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data/"/>
    </mc:Choice>
  </mc:AlternateContent>
  <xr:revisionPtr revIDLastSave="0" documentId="13_ncr:1_{26AAA7E3-C561-284E-B311-6497C6E2A233}" xr6:coauthVersionLast="47" xr6:coauthVersionMax="47" xr10:uidLastSave="{00000000-0000-0000-0000-000000000000}"/>
  <bookViews>
    <workbookView xWindow="380" yWindow="460" windowWidth="34500" windowHeight="19240" xr2:uid="{68CC033E-03F3-354D-BFCF-AA22B2E92CC4}"/>
  </bookViews>
  <sheets>
    <sheet name="RB stats" sheetId="2" r:id="rId1"/>
    <sheet name="PFR Receiving" sheetId="6" r:id="rId2"/>
    <sheet name="NGS RYOE" sheetId="4" r:id="rId3"/>
    <sheet name="AV" sheetId="3" r:id="rId4"/>
  </sheets>
  <definedNames>
    <definedName name="_xlnm._FilterDatabase" localSheetId="0" hidden="1">'RB stats'!$A$1:$T$1048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2" l="1"/>
  <c r="M418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M2" i="2"/>
  <c r="M423" i="2"/>
  <c r="M422" i="2"/>
  <c r="M421" i="2"/>
  <c r="M420" i="2"/>
  <c r="M419" i="2"/>
  <c r="M417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415" i="2" l="1"/>
  <c r="M416" i="2"/>
  <c r="AB1485" i="6"/>
  <c r="AB1484" i="6"/>
  <c r="AB1483" i="6"/>
  <c r="AB1482" i="6"/>
  <c r="AB1481" i="6"/>
  <c r="AB1480" i="6"/>
  <c r="AB1479" i="6"/>
  <c r="AB1478" i="6"/>
  <c r="AB1477" i="6"/>
  <c r="AB1476" i="6"/>
  <c r="AB1475" i="6"/>
  <c r="AB1474" i="6"/>
  <c r="AB1473" i="6"/>
  <c r="AB1472" i="6"/>
  <c r="AB1471" i="6"/>
  <c r="AB1470" i="6"/>
  <c r="AB1469" i="6"/>
  <c r="AB1468" i="6"/>
  <c r="AB1467" i="6"/>
  <c r="AB1466" i="6"/>
  <c r="AB1465" i="6"/>
  <c r="AB1464" i="6"/>
  <c r="AB1463" i="6"/>
  <c r="AB1462" i="6"/>
  <c r="AB1461" i="6"/>
  <c r="AB1460" i="6"/>
  <c r="AB1459" i="6"/>
  <c r="AB1458" i="6"/>
  <c r="AB1457" i="6"/>
  <c r="AB1456" i="6"/>
  <c r="AB1455" i="6"/>
  <c r="AB1454" i="6"/>
  <c r="AB1453" i="6"/>
  <c r="AB1452" i="6"/>
  <c r="AB1451" i="6"/>
  <c r="AB1450" i="6"/>
  <c r="AB1449" i="6"/>
  <c r="AB1448" i="6"/>
  <c r="AB1447" i="6"/>
  <c r="AB1446" i="6"/>
  <c r="AB1445" i="6"/>
  <c r="AB1444" i="6"/>
  <c r="AB1443" i="6"/>
  <c r="AB1442" i="6"/>
  <c r="AB1441" i="6"/>
  <c r="AB1440" i="6"/>
  <c r="AB1439" i="6"/>
  <c r="AB1438" i="6"/>
  <c r="AB1437" i="6"/>
  <c r="AB1436" i="6"/>
  <c r="AB1435" i="6"/>
  <c r="AB1434" i="6"/>
  <c r="AB1433" i="6"/>
  <c r="AB1432" i="6"/>
  <c r="AB1431" i="6"/>
  <c r="AB1430" i="6"/>
  <c r="AB1429" i="6"/>
  <c r="AB1428" i="6"/>
  <c r="AB1427" i="6"/>
  <c r="AB1426" i="6"/>
  <c r="AB1425" i="6"/>
  <c r="AB1424" i="6"/>
  <c r="AB1423" i="6"/>
  <c r="AB1422" i="6"/>
  <c r="AB1421" i="6"/>
  <c r="AB1420" i="6"/>
  <c r="AB1419" i="6"/>
  <c r="AB1418" i="6"/>
  <c r="AB1417" i="6"/>
  <c r="AB1416" i="6"/>
  <c r="AB1415" i="6"/>
  <c r="AB1414" i="6"/>
  <c r="AB1413" i="6"/>
  <c r="AB1412" i="6"/>
  <c r="AB1411" i="6"/>
  <c r="AB1410" i="6"/>
  <c r="AB1409" i="6"/>
  <c r="AB1408" i="6"/>
  <c r="AB1407" i="6"/>
  <c r="AB1406" i="6"/>
  <c r="AB1405" i="6"/>
  <c r="AB1404" i="6"/>
  <c r="AB1403" i="6"/>
  <c r="AB1402" i="6"/>
  <c r="AB1401" i="6"/>
  <c r="AB1400" i="6"/>
  <c r="AB1399" i="6"/>
  <c r="AB1398" i="6"/>
  <c r="AB1397" i="6"/>
  <c r="AB1396" i="6"/>
  <c r="AB1395" i="6"/>
  <c r="AB1394" i="6"/>
  <c r="AB1393" i="6"/>
  <c r="AB1392" i="6"/>
  <c r="AB1391" i="6"/>
  <c r="AB1390" i="6"/>
  <c r="AB1389" i="6"/>
  <c r="AB1388" i="6"/>
  <c r="AB1387" i="6"/>
  <c r="AB1386" i="6"/>
  <c r="AB1385" i="6"/>
  <c r="AB1384" i="6"/>
  <c r="AB1383" i="6"/>
  <c r="AB1382" i="6"/>
  <c r="AB1381" i="6"/>
  <c r="AB1380" i="6"/>
  <c r="AB1379" i="6"/>
  <c r="AB1378" i="6"/>
  <c r="AB1377" i="6"/>
  <c r="AB1376" i="6"/>
  <c r="AB1375" i="6"/>
  <c r="AB1374" i="6"/>
  <c r="AB1373" i="6"/>
  <c r="AB1372" i="6"/>
  <c r="AB1371" i="6"/>
  <c r="AB1370" i="6"/>
  <c r="AB1369" i="6"/>
  <c r="AB1368" i="6"/>
  <c r="AB1367" i="6"/>
  <c r="AB1366" i="6"/>
  <c r="AB1365" i="6"/>
  <c r="AB1364" i="6"/>
  <c r="AB1363" i="6"/>
  <c r="AB1362" i="6"/>
  <c r="AB1361" i="6"/>
  <c r="AB1360" i="6"/>
  <c r="AB1359" i="6"/>
  <c r="AB1358" i="6"/>
  <c r="AB1357" i="6"/>
  <c r="AB1356" i="6"/>
  <c r="AB1355" i="6"/>
  <c r="AB1354" i="6"/>
  <c r="AB1353" i="6"/>
  <c r="AB1352" i="6"/>
  <c r="AB1351" i="6"/>
  <c r="AB1350" i="6"/>
  <c r="AB1349" i="6"/>
  <c r="AB1348" i="6"/>
  <c r="AB1347" i="6"/>
  <c r="AB1346" i="6"/>
  <c r="AB1345" i="6"/>
  <c r="AB1344" i="6"/>
  <c r="AB1343" i="6"/>
  <c r="AB1342" i="6"/>
  <c r="AB1341" i="6"/>
  <c r="AB1340" i="6"/>
  <c r="AB1339" i="6"/>
  <c r="AB1338" i="6"/>
  <c r="AB1337" i="6"/>
  <c r="AB1336" i="6"/>
  <c r="AB1335" i="6"/>
  <c r="AB1334" i="6"/>
  <c r="AB1333" i="6"/>
  <c r="AB1332" i="6"/>
  <c r="AB1331" i="6"/>
  <c r="AB1330" i="6"/>
  <c r="AB1329" i="6"/>
  <c r="AB1328" i="6"/>
  <c r="AB1327" i="6"/>
  <c r="AB1326" i="6"/>
  <c r="AB1325" i="6"/>
  <c r="AB1324" i="6"/>
  <c r="AB1323" i="6"/>
  <c r="AB1322" i="6"/>
  <c r="AB1321" i="6"/>
  <c r="AB1320" i="6"/>
  <c r="AB1319" i="6"/>
  <c r="AB1318" i="6"/>
  <c r="AB1317" i="6"/>
  <c r="AB1316" i="6"/>
  <c r="AB1315" i="6"/>
  <c r="AB1314" i="6"/>
  <c r="AB1313" i="6"/>
  <c r="AB1312" i="6"/>
  <c r="AB1311" i="6"/>
  <c r="AB1310" i="6"/>
  <c r="AB1309" i="6"/>
  <c r="AB1308" i="6"/>
  <c r="AB1307" i="6"/>
  <c r="AB1306" i="6"/>
  <c r="AB1305" i="6"/>
  <c r="AB1304" i="6"/>
  <c r="AB1303" i="6"/>
  <c r="AB1302" i="6"/>
  <c r="AB1301" i="6"/>
  <c r="AB1300" i="6"/>
  <c r="AB1299" i="6"/>
  <c r="AB1298" i="6"/>
  <c r="AB1297" i="6"/>
  <c r="AB1296" i="6"/>
  <c r="AB1295" i="6"/>
  <c r="AB1294" i="6"/>
  <c r="AB1293" i="6"/>
  <c r="AB1292" i="6"/>
  <c r="AB1291" i="6"/>
  <c r="AB1290" i="6"/>
  <c r="AB1289" i="6"/>
  <c r="AB1288" i="6"/>
  <c r="AB1287" i="6"/>
  <c r="AB1286" i="6"/>
  <c r="AB1285" i="6"/>
  <c r="AB1284" i="6"/>
  <c r="AB1283" i="6"/>
  <c r="AB1282" i="6"/>
  <c r="AB1281" i="6"/>
  <c r="AB1280" i="6"/>
  <c r="AB1279" i="6"/>
  <c r="AB1278" i="6"/>
  <c r="AB1277" i="6"/>
  <c r="AB1276" i="6"/>
  <c r="AB1275" i="6"/>
  <c r="AB1274" i="6"/>
  <c r="AB1273" i="6"/>
  <c r="AB1272" i="6"/>
  <c r="AB1271" i="6"/>
  <c r="AB1270" i="6"/>
  <c r="AB1269" i="6"/>
  <c r="AB1268" i="6"/>
  <c r="AB1267" i="6"/>
  <c r="AB1266" i="6"/>
  <c r="AB1265" i="6"/>
  <c r="AB1264" i="6"/>
  <c r="AB1263" i="6"/>
  <c r="AB1262" i="6"/>
  <c r="AB1261" i="6"/>
  <c r="AB1260" i="6"/>
  <c r="AB1259" i="6"/>
  <c r="AB1258" i="6"/>
  <c r="AB1257" i="6"/>
  <c r="AB1256" i="6"/>
  <c r="AB1255" i="6"/>
  <c r="AB1254" i="6"/>
  <c r="AB1253" i="6"/>
  <c r="AB1252" i="6"/>
  <c r="AB1251" i="6"/>
  <c r="AB1250" i="6"/>
  <c r="AB1249" i="6"/>
  <c r="AB1248" i="6"/>
  <c r="AB1247" i="6"/>
  <c r="AB1246" i="6"/>
  <c r="AB1245" i="6"/>
  <c r="AB1244" i="6"/>
  <c r="AB1243" i="6"/>
  <c r="AB1242" i="6"/>
  <c r="AB1241" i="6"/>
  <c r="AB1240" i="6"/>
  <c r="AB1239" i="6"/>
  <c r="AB1238" i="6"/>
  <c r="AB1237" i="6"/>
  <c r="AB1236" i="6"/>
  <c r="AB1235" i="6"/>
  <c r="AB1234" i="6"/>
  <c r="AB1233" i="6"/>
  <c r="AB1232" i="6"/>
  <c r="AB1231" i="6"/>
  <c r="AB1230" i="6"/>
  <c r="AB1229" i="6"/>
  <c r="AB1228" i="6"/>
  <c r="AB1227" i="6"/>
  <c r="AB1226" i="6"/>
  <c r="AB1225" i="6"/>
  <c r="AB1224" i="6"/>
  <c r="AB1223" i="6"/>
  <c r="AB1222" i="6"/>
  <c r="AB1221" i="6"/>
  <c r="AB1220" i="6"/>
  <c r="AB1219" i="6"/>
  <c r="AB1218" i="6"/>
  <c r="AB1217" i="6"/>
  <c r="AB1216" i="6"/>
  <c r="AB1215" i="6"/>
  <c r="AB1214" i="6"/>
  <c r="AB1213" i="6"/>
  <c r="AB1212" i="6"/>
  <c r="AB1211" i="6"/>
  <c r="AB1210" i="6"/>
  <c r="AB1209" i="6"/>
  <c r="AB1208" i="6"/>
  <c r="AB1207" i="6"/>
  <c r="AB1206" i="6"/>
  <c r="AB1205" i="6"/>
  <c r="AB1204" i="6"/>
  <c r="AB1203" i="6"/>
  <c r="AB1202" i="6"/>
  <c r="AB1201" i="6"/>
  <c r="AB1200" i="6"/>
  <c r="AB1199" i="6"/>
  <c r="AB1198" i="6"/>
  <c r="AB1197" i="6"/>
  <c r="AB1196" i="6"/>
  <c r="AB1195" i="6"/>
  <c r="AB1194" i="6"/>
  <c r="AB1193" i="6"/>
  <c r="AB1192" i="6"/>
  <c r="AB1191" i="6"/>
  <c r="AB1190" i="6"/>
  <c r="AB1189" i="6"/>
  <c r="AB1188" i="6"/>
  <c r="AB1187" i="6"/>
  <c r="AB1186" i="6"/>
  <c r="AB1185" i="6"/>
  <c r="AB1184" i="6"/>
  <c r="AB1183" i="6"/>
  <c r="AB1182" i="6"/>
  <c r="AB1181" i="6"/>
  <c r="AB1180" i="6"/>
  <c r="AB1179" i="6"/>
  <c r="AB1178" i="6"/>
  <c r="AB1177" i="6"/>
  <c r="AB1176" i="6"/>
  <c r="AB1175" i="6"/>
  <c r="AB1174" i="6"/>
  <c r="AB1173" i="6"/>
  <c r="AB1172" i="6"/>
  <c r="AB1171" i="6"/>
  <c r="AB1170" i="6"/>
  <c r="AB1169" i="6"/>
  <c r="AB1168" i="6"/>
  <c r="AB1167" i="6"/>
  <c r="AB1166" i="6"/>
  <c r="AB1165" i="6"/>
  <c r="AB1164" i="6"/>
  <c r="AB1163" i="6"/>
  <c r="AB1162" i="6"/>
  <c r="AB1161" i="6"/>
  <c r="AB1160" i="6"/>
  <c r="AB1159" i="6"/>
  <c r="AB1158" i="6"/>
  <c r="AB1157" i="6"/>
  <c r="AB1156" i="6"/>
  <c r="AB1155" i="6"/>
  <c r="AB1154" i="6"/>
  <c r="AB1153" i="6"/>
  <c r="AB1152" i="6"/>
  <c r="AB1151" i="6"/>
  <c r="AB1150" i="6"/>
  <c r="AB1149" i="6"/>
  <c r="AB1148" i="6"/>
  <c r="AB1147" i="6"/>
  <c r="AB1146" i="6"/>
  <c r="AB1145" i="6"/>
  <c r="AB1144" i="6"/>
  <c r="AB1143" i="6"/>
  <c r="AB1142" i="6"/>
  <c r="AB1141" i="6"/>
  <c r="AB1140" i="6"/>
  <c r="AB1139" i="6"/>
  <c r="AB1138" i="6"/>
  <c r="AB1137" i="6"/>
  <c r="AB1136" i="6"/>
  <c r="AB1135" i="6"/>
  <c r="AB1134" i="6"/>
  <c r="AB1133" i="6"/>
  <c r="AB1132" i="6"/>
  <c r="AB1131" i="6"/>
  <c r="AB1130" i="6"/>
  <c r="AB1129" i="6"/>
  <c r="AB1128" i="6"/>
  <c r="AB1127" i="6"/>
  <c r="AB1126" i="6"/>
  <c r="AB1125" i="6"/>
  <c r="AB1124" i="6"/>
  <c r="AB1123" i="6"/>
  <c r="AB1122" i="6"/>
  <c r="AB1121" i="6"/>
  <c r="AB1120" i="6"/>
  <c r="AB1119" i="6"/>
  <c r="AB1118" i="6"/>
  <c r="AB1117" i="6"/>
  <c r="AB1116" i="6"/>
  <c r="AB1115" i="6"/>
  <c r="AB1114" i="6"/>
  <c r="AB1113" i="6"/>
  <c r="AB1112" i="6"/>
  <c r="AB1111" i="6"/>
  <c r="AB1110" i="6"/>
  <c r="AB1109" i="6"/>
  <c r="AB1108" i="6"/>
  <c r="AB1107" i="6"/>
  <c r="AB1106" i="6"/>
  <c r="AB1105" i="6"/>
  <c r="AB1104" i="6"/>
  <c r="AB1103" i="6"/>
  <c r="AB1102" i="6"/>
  <c r="AB1101" i="6"/>
  <c r="AB1100" i="6"/>
  <c r="AB1099" i="6"/>
  <c r="AB1098" i="6"/>
  <c r="AB1097" i="6"/>
  <c r="AB1096" i="6"/>
  <c r="AB1095" i="6"/>
  <c r="AB1094" i="6"/>
  <c r="AB1093" i="6"/>
  <c r="AB1092" i="6"/>
  <c r="AB1091" i="6"/>
  <c r="AB1090" i="6"/>
  <c r="AB1089" i="6"/>
  <c r="AB1088" i="6"/>
  <c r="AB1087" i="6"/>
  <c r="AB1086" i="6"/>
  <c r="AB1085" i="6"/>
  <c r="AB1084" i="6"/>
  <c r="AB1083" i="6"/>
  <c r="AB1082" i="6"/>
  <c r="AB1081" i="6"/>
  <c r="AB1080" i="6"/>
  <c r="AB1079" i="6"/>
  <c r="AB1078" i="6"/>
  <c r="AB1077" i="6"/>
  <c r="AB1076" i="6"/>
  <c r="AB1075" i="6"/>
  <c r="AB1074" i="6"/>
  <c r="AB1073" i="6"/>
  <c r="AB1072" i="6"/>
  <c r="AB1071" i="6"/>
  <c r="AB1070" i="6"/>
  <c r="AB1069" i="6"/>
  <c r="AB1068" i="6"/>
  <c r="AB1067" i="6"/>
  <c r="AB1066" i="6"/>
  <c r="AB1065" i="6"/>
  <c r="AB1064" i="6"/>
  <c r="AB1063" i="6"/>
  <c r="AB1062" i="6"/>
  <c r="AB1061" i="6"/>
  <c r="AB1060" i="6"/>
  <c r="AB1059" i="6"/>
  <c r="AB1058" i="6"/>
  <c r="AB1057" i="6"/>
  <c r="AB1056" i="6"/>
  <c r="AB1055" i="6"/>
  <c r="AB1054" i="6"/>
  <c r="AB1053" i="6"/>
  <c r="AB1052" i="6"/>
  <c r="AB1051" i="6"/>
  <c r="AB1050" i="6"/>
  <c r="AB1049" i="6"/>
  <c r="AB1048" i="6"/>
  <c r="AB1047" i="6"/>
  <c r="AB1046" i="6"/>
  <c r="AB1045" i="6"/>
  <c r="AB1044" i="6"/>
  <c r="AB1043" i="6"/>
  <c r="AB1042" i="6"/>
  <c r="AB1041" i="6"/>
  <c r="AB1040" i="6"/>
  <c r="AB1039" i="6"/>
  <c r="AB1038" i="6"/>
  <c r="AB1037" i="6"/>
  <c r="AB1036" i="6"/>
  <c r="AB1035" i="6"/>
  <c r="AB1034" i="6"/>
  <c r="AB1033" i="6"/>
  <c r="AB1032" i="6"/>
  <c r="AB1031" i="6"/>
  <c r="AB1030" i="6"/>
  <c r="AB1029" i="6"/>
  <c r="AB1028" i="6"/>
  <c r="AB1027" i="6"/>
  <c r="AB1026" i="6"/>
  <c r="AB1025" i="6"/>
  <c r="AB1024" i="6"/>
  <c r="AB1023" i="6"/>
  <c r="AB1022" i="6"/>
  <c r="AB1021" i="6"/>
  <c r="AB1020" i="6"/>
  <c r="AB1019" i="6"/>
  <c r="AB1018" i="6"/>
  <c r="AB1017" i="6"/>
  <c r="AB1016" i="6"/>
  <c r="AB1015" i="6"/>
  <c r="AB1014" i="6"/>
  <c r="AB1013" i="6"/>
  <c r="AB1012" i="6"/>
  <c r="AB1011" i="6"/>
  <c r="AB1010" i="6"/>
  <c r="AB1009" i="6"/>
  <c r="AB1008" i="6"/>
  <c r="AB1007" i="6"/>
  <c r="AB1006" i="6"/>
  <c r="AB1005" i="6"/>
  <c r="AB1004" i="6"/>
  <c r="AB1003" i="6"/>
  <c r="AB1002" i="6"/>
  <c r="AB1001" i="6"/>
  <c r="AB1000" i="6"/>
  <c r="AB999" i="6"/>
  <c r="AB998" i="6"/>
  <c r="AB997" i="6"/>
  <c r="AB996" i="6"/>
  <c r="AB995" i="6"/>
  <c r="AB994" i="6"/>
  <c r="AB993" i="6"/>
  <c r="AB992" i="6"/>
  <c r="AB991" i="6"/>
  <c r="AB990" i="6"/>
  <c r="AB989" i="6"/>
  <c r="AB988" i="6"/>
  <c r="AB987" i="6"/>
  <c r="AB986" i="6"/>
  <c r="AB985" i="6"/>
  <c r="AB984" i="6"/>
  <c r="AB983" i="6"/>
  <c r="AB982" i="6"/>
  <c r="AB981" i="6"/>
  <c r="AB980" i="6"/>
  <c r="AB979" i="6"/>
  <c r="AB978" i="6"/>
  <c r="AB977" i="6"/>
  <c r="AB976" i="6"/>
  <c r="AB975" i="6"/>
  <c r="AB974" i="6"/>
  <c r="AB973" i="6"/>
  <c r="AB972" i="6"/>
  <c r="AB971" i="6"/>
  <c r="AB970" i="6"/>
  <c r="AB969" i="6"/>
  <c r="AB968" i="6"/>
  <c r="AB967" i="6"/>
  <c r="AB966" i="6"/>
  <c r="AB965" i="6"/>
  <c r="AB964" i="6"/>
  <c r="AB963" i="6"/>
  <c r="AB962" i="6"/>
  <c r="AB961" i="6"/>
  <c r="AB960" i="6"/>
  <c r="AB959" i="6"/>
  <c r="AB958" i="6"/>
  <c r="AB957" i="6"/>
  <c r="AB956" i="6"/>
  <c r="AB955" i="6"/>
  <c r="AB954" i="6"/>
  <c r="AB953" i="6"/>
  <c r="AB952" i="6"/>
  <c r="AB951" i="6"/>
  <c r="AB950" i="6"/>
  <c r="AB949" i="6"/>
  <c r="AB948" i="6"/>
  <c r="AB947" i="6"/>
  <c r="AB946" i="6"/>
  <c r="AB945" i="6"/>
  <c r="AB944" i="6"/>
  <c r="AB943" i="6"/>
  <c r="AB942" i="6"/>
  <c r="AB941" i="6"/>
  <c r="AB940" i="6"/>
  <c r="AB939" i="6"/>
  <c r="AB938" i="6"/>
  <c r="AB937" i="6"/>
  <c r="AB936" i="6"/>
  <c r="AB935" i="6"/>
  <c r="AB934" i="6"/>
  <c r="AB933" i="6"/>
  <c r="AB932" i="6"/>
  <c r="AB931" i="6"/>
  <c r="AB930" i="6"/>
  <c r="AB929" i="6"/>
  <c r="AB928" i="6"/>
  <c r="AB927" i="6"/>
  <c r="AB926" i="6"/>
  <c r="AB925" i="6"/>
  <c r="AB924" i="6"/>
  <c r="AB923" i="6"/>
  <c r="AB922" i="6"/>
  <c r="AB921" i="6"/>
  <c r="AB920" i="6"/>
  <c r="AB919" i="6"/>
  <c r="AB918" i="6"/>
  <c r="AB917" i="6"/>
  <c r="AB916" i="6"/>
  <c r="AB915" i="6"/>
  <c r="AB914" i="6"/>
  <c r="AB913" i="6"/>
  <c r="AB912" i="6"/>
  <c r="AB911" i="6"/>
  <c r="AB910" i="6"/>
  <c r="AB909" i="6"/>
  <c r="AB908" i="6"/>
  <c r="AB907" i="6"/>
  <c r="AB906" i="6"/>
  <c r="AB905" i="6"/>
  <c r="AB904" i="6"/>
  <c r="AB903" i="6"/>
  <c r="AB902" i="6"/>
  <c r="AB901" i="6"/>
  <c r="AB900" i="6"/>
  <c r="AB899" i="6"/>
  <c r="AB898" i="6"/>
  <c r="AB897" i="6"/>
  <c r="AB896" i="6"/>
  <c r="AB895" i="6"/>
  <c r="AB894" i="6"/>
  <c r="AB893" i="6"/>
  <c r="AB892" i="6"/>
  <c r="AB891" i="6"/>
  <c r="AB890" i="6"/>
  <c r="AB889" i="6"/>
  <c r="AB888" i="6"/>
  <c r="AB887" i="6"/>
  <c r="AB886" i="6"/>
  <c r="AB885" i="6"/>
  <c r="AB884" i="6"/>
  <c r="AB883" i="6"/>
  <c r="AB882" i="6"/>
  <c r="AB881" i="6"/>
  <c r="AB880" i="6"/>
  <c r="AB879" i="6"/>
  <c r="AB878" i="6"/>
  <c r="AB877" i="6"/>
  <c r="AB876" i="6"/>
  <c r="AB875" i="6"/>
  <c r="AB874" i="6"/>
  <c r="AB873" i="6"/>
  <c r="AB872" i="6"/>
  <c r="AB871" i="6"/>
  <c r="AB870" i="6"/>
  <c r="AB869" i="6"/>
  <c r="AB868" i="6"/>
  <c r="AB867" i="6"/>
  <c r="AB866" i="6"/>
  <c r="AB865" i="6"/>
  <c r="AB864" i="6"/>
  <c r="AB863" i="6"/>
  <c r="AB862" i="6"/>
  <c r="AB861" i="6"/>
  <c r="AB860" i="6"/>
  <c r="AB859" i="6"/>
  <c r="AB858" i="6"/>
  <c r="AB857" i="6"/>
  <c r="AB856" i="6"/>
  <c r="AB855" i="6"/>
  <c r="AB854" i="6"/>
  <c r="AB853" i="6"/>
  <c r="AB852" i="6"/>
  <c r="AB851" i="6"/>
  <c r="AB850" i="6"/>
  <c r="AB849" i="6"/>
  <c r="AB848" i="6"/>
  <c r="AB847" i="6"/>
  <c r="AB846" i="6"/>
  <c r="AB845" i="6"/>
  <c r="AB844" i="6"/>
  <c r="AB843" i="6"/>
  <c r="AB842" i="6"/>
  <c r="AB841" i="6"/>
  <c r="AB840" i="6"/>
  <c r="AB839" i="6"/>
  <c r="AB838" i="6"/>
  <c r="AB837" i="6"/>
  <c r="AB836" i="6"/>
  <c r="AB835" i="6"/>
  <c r="AB834" i="6"/>
  <c r="AB833" i="6"/>
  <c r="AB832" i="6"/>
  <c r="AB831" i="6"/>
  <c r="AB830" i="6"/>
  <c r="AB829" i="6"/>
  <c r="AB828" i="6"/>
  <c r="AB827" i="6"/>
  <c r="AB826" i="6"/>
  <c r="AB825" i="6"/>
  <c r="AB824" i="6"/>
  <c r="AB823" i="6"/>
  <c r="AB822" i="6"/>
  <c r="AB821" i="6"/>
  <c r="AB820" i="6"/>
  <c r="AB819" i="6"/>
  <c r="AB818" i="6"/>
  <c r="AB817" i="6"/>
  <c r="AB816" i="6"/>
  <c r="AB815" i="6"/>
  <c r="AB814" i="6"/>
  <c r="AB813" i="6"/>
  <c r="AB812" i="6"/>
  <c r="AB811" i="6"/>
  <c r="AB810" i="6"/>
  <c r="AB809" i="6"/>
  <c r="AB808" i="6"/>
  <c r="AB807" i="6"/>
  <c r="AB806" i="6"/>
  <c r="AB805" i="6"/>
  <c r="AB804" i="6"/>
  <c r="AB803" i="6"/>
  <c r="AB802" i="6"/>
  <c r="AB801" i="6"/>
  <c r="AB800" i="6"/>
  <c r="AB799" i="6"/>
  <c r="AB798" i="6"/>
  <c r="AB797" i="6"/>
  <c r="AB796" i="6"/>
  <c r="AB795" i="6"/>
  <c r="AB794" i="6"/>
  <c r="AB793" i="6"/>
  <c r="AB792" i="6"/>
  <c r="AB791" i="6"/>
  <c r="AB790" i="6"/>
  <c r="AB789" i="6"/>
  <c r="AB788" i="6"/>
  <c r="AB787" i="6"/>
  <c r="AB786" i="6"/>
  <c r="AB785" i="6"/>
  <c r="AB784" i="6"/>
  <c r="AB783" i="6"/>
  <c r="AB782" i="6"/>
  <c r="AB781" i="6"/>
  <c r="AB780" i="6"/>
  <c r="AB779" i="6"/>
  <c r="AB778" i="6"/>
  <c r="AB777" i="6"/>
  <c r="AB776" i="6"/>
  <c r="AB775" i="6"/>
  <c r="AB774" i="6"/>
  <c r="AB773" i="6"/>
  <c r="AB772" i="6"/>
  <c r="AB771" i="6"/>
  <c r="AB770" i="6"/>
  <c r="AB769" i="6"/>
  <c r="AB768" i="6"/>
  <c r="AB767" i="6"/>
  <c r="AB766" i="6"/>
  <c r="AB765" i="6"/>
  <c r="AB764" i="6"/>
  <c r="AB763" i="6"/>
  <c r="AB762" i="6"/>
  <c r="AB761" i="6"/>
  <c r="AB760" i="6"/>
  <c r="AB759" i="6"/>
  <c r="AB758" i="6"/>
  <c r="AB757" i="6"/>
  <c r="AB756" i="6"/>
  <c r="AB755" i="6"/>
  <c r="AB754" i="6"/>
  <c r="AB753" i="6"/>
  <c r="AB752" i="6"/>
  <c r="AB751" i="6"/>
  <c r="AB750" i="6"/>
  <c r="AB749" i="6"/>
  <c r="AB748" i="6"/>
  <c r="AB747" i="6"/>
  <c r="AB746" i="6"/>
  <c r="AB745" i="6"/>
  <c r="AB744" i="6"/>
  <c r="AB743" i="6"/>
  <c r="AB742" i="6"/>
  <c r="AB741" i="6"/>
  <c r="AB740" i="6"/>
  <c r="AB739" i="6"/>
  <c r="AB738" i="6"/>
  <c r="AB737" i="6"/>
  <c r="AB736" i="6"/>
  <c r="AB735" i="6"/>
  <c r="AB734" i="6"/>
  <c r="AB733" i="6"/>
  <c r="AB732" i="6"/>
  <c r="AB731" i="6"/>
  <c r="AB730" i="6"/>
  <c r="AB729" i="6"/>
  <c r="AB728" i="6"/>
  <c r="AB727" i="6"/>
  <c r="AB726" i="6"/>
  <c r="AB725" i="6"/>
  <c r="AB724" i="6"/>
  <c r="AB723" i="6"/>
  <c r="AB722" i="6"/>
  <c r="AB721" i="6"/>
  <c r="AB720" i="6"/>
  <c r="AB719" i="6"/>
  <c r="AB718" i="6"/>
  <c r="AB717" i="6"/>
  <c r="AB716" i="6"/>
  <c r="AB715" i="6"/>
  <c r="AB714" i="6"/>
  <c r="AB713" i="6"/>
  <c r="AB712" i="6"/>
  <c r="AB711" i="6"/>
  <c r="AB710" i="6"/>
  <c r="AB709" i="6"/>
  <c r="AB708" i="6"/>
  <c r="AB707" i="6"/>
  <c r="AB706" i="6"/>
  <c r="AB705" i="6"/>
  <c r="AB704" i="6"/>
  <c r="AB703" i="6"/>
  <c r="AB702" i="6"/>
  <c r="AB701" i="6"/>
  <c r="AB700" i="6"/>
  <c r="AB699" i="6"/>
  <c r="AB698" i="6"/>
  <c r="AB697" i="6"/>
  <c r="AB696" i="6"/>
  <c r="AB695" i="6"/>
  <c r="AB694" i="6"/>
  <c r="AB693" i="6"/>
  <c r="AB692" i="6"/>
  <c r="AB691" i="6"/>
  <c r="AB690" i="6"/>
  <c r="AB689" i="6"/>
  <c r="AB688" i="6"/>
  <c r="AB687" i="6"/>
  <c r="AB686" i="6"/>
  <c r="AB685" i="6"/>
  <c r="AB684" i="6"/>
  <c r="AB683" i="6"/>
  <c r="AB682" i="6"/>
  <c r="AB681" i="6"/>
  <c r="AB680" i="6"/>
  <c r="AB679" i="6"/>
  <c r="AB678" i="6"/>
  <c r="AB677" i="6"/>
  <c r="AB676" i="6"/>
  <c r="AB675" i="6"/>
  <c r="AB674" i="6"/>
  <c r="AB673" i="6"/>
  <c r="AB672" i="6"/>
  <c r="AB671" i="6"/>
  <c r="AB670" i="6"/>
  <c r="AB669" i="6"/>
  <c r="AB668" i="6"/>
  <c r="AB667" i="6"/>
  <c r="AB666" i="6"/>
  <c r="AB665" i="6"/>
  <c r="AB664" i="6"/>
  <c r="AB663" i="6"/>
  <c r="AB662" i="6"/>
  <c r="AB661" i="6"/>
  <c r="AB660" i="6"/>
  <c r="AB659" i="6"/>
  <c r="AB658" i="6"/>
  <c r="AB657" i="6"/>
  <c r="AB656" i="6"/>
  <c r="AB655" i="6"/>
  <c r="AB654" i="6"/>
  <c r="AB653" i="6"/>
  <c r="AB652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A7" i="2" l="1"/>
  <c r="AA19" i="2"/>
  <c r="AA12" i="2"/>
  <c r="AA24" i="2"/>
  <c r="AA36" i="2"/>
  <c r="AA48" i="2"/>
  <c r="AA60" i="2"/>
  <c r="AA72" i="2"/>
  <c r="AA84" i="2"/>
  <c r="AA96" i="2"/>
  <c r="AA108" i="2"/>
  <c r="AA120" i="2"/>
  <c r="AA132" i="2"/>
  <c r="AA144" i="2"/>
  <c r="AA156" i="2"/>
  <c r="AA168" i="2"/>
  <c r="AA180" i="2"/>
  <c r="AA192" i="2"/>
  <c r="AA204" i="2"/>
  <c r="AA216" i="2"/>
  <c r="AA228" i="2"/>
  <c r="AA240" i="2"/>
  <c r="AA252" i="2"/>
  <c r="AA264" i="2"/>
  <c r="AA276" i="2"/>
  <c r="AA288" i="2"/>
  <c r="AA300" i="2"/>
  <c r="AA312" i="2"/>
  <c r="AA324" i="2"/>
  <c r="AA336" i="2"/>
  <c r="AA348" i="2"/>
  <c r="AA360" i="2"/>
  <c r="AA372" i="2"/>
  <c r="AA384" i="2"/>
  <c r="AA396" i="2"/>
  <c r="AA408" i="2"/>
  <c r="AA420" i="2"/>
  <c r="AA13" i="2"/>
  <c r="AA25" i="2"/>
  <c r="AA37" i="2"/>
  <c r="AA49" i="2"/>
  <c r="AA61" i="2"/>
  <c r="AA73" i="2"/>
  <c r="AA85" i="2"/>
  <c r="AA97" i="2"/>
  <c r="AA109" i="2"/>
  <c r="AA121" i="2"/>
  <c r="AA133" i="2"/>
  <c r="AA145" i="2"/>
  <c r="AA157" i="2"/>
  <c r="AA169" i="2"/>
  <c r="AA181" i="2"/>
  <c r="AA193" i="2"/>
  <c r="AA205" i="2"/>
  <c r="AA217" i="2"/>
  <c r="AA229" i="2"/>
  <c r="AA241" i="2"/>
  <c r="AA253" i="2"/>
  <c r="AA265" i="2"/>
  <c r="AA277" i="2"/>
  <c r="AA289" i="2"/>
  <c r="AA301" i="2"/>
  <c r="AA313" i="2"/>
  <c r="AA325" i="2"/>
  <c r="AA337" i="2"/>
  <c r="AA349" i="2"/>
  <c r="AA361" i="2"/>
  <c r="AA373" i="2"/>
  <c r="AA385" i="2"/>
  <c r="AA397" i="2"/>
  <c r="AA409" i="2"/>
  <c r="AA421" i="2"/>
  <c r="AA2" i="2"/>
  <c r="AA14" i="2"/>
  <c r="AA26" i="2"/>
  <c r="AA38" i="2"/>
  <c r="AA50" i="2"/>
  <c r="AA62" i="2"/>
  <c r="AA74" i="2"/>
  <c r="AA86" i="2"/>
  <c r="AA98" i="2"/>
  <c r="AA110" i="2"/>
  <c r="AA122" i="2"/>
  <c r="AA134" i="2"/>
  <c r="AA146" i="2"/>
  <c r="AA158" i="2"/>
  <c r="AA170" i="2"/>
  <c r="AA182" i="2"/>
  <c r="AA194" i="2"/>
  <c r="AA206" i="2"/>
  <c r="AA218" i="2"/>
  <c r="AA230" i="2"/>
  <c r="AA242" i="2"/>
  <c r="AA254" i="2"/>
  <c r="AA266" i="2"/>
  <c r="AA278" i="2"/>
  <c r="AA290" i="2"/>
  <c r="AA302" i="2"/>
  <c r="AA314" i="2"/>
  <c r="AA326" i="2"/>
  <c r="AA338" i="2"/>
  <c r="AA350" i="2"/>
  <c r="AA362" i="2"/>
  <c r="AA374" i="2"/>
  <c r="AA386" i="2"/>
  <c r="AA398" i="2"/>
  <c r="AA410" i="2"/>
  <c r="AA422" i="2"/>
  <c r="AA3" i="2"/>
  <c r="AA15" i="2"/>
  <c r="AA27" i="2"/>
  <c r="AA39" i="2"/>
  <c r="AA51" i="2"/>
  <c r="AA63" i="2"/>
  <c r="AA75" i="2"/>
  <c r="AA87" i="2"/>
  <c r="AA99" i="2"/>
  <c r="AA111" i="2"/>
  <c r="AA123" i="2"/>
  <c r="AA135" i="2"/>
  <c r="AA147" i="2"/>
  <c r="AA159" i="2"/>
  <c r="AA171" i="2"/>
  <c r="AA183" i="2"/>
  <c r="AA195" i="2"/>
  <c r="AA207" i="2"/>
  <c r="AA219" i="2"/>
  <c r="AA231" i="2"/>
  <c r="AA243" i="2"/>
  <c r="AA255" i="2"/>
  <c r="AA267" i="2"/>
  <c r="AA279" i="2"/>
  <c r="AA291" i="2"/>
  <c r="AA303" i="2"/>
  <c r="AA315" i="2"/>
  <c r="AA327" i="2"/>
  <c r="AA339" i="2"/>
  <c r="AA351" i="2"/>
  <c r="AA363" i="2"/>
  <c r="AA375" i="2"/>
  <c r="AA387" i="2"/>
  <c r="AA399" i="2"/>
  <c r="AA411" i="2"/>
  <c r="AA423" i="2"/>
  <c r="AA4" i="2"/>
  <c r="AA16" i="2"/>
  <c r="AA28" i="2"/>
  <c r="AA40" i="2"/>
  <c r="AA52" i="2"/>
  <c r="AA64" i="2"/>
  <c r="AA76" i="2"/>
  <c r="AA88" i="2"/>
  <c r="AA100" i="2"/>
  <c r="AA112" i="2"/>
  <c r="AA124" i="2"/>
  <c r="AA136" i="2"/>
  <c r="AA148" i="2"/>
  <c r="AA160" i="2"/>
  <c r="AA172" i="2"/>
  <c r="AA184" i="2"/>
  <c r="AA196" i="2"/>
  <c r="AA208" i="2"/>
  <c r="AA220" i="2"/>
  <c r="AA232" i="2"/>
  <c r="AA244" i="2"/>
  <c r="AA256" i="2"/>
  <c r="AA268" i="2"/>
  <c r="AA280" i="2"/>
  <c r="AA292" i="2"/>
  <c r="AA304" i="2"/>
  <c r="AA316" i="2"/>
  <c r="AA328" i="2"/>
  <c r="AA340" i="2"/>
  <c r="AA352" i="2"/>
  <c r="AA364" i="2"/>
  <c r="AA376" i="2"/>
  <c r="AA388" i="2"/>
  <c r="AA400" i="2"/>
  <c r="AA412" i="2"/>
  <c r="AA5" i="2"/>
  <c r="AA17" i="2"/>
  <c r="AA29" i="2"/>
  <c r="AA41" i="2"/>
  <c r="AA53" i="2"/>
  <c r="AA65" i="2"/>
  <c r="AA77" i="2"/>
  <c r="AA89" i="2"/>
  <c r="AA101" i="2"/>
  <c r="AA113" i="2"/>
  <c r="AA125" i="2"/>
  <c r="AA137" i="2"/>
  <c r="AA149" i="2"/>
  <c r="AA161" i="2"/>
  <c r="AA173" i="2"/>
  <c r="AA185" i="2"/>
  <c r="AA197" i="2"/>
  <c r="AA209" i="2"/>
  <c r="AA221" i="2"/>
  <c r="AA233" i="2"/>
  <c r="AA245" i="2"/>
  <c r="AA257" i="2"/>
  <c r="AA269" i="2"/>
  <c r="AA281" i="2"/>
  <c r="AA293" i="2"/>
  <c r="AA305" i="2"/>
  <c r="AA317" i="2"/>
  <c r="AA329" i="2"/>
  <c r="AA341" i="2"/>
  <c r="AA353" i="2"/>
  <c r="AA365" i="2"/>
  <c r="AA377" i="2"/>
  <c r="AA389" i="2"/>
  <c r="AA401" i="2"/>
  <c r="AA413" i="2"/>
  <c r="AA6" i="2"/>
  <c r="AA18" i="2"/>
  <c r="AA30" i="2"/>
  <c r="AA42" i="2"/>
  <c r="AA54" i="2"/>
  <c r="AA66" i="2"/>
  <c r="AA78" i="2"/>
  <c r="AA90" i="2"/>
  <c r="AA102" i="2"/>
  <c r="AA114" i="2"/>
  <c r="AA126" i="2"/>
  <c r="AA138" i="2"/>
  <c r="AA150" i="2"/>
  <c r="AA162" i="2"/>
  <c r="AA174" i="2"/>
  <c r="AA186" i="2"/>
  <c r="AA198" i="2"/>
  <c r="AA210" i="2"/>
  <c r="AA222" i="2"/>
  <c r="AA234" i="2"/>
  <c r="AA246" i="2"/>
  <c r="AA258" i="2"/>
  <c r="AA270" i="2"/>
  <c r="AA282" i="2"/>
  <c r="AA294" i="2"/>
  <c r="AA306" i="2"/>
  <c r="AA318" i="2"/>
  <c r="AA330" i="2"/>
  <c r="AA342" i="2"/>
  <c r="AA354" i="2"/>
  <c r="AA366" i="2"/>
  <c r="AA378" i="2"/>
  <c r="AA390" i="2"/>
  <c r="AA402" i="2"/>
  <c r="AA414" i="2"/>
  <c r="AA31" i="2"/>
  <c r="AA43" i="2"/>
  <c r="AA55" i="2"/>
  <c r="AA67" i="2"/>
  <c r="AA79" i="2"/>
  <c r="AA91" i="2"/>
  <c r="AA103" i="2"/>
  <c r="AA115" i="2"/>
  <c r="AA127" i="2"/>
  <c r="AA139" i="2"/>
  <c r="AA151" i="2"/>
  <c r="AA163" i="2"/>
  <c r="AA175" i="2"/>
  <c r="AA187" i="2"/>
  <c r="AA199" i="2"/>
  <c r="AA211" i="2"/>
  <c r="AA223" i="2"/>
  <c r="AA235" i="2"/>
  <c r="AA247" i="2"/>
  <c r="AA259" i="2"/>
  <c r="AA271" i="2"/>
  <c r="AA283" i="2"/>
  <c r="AA295" i="2"/>
  <c r="AA307" i="2"/>
  <c r="AA319" i="2"/>
  <c r="AA331" i="2"/>
  <c r="AA343" i="2"/>
  <c r="AA355" i="2"/>
  <c r="AA367" i="2"/>
  <c r="AA379" i="2"/>
  <c r="AA391" i="2"/>
  <c r="AA403" i="2"/>
  <c r="AA415" i="2"/>
  <c r="AA8" i="2"/>
  <c r="AA20" i="2"/>
  <c r="AA32" i="2"/>
  <c r="AA44" i="2"/>
  <c r="AA56" i="2"/>
  <c r="AA68" i="2"/>
  <c r="AA80" i="2"/>
  <c r="AA92" i="2"/>
  <c r="AA104" i="2"/>
  <c r="AA116" i="2"/>
  <c r="AA128" i="2"/>
  <c r="AA140" i="2"/>
  <c r="AA152" i="2"/>
  <c r="AA164" i="2"/>
  <c r="AA176" i="2"/>
  <c r="AA188" i="2"/>
  <c r="AA200" i="2"/>
  <c r="AA212" i="2"/>
  <c r="AA224" i="2"/>
  <c r="AA236" i="2"/>
  <c r="AA248" i="2"/>
  <c r="AA260" i="2"/>
  <c r="AA272" i="2"/>
  <c r="AA284" i="2"/>
  <c r="AA296" i="2"/>
  <c r="AA308" i="2"/>
  <c r="AA320" i="2"/>
  <c r="AA332" i="2"/>
  <c r="AA344" i="2"/>
  <c r="AA356" i="2"/>
  <c r="AA368" i="2"/>
  <c r="AA380" i="2"/>
  <c r="AA392" i="2"/>
  <c r="AA404" i="2"/>
  <c r="AA416" i="2"/>
  <c r="AA9" i="2"/>
  <c r="AA21" i="2"/>
  <c r="AA33" i="2"/>
  <c r="AA45" i="2"/>
  <c r="AA57" i="2"/>
  <c r="AA69" i="2"/>
  <c r="AA81" i="2"/>
  <c r="AA93" i="2"/>
  <c r="AA105" i="2"/>
  <c r="AA117" i="2"/>
  <c r="AA129" i="2"/>
  <c r="AA141" i="2"/>
  <c r="AA153" i="2"/>
  <c r="AA165" i="2"/>
  <c r="AA177" i="2"/>
  <c r="AA189" i="2"/>
  <c r="AA201" i="2"/>
  <c r="AA213" i="2"/>
  <c r="AA225" i="2"/>
  <c r="AA237" i="2"/>
  <c r="AA249" i="2"/>
  <c r="AA261" i="2"/>
  <c r="AA273" i="2"/>
  <c r="AA285" i="2"/>
  <c r="AA297" i="2"/>
  <c r="AA309" i="2"/>
  <c r="AA321" i="2"/>
  <c r="AA333" i="2"/>
  <c r="AA345" i="2"/>
  <c r="AA357" i="2"/>
  <c r="AA369" i="2"/>
  <c r="AA381" i="2"/>
  <c r="AA393" i="2"/>
  <c r="AA405" i="2"/>
  <c r="AA417" i="2"/>
  <c r="AA10" i="2"/>
  <c r="AA22" i="2"/>
  <c r="AA34" i="2"/>
  <c r="AA46" i="2"/>
  <c r="AA58" i="2"/>
  <c r="AA70" i="2"/>
  <c r="AA82" i="2"/>
  <c r="AA94" i="2"/>
  <c r="AA106" i="2"/>
  <c r="AA118" i="2"/>
  <c r="AA130" i="2"/>
  <c r="AA142" i="2"/>
  <c r="AA154" i="2"/>
  <c r="AA166" i="2"/>
  <c r="AA178" i="2"/>
  <c r="AA190" i="2"/>
  <c r="AA202" i="2"/>
  <c r="AA214" i="2"/>
  <c r="AA226" i="2"/>
  <c r="AA238" i="2"/>
  <c r="AA250" i="2"/>
  <c r="AA262" i="2"/>
  <c r="AA274" i="2"/>
  <c r="AA286" i="2"/>
  <c r="AA298" i="2"/>
  <c r="AA310" i="2"/>
  <c r="AA322" i="2"/>
  <c r="AA334" i="2"/>
  <c r="AA346" i="2"/>
  <c r="AA358" i="2"/>
  <c r="AA370" i="2"/>
  <c r="AA382" i="2"/>
  <c r="AA394" i="2"/>
  <c r="AA406" i="2"/>
  <c r="AA418" i="2"/>
  <c r="AA11" i="2"/>
  <c r="AA23" i="2"/>
  <c r="AA35" i="2"/>
  <c r="AA47" i="2"/>
  <c r="AA59" i="2"/>
  <c r="AA71" i="2"/>
  <c r="AA83" i="2"/>
  <c r="AA95" i="2"/>
  <c r="AA107" i="2"/>
  <c r="AA119" i="2"/>
  <c r="AA131" i="2"/>
  <c r="AA143" i="2"/>
  <c r="AA155" i="2"/>
  <c r="AA167" i="2"/>
  <c r="AA179" i="2"/>
  <c r="AA191" i="2"/>
  <c r="AA203" i="2"/>
  <c r="AA215" i="2"/>
  <c r="AA227" i="2"/>
  <c r="AA239" i="2"/>
  <c r="AA251" i="2"/>
  <c r="AA263" i="2"/>
  <c r="AA275" i="2"/>
  <c r="AA287" i="2"/>
  <c r="AA299" i="2"/>
  <c r="AA311" i="2"/>
  <c r="AA323" i="2"/>
  <c r="AA335" i="2"/>
  <c r="AA347" i="2"/>
  <c r="AA359" i="2"/>
  <c r="AA371" i="2"/>
  <c r="AA383" i="2"/>
  <c r="AA395" i="2"/>
  <c r="AA407" i="2"/>
  <c r="AA419" i="2"/>
  <c r="AA1485" i="6"/>
  <c r="AA1484" i="6"/>
  <c r="AA1483" i="6"/>
  <c r="AA1482" i="6"/>
  <c r="AA1481" i="6"/>
  <c r="AA1480" i="6"/>
  <c r="AA1479" i="6"/>
  <c r="AA1478" i="6"/>
  <c r="AA1477" i="6"/>
  <c r="AA1476" i="6"/>
  <c r="AA1475" i="6"/>
  <c r="AA1474" i="6"/>
  <c r="AA1473" i="6"/>
  <c r="AA1472" i="6"/>
  <c r="AA1471" i="6"/>
  <c r="AA1470" i="6"/>
  <c r="AA1469" i="6"/>
  <c r="AA1468" i="6"/>
  <c r="AA1467" i="6"/>
  <c r="AA1466" i="6"/>
  <c r="AA1465" i="6"/>
  <c r="AA1464" i="6"/>
  <c r="AA1463" i="6"/>
  <c r="AA1462" i="6"/>
  <c r="AA1461" i="6"/>
  <c r="AA1460" i="6"/>
  <c r="AA1459" i="6"/>
  <c r="AA1458" i="6"/>
  <c r="AA1457" i="6"/>
  <c r="AA1456" i="6"/>
  <c r="AA1455" i="6"/>
  <c r="AA1454" i="6"/>
  <c r="AA1453" i="6"/>
  <c r="AA1452" i="6"/>
  <c r="AA1451" i="6"/>
  <c r="AA1450" i="6"/>
  <c r="AA1449" i="6"/>
  <c r="AA1448" i="6"/>
  <c r="AA1447" i="6"/>
  <c r="AA1446" i="6"/>
  <c r="AA1445" i="6"/>
  <c r="AA1444" i="6"/>
  <c r="AA1443" i="6"/>
  <c r="AA1442" i="6"/>
  <c r="AA1441" i="6"/>
  <c r="AA1440" i="6"/>
  <c r="AA1439" i="6"/>
  <c r="AA1438" i="6"/>
  <c r="AA1437" i="6"/>
  <c r="AA1436" i="6"/>
  <c r="AA1435" i="6"/>
  <c r="AA1434" i="6"/>
  <c r="AA1433" i="6"/>
  <c r="AA1432" i="6"/>
  <c r="AA1431" i="6"/>
  <c r="AA1430" i="6"/>
  <c r="AA1429" i="6"/>
  <c r="AA1428" i="6"/>
  <c r="AA1427" i="6"/>
  <c r="AA1426" i="6"/>
  <c r="AA1425" i="6"/>
  <c r="AA1424" i="6"/>
  <c r="AA1423" i="6"/>
  <c r="AA1422" i="6"/>
  <c r="AA1421" i="6"/>
  <c r="AA1420" i="6"/>
  <c r="AA1419" i="6"/>
  <c r="AA1418" i="6"/>
  <c r="AA1417" i="6"/>
  <c r="AA1416" i="6"/>
  <c r="AA1415" i="6"/>
  <c r="AA1414" i="6"/>
  <c r="AA1413" i="6"/>
  <c r="AA1412" i="6"/>
  <c r="AA1411" i="6"/>
  <c r="AA1410" i="6"/>
  <c r="AA1409" i="6"/>
  <c r="AA1408" i="6"/>
  <c r="AA1407" i="6"/>
  <c r="AA1406" i="6"/>
  <c r="AA1405" i="6"/>
  <c r="AA1404" i="6"/>
  <c r="AA1403" i="6"/>
  <c r="AA1402" i="6"/>
  <c r="AA1401" i="6"/>
  <c r="AA1400" i="6"/>
  <c r="AA1399" i="6"/>
  <c r="AA1398" i="6"/>
  <c r="AA1397" i="6"/>
  <c r="AA1396" i="6"/>
  <c r="AA1395" i="6"/>
  <c r="AA1394" i="6"/>
  <c r="AA1393" i="6"/>
  <c r="AA1392" i="6"/>
  <c r="AA1391" i="6"/>
  <c r="AA1390" i="6"/>
  <c r="AA1389" i="6"/>
  <c r="AA1388" i="6"/>
  <c r="AA1387" i="6"/>
  <c r="AA1386" i="6"/>
  <c r="AA1385" i="6"/>
  <c r="AA1384" i="6"/>
  <c r="AA1383" i="6"/>
  <c r="AA1382" i="6"/>
  <c r="AA1381" i="6"/>
  <c r="AA1380" i="6"/>
  <c r="AA1379" i="6"/>
  <c r="AA1378" i="6"/>
  <c r="AA1377" i="6"/>
  <c r="AA1376" i="6"/>
  <c r="AA1375" i="6"/>
  <c r="AA1374" i="6"/>
  <c r="AA1373" i="6"/>
  <c r="AA1372" i="6"/>
  <c r="AA1371" i="6"/>
  <c r="AA1370" i="6"/>
  <c r="AA1369" i="6"/>
  <c r="AA1368" i="6"/>
  <c r="AA1367" i="6"/>
  <c r="AA1366" i="6"/>
  <c r="AA1365" i="6"/>
  <c r="AA1364" i="6"/>
  <c r="AA1363" i="6"/>
  <c r="AA1362" i="6"/>
  <c r="AA1361" i="6"/>
  <c r="AA1360" i="6"/>
  <c r="AA1359" i="6"/>
  <c r="AA1358" i="6"/>
  <c r="AA1357" i="6"/>
  <c r="AA1356" i="6"/>
  <c r="AA1355" i="6"/>
  <c r="AA1354" i="6"/>
  <c r="AA1353" i="6"/>
  <c r="AA1352" i="6"/>
  <c r="AA1351" i="6"/>
  <c r="AA1350" i="6"/>
  <c r="AA1349" i="6"/>
  <c r="AA1348" i="6"/>
  <c r="AA1347" i="6"/>
  <c r="AA1346" i="6"/>
  <c r="AA1345" i="6"/>
  <c r="AA1344" i="6"/>
  <c r="AA1343" i="6"/>
  <c r="AA1342" i="6"/>
  <c r="AA1341" i="6"/>
  <c r="AA1340" i="6"/>
  <c r="AA1339" i="6"/>
  <c r="AA1338" i="6"/>
  <c r="AA1337" i="6"/>
  <c r="AA1336" i="6"/>
  <c r="AA1335" i="6"/>
  <c r="AA1334" i="6"/>
  <c r="AA1333" i="6"/>
  <c r="AA1332" i="6"/>
  <c r="AA1331" i="6"/>
  <c r="AA1330" i="6"/>
  <c r="AA1329" i="6"/>
  <c r="AA1328" i="6"/>
  <c r="AA1327" i="6"/>
  <c r="AA1326" i="6"/>
  <c r="AA1325" i="6"/>
  <c r="AA1324" i="6"/>
  <c r="AA1323" i="6"/>
  <c r="AA1322" i="6"/>
  <c r="AA1321" i="6"/>
  <c r="AA1320" i="6"/>
  <c r="AA1319" i="6"/>
  <c r="AA1318" i="6"/>
  <c r="AA1317" i="6"/>
  <c r="AA1316" i="6"/>
  <c r="AA1315" i="6"/>
  <c r="AA1314" i="6"/>
  <c r="AA1313" i="6"/>
  <c r="AA1312" i="6"/>
  <c r="AA1311" i="6"/>
  <c r="AA1310" i="6"/>
  <c r="AA1309" i="6"/>
  <c r="AA1308" i="6"/>
  <c r="AA1307" i="6"/>
  <c r="AA1306" i="6"/>
  <c r="AA1305" i="6"/>
  <c r="AA1304" i="6"/>
  <c r="AA1303" i="6"/>
  <c r="AA1302" i="6"/>
  <c r="AA1301" i="6"/>
  <c r="AA1300" i="6"/>
  <c r="AA1299" i="6"/>
  <c r="AA1298" i="6"/>
  <c r="AA1297" i="6"/>
  <c r="AA1296" i="6"/>
  <c r="AA1295" i="6"/>
  <c r="AA1294" i="6"/>
  <c r="AA1293" i="6"/>
  <c r="AA1292" i="6"/>
  <c r="AA1291" i="6"/>
  <c r="AA1290" i="6"/>
  <c r="AA1289" i="6"/>
  <c r="AA1288" i="6"/>
  <c r="AA1287" i="6"/>
  <c r="AA1286" i="6"/>
  <c r="AA1285" i="6"/>
  <c r="AA1284" i="6"/>
  <c r="AA1283" i="6"/>
  <c r="AA1282" i="6"/>
  <c r="AA1281" i="6"/>
  <c r="AA1280" i="6"/>
  <c r="AA1279" i="6"/>
  <c r="AA1278" i="6"/>
  <c r="AA1277" i="6"/>
  <c r="AA1276" i="6"/>
  <c r="AA1275" i="6"/>
  <c r="AA1274" i="6"/>
  <c r="AA1273" i="6"/>
  <c r="AA1272" i="6"/>
  <c r="AA1271" i="6"/>
  <c r="AA1270" i="6"/>
  <c r="AA1269" i="6"/>
  <c r="AA1268" i="6"/>
  <c r="AA1267" i="6"/>
  <c r="AA1266" i="6"/>
  <c r="AA1265" i="6"/>
  <c r="AA1264" i="6"/>
  <c r="AA1263" i="6"/>
  <c r="AA1262" i="6"/>
  <c r="AA1261" i="6"/>
  <c r="AA1260" i="6"/>
  <c r="AA1259" i="6"/>
  <c r="AA1258" i="6"/>
  <c r="AA1257" i="6"/>
  <c r="AA1256" i="6"/>
  <c r="AA1255" i="6"/>
  <c r="AA1254" i="6"/>
  <c r="AA1253" i="6"/>
  <c r="AA1252" i="6"/>
  <c r="AA1251" i="6"/>
  <c r="AA1250" i="6"/>
  <c r="AA1249" i="6"/>
  <c r="AA1248" i="6"/>
  <c r="AA1247" i="6"/>
  <c r="AA1246" i="6"/>
  <c r="AA1245" i="6"/>
  <c r="AA1244" i="6"/>
  <c r="AA1243" i="6"/>
  <c r="AA1242" i="6"/>
  <c r="AA1241" i="6"/>
  <c r="AA1240" i="6"/>
  <c r="AA1239" i="6"/>
  <c r="AA1238" i="6"/>
  <c r="AA1237" i="6"/>
  <c r="AA1236" i="6"/>
  <c r="AA1235" i="6"/>
  <c r="AA1234" i="6"/>
  <c r="AA1233" i="6"/>
  <c r="AA1232" i="6"/>
  <c r="AA1231" i="6"/>
  <c r="AA1230" i="6"/>
  <c r="AA1229" i="6"/>
  <c r="AA1228" i="6"/>
  <c r="AA1227" i="6"/>
  <c r="AA1226" i="6"/>
  <c r="AA1225" i="6"/>
  <c r="AA1224" i="6"/>
  <c r="AA1223" i="6"/>
  <c r="AA1222" i="6"/>
  <c r="AA1221" i="6"/>
  <c r="AA1220" i="6"/>
  <c r="AA1219" i="6"/>
  <c r="AA1218" i="6"/>
  <c r="AA1217" i="6"/>
  <c r="AA1216" i="6"/>
  <c r="AA1215" i="6"/>
  <c r="AA1214" i="6"/>
  <c r="AA1213" i="6"/>
  <c r="AA1212" i="6"/>
  <c r="AA1211" i="6"/>
  <c r="AA1210" i="6"/>
  <c r="AA1209" i="6"/>
  <c r="AA1208" i="6"/>
  <c r="AA1207" i="6"/>
  <c r="AA1206" i="6"/>
  <c r="AA1205" i="6"/>
  <c r="AA1204" i="6"/>
  <c r="AA1203" i="6"/>
  <c r="AA1202" i="6"/>
  <c r="AA1201" i="6"/>
  <c r="AA1200" i="6"/>
  <c r="AA1199" i="6"/>
  <c r="AA1198" i="6"/>
  <c r="AA1197" i="6"/>
  <c r="AA1196" i="6"/>
  <c r="AA1195" i="6"/>
  <c r="AA1194" i="6"/>
  <c r="AA1193" i="6"/>
  <c r="AA1192" i="6"/>
  <c r="AA1191" i="6"/>
  <c r="AA1190" i="6"/>
  <c r="AA1189" i="6"/>
  <c r="AA1188" i="6"/>
  <c r="AA1187" i="6"/>
  <c r="AA1186" i="6"/>
  <c r="AA1185" i="6"/>
  <c r="AA1184" i="6"/>
  <c r="AA1183" i="6"/>
  <c r="AA1182" i="6"/>
  <c r="AA1181" i="6"/>
  <c r="AA1180" i="6"/>
  <c r="AA1179" i="6"/>
  <c r="AA1178" i="6"/>
  <c r="AA1177" i="6"/>
  <c r="AA1176" i="6"/>
  <c r="AA1175" i="6"/>
  <c r="AA1174" i="6"/>
  <c r="AA1173" i="6"/>
  <c r="AA1172" i="6"/>
  <c r="AA1171" i="6"/>
  <c r="AA1170" i="6"/>
  <c r="AA1169" i="6"/>
  <c r="AA1168" i="6"/>
  <c r="AA1167" i="6"/>
  <c r="AA1166" i="6"/>
  <c r="AA1165" i="6"/>
  <c r="AA1164" i="6"/>
  <c r="AA1163" i="6"/>
  <c r="AA1162" i="6"/>
  <c r="AA1161" i="6"/>
  <c r="AA1160" i="6"/>
  <c r="AA1159" i="6"/>
  <c r="AA1158" i="6"/>
  <c r="AA1157" i="6"/>
  <c r="AA1156" i="6"/>
  <c r="AA1155" i="6"/>
  <c r="AA1154" i="6"/>
  <c r="AA1153" i="6"/>
  <c r="AA1152" i="6"/>
  <c r="AA1151" i="6"/>
  <c r="AA1150" i="6"/>
  <c r="AA1149" i="6"/>
  <c r="AA1148" i="6"/>
  <c r="AA1147" i="6"/>
  <c r="AA1146" i="6"/>
  <c r="AA1145" i="6"/>
  <c r="AA1144" i="6"/>
  <c r="AA1143" i="6"/>
  <c r="AA1142" i="6"/>
  <c r="AA1141" i="6"/>
  <c r="AA1140" i="6"/>
  <c r="AA1139" i="6"/>
  <c r="AA1138" i="6"/>
  <c r="AA1137" i="6"/>
  <c r="AA1136" i="6"/>
  <c r="AA1135" i="6"/>
  <c r="AA1134" i="6"/>
  <c r="AA1133" i="6"/>
  <c r="AA1132" i="6"/>
  <c r="AA1131" i="6"/>
  <c r="AA1130" i="6"/>
  <c r="AA1129" i="6"/>
  <c r="AA1128" i="6"/>
  <c r="AA1127" i="6"/>
  <c r="AA1126" i="6"/>
  <c r="AA1125" i="6"/>
  <c r="AA1124" i="6"/>
  <c r="AA1123" i="6"/>
  <c r="AA1122" i="6"/>
  <c r="AA1121" i="6"/>
  <c r="AA1120" i="6"/>
  <c r="AA1119" i="6"/>
  <c r="AA1118" i="6"/>
  <c r="AA1117" i="6"/>
  <c r="AA1116" i="6"/>
  <c r="AA1115" i="6"/>
  <c r="AA1114" i="6"/>
  <c r="AA1113" i="6"/>
  <c r="AA1112" i="6"/>
  <c r="AA1111" i="6"/>
  <c r="AA1110" i="6"/>
  <c r="AA1109" i="6"/>
  <c r="AA1108" i="6"/>
  <c r="AA1107" i="6"/>
  <c r="AA1106" i="6"/>
  <c r="AA1105" i="6"/>
  <c r="AA1104" i="6"/>
  <c r="AA1103" i="6"/>
  <c r="AA1102" i="6"/>
  <c r="AA1101" i="6"/>
  <c r="AA1100" i="6"/>
  <c r="AA1099" i="6"/>
  <c r="AA1098" i="6"/>
  <c r="AA1097" i="6"/>
  <c r="AA1096" i="6"/>
  <c r="AA1095" i="6"/>
  <c r="AA1094" i="6"/>
  <c r="AA1093" i="6"/>
  <c r="AA1092" i="6"/>
  <c r="AA1091" i="6"/>
  <c r="AA1090" i="6"/>
  <c r="AA1089" i="6"/>
  <c r="AA1088" i="6"/>
  <c r="AA1087" i="6"/>
  <c r="AA1086" i="6"/>
  <c r="AA1085" i="6"/>
  <c r="AA1084" i="6"/>
  <c r="AA1083" i="6"/>
  <c r="AA1082" i="6"/>
  <c r="AA1081" i="6"/>
  <c r="AA1080" i="6"/>
  <c r="AA1079" i="6"/>
  <c r="AA1078" i="6"/>
  <c r="AA1077" i="6"/>
  <c r="AA1076" i="6"/>
  <c r="AA1075" i="6"/>
  <c r="AA1074" i="6"/>
  <c r="AA1073" i="6"/>
  <c r="AA1072" i="6"/>
  <c r="AA1071" i="6"/>
  <c r="AA1070" i="6"/>
  <c r="AA1069" i="6"/>
  <c r="AA1068" i="6"/>
  <c r="AA1067" i="6"/>
  <c r="AA1066" i="6"/>
  <c r="AA1065" i="6"/>
  <c r="AA1064" i="6"/>
  <c r="AA1063" i="6"/>
  <c r="AA1062" i="6"/>
  <c r="AA1061" i="6"/>
  <c r="AA1060" i="6"/>
  <c r="AA1059" i="6"/>
  <c r="AA1058" i="6"/>
  <c r="AA1057" i="6"/>
  <c r="AA1056" i="6"/>
  <c r="AA1055" i="6"/>
  <c r="AA1054" i="6"/>
  <c r="AA1053" i="6"/>
  <c r="AA1052" i="6"/>
  <c r="AA1051" i="6"/>
  <c r="AA1050" i="6"/>
  <c r="AA1049" i="6"/>
  <c r="AA1048" i="6"/>
  <c r="AA1047" i="6"/>
  <c r="AA1046" i="6"/>
  <c r="AA1045" i="6"/>
  <c r="AA1044" i="6"/>
  <c r="AA1043" i="6"/>
  <c r="AA1042" i="6"/>
  <c r="AA1041" i="6"/>
  <c r="AA1040" i="6"/>
  <c r="AA1039" i="6"/>
  <c r="AA1038" i="6"/>
  <c r="AA1037" i="6"/>
  <c r="AA1036" i="6"/>
  <c r="AA1035" i="6"/>
  <c r="AA1034" i="6"/>
  <c r="AA1033" i="6"/>
  <c r="AA1032" i="6"/>
  <c r="AA1031" i="6"/>
  <c r="AA1030" i="6"/>
  <c r="AA1029" i="6"/>
  <c r="AA1028" i="6"/>
  <c r="AA1027" i="6"/>
  <c r="AA1026" i="6"/>
  <c r="AA1025" i="6"/>
  <c r="AA1024" i="6"/>
  <c r="AA1023" i="6"/>
  <c r="AA1022" i="6"/>
  <c r="AA1021" i="6"/>
  <c r="AA1020" i="6"/>
  <c r="AA1019" i="6"/>
  <c r="AA1018" i="6"/>
  <c r="AA1017" i="6"/>
  <c r="AA1016" i="6"/>
  <c r="AA1015" i="6"/>
  <c r="AA1014" i="6"/>
  <c r="AA1013" i="6"/>
  <c r="AA1012" i="6"/>
  <c r="AA1011" i="6"/>
  <c r="AA1010" i="6"/>
  <c r="AA1009" i="6"/>
  <c r="AA1008" i="6"/>
  <c r="AA1007" i="6"/>
  <c r="AA1006" i="6"/>
  <c r="AA1005" i="6"/>
  <c r="AA1004" i="6"/>
  <c r="AA1003" i="6"/>
  <c r="AA1002" i="6"/>
  <c r="AA1001" i="6"/>
  <c r="AA1000" i="6"/>
  <c r="AA999" i="6"/>
  <c r="AA998" i="6"/>
  <c r="AA997" i="6"/>
  <c r="AA996" i="6"/>
  <c r="AA995" i="6"/>
  <c r="AA994" i="6"/>
  <c r="AA993" i="6"/>
  <c r="AA992" i="6"/>
  <c r="AA991" i="6"/>
  <c r="AA990" i="6"/>
  <c r="AA989" i="6"/>
  <c r="AA988" i="6"/>
  <c r="AA987" i="6"/>
  <c r="AA986" i="6"/>
  <c r="AA985" i="6"/>
  <c r="AA984" i="6"/>
  <c r="AA983" i="6"/>
  <c r="AA982" i="6"/>
  <c r="AA981" i="6"/>
  <c r="AA980" i="6"/>
  <c r="AA979" i="6"/>
  <c r="AA978" i="6"/>
  <c r="AA977" i="6"/>
  <c r="AA976" i="6"/>
  <c r="AA975" i="6"/>
  <c r="AA974" i="6"/>
  <c r="AA973" i="6"/>
  <c r="AA972" i="6"/>
  <c r="AA971" i="6"/>
  <c r="AA970" i="6"/>
  <c r="AA969" i="6"/>
  <c r="AA968" i="6"/>
  <c r="AA967" i="6"/>
  <c r="AA966" i="6"/>
  <c r="AA965" i="6"/>
  <c r="AA964" i="6"/>
  <c r="AA963" i="6"/>
  <c r="AA962" i="6"/>
  <c r="AA961" i="6"/>
  <c r="AA960" i="6"/>
  <c r="AA959" i="6"/>
  <c r="AA958" i="6"/>
  <c r="AA957" i="6"/>
  <c r="AA956" i="6"/>
  <c r="AA955" i="6"/>
  <c r="AA954" i="6"/>
  <c r="AA953" i="6"/>
  <c r="AA952" i="6"/>
  <c r="AA951" i="6"/>
  <c r="AA950" i="6"/>
  <c r="AA949" i="6"/>
  <c r="AA948" i="6"/>
  <c r="AA947" i="6"/>
  <c r="AA946" i="6"/>
  <c r="AA945" i="6"/>
  <c r="AA944" i="6"/>
  <c r="AA943" i="6"/>
  <c r="AA942" i="6"/>
  <c r="AA941" i="6"/>
  <c r="AA940" i="6"/>
  <c r="AA939" i="6"/>
  <c r="AA938" i="6"/>
  <c r="AA937" i="6"/>
  <c r="AA936" i="6"/>
  <c r="AA935" i="6"/>
  <c r="AA934" i="6"/>
  <c r="AA933" i="6"/>
  <c r="AA932" i="6"/>
  <c r="AA931" i="6"/>
  <c r="AA930" i="6"/>
  <c r="AA929" i="6"/>
  <c r="AA928" i="6"/>
  <c r="AA927" i="6"/>
  <c r="AA926" i="6"/>
  <c r="AA925" i="6"/>
  <c r="AA924" i="6"/>
  <c r="AA923" i="6"/>
  <c r="AA922" i="6"/>
  <c r="AA921" i="6"/>
  <c r="AA920" i="6"/>
  <c r="AA919" i="6"/>
  <c r="AA918" i="6"/>
  <c r="AA917" i="6"/>
  <c r="AA916" i="6"/>
  <c r="AA915" i="6"/>
  <c r="AA914" i="6"/>
  <c r="AA913" i="6"/>
  <c r="AA912" i="6"/>
  <c r="AA911" i="6"/>
  <c r="AA910" i="6"/>
  <c r="AA909" i="6"/>
  <c r="AA908" i="6"/>
  <c r="AA907" i="6"/>
  <c r="AA906" i="6"/>
  <c r="AA905" i="6"/>
  <c r="AA904" i="6"/>
  <c r="AA903" i="6"/>
  <c r="AA902" i="6"/>
  <c r="AA901" i="6"/>
  <c r="AA900" i="6"/>
  <c r="AA899" i="6"/>
  <c r="AA898" i="6"/>
  <c r="AA897" i="6"/>
  <c r="AA896" i="6"/>
  <c r="AA895" i="6"/>
  <c r="AA894" i="6"/>
  <c r="AA893" i="6"/>
  <c r="AA892" i="6"/>
  <c r="AA891" i="6"/>
  <c r="AA890" i="6"/>
  <c r="AA889" i="6"/>
  <c r="AA888" i="6"/>
  <c r="AA887" i="6"/>
  <c r="AA886" i="6"/>
  <c r="AA885" i="6"/>
  <c r="AA884" i="6"/>
  <c r="AA883" i="6"/>
  <c r="AA882" i="6"/>
  <c r="AA881" i="6"/>
  <c r="AA880" i="6"/>
  <c r="AA879" i="6"/>
  <c r="AA878" i="6"/>
  <c r="AA877" i="6"/>
  <c r="AA876" i="6"/>
  <c r="AA875" i="6"/>
  <c r="AA874" i="6"/>
  <c r="AA873" i="6"/>
  <c r="AA872" i="6"/>
  <c r="AA871" i="6"/>
  <c r="AA870" i="6"/>
  <c r="AA869" i="6"/>
  <c r="AA868" i="6"/>
  <c r="AA867" i="6"/>
  <c r="AA866" i="6"/>
  <c r="AA865" i="6"/>
  <c r="AA864" i="6"/>
  <c r="AA863" i="6"/>
  <c r="AA862" i="6"/>
  <c r="AA861" i="6"/>
  <c r="AA860" i="6"/>
  <c r="AA859" i="6"/>
  <c r="AA858" i="6"/>
  <c r="AA857" i="6"/>
  <c r="AA856" i="6"/>
  <c r="AA855" i="6"/>
  <c r="AA854" i="6"/>
  <c r="AA853" i="6"/>
  <c r="AA852" i="6"/>
  <c r="AA851" i="6"/>
  <c r="AA850" i="6"/>
  <c r="AA849" i="6"/>
  <c r="AA848" i="6"/>
  <c r="AA847" i="6"/>
  <c r="AA846" i="6"/>
  <c r="AA845" i="6"/>
  <c r="AA844" i="6"/>
  <c r="AA843" i="6"/>
  <c r="AA842" i="6"/>
  <c r="AA841" i="6"/>
  <c r="AA840" i="6"/>
  <c r="AA839" i="6"/>
  <c r="AA838" i="6"/>
  <c r="AA837" i="6"/>
  <c r="AA836" i="6"/>
  <c r="AA835" i="6"/>
  <c r="AA834" i="6"/>
  <c r="AA833" i="6"/>
  <c r="AA832" i="6"/>
  <c r="AA831" i="6"/>
  <c r="AA830" i="6"/>
  <c r="AA829" i="6"/>
  <c r="AA828" i="6"/>
  <c r="AA827" i="6"/>
  <c r="AA826" i="6"/>
  <c r="AA825" i="6"/>
  <c r="AA824" i="6"/>
  <c r="AA823" i="6"/>
  <c r="AA822" i="6"/>
  <c r="AA821" i="6"/>
  <c r="AA820" i="6"/>
  <c r="AA819" i="6"/>
  <c r="AA818" i="6"/>
  <c r="AA817" i="6"/>
  <c r="AA816" i="6"/>
  <c r="AA815" i="6"/>
  <c r="AA814" i="6"/>
  <c r="AA813" i="6"/>
  <c r="AA812" i="6"/>
  <c r="AA811" i="6"/>
  <c r="AA810" i="6"/>
  <c r="AA809" i="6"/>
  <c r="AA808" i="6"/>
  <c r="AA807" i="6"/>
  <c r="AA806" i="6"/>
  <c r="AA805" i="6"/>
  <c r="AA804" i="6"/>
  <c r="AA803" i="6"/>
  <c r="AA802" i="6"/>
  <c r="AA801" i="6"/>
  <c r="AA800" i="6"/>
  <c r="AA799" i="6"/>
  <c r="AA798" i="6"/>
  <c r="AA797" i="6"/>
  <c r="AA796" i="6"/>
  <c r="AA795" i="6"/>
  <c r="AA794" i="6"/>
  <c r="AA793" i="6"/>
  <c r="AA792" i="6"/>
  <c r="AA791" i="6"/>
  <c r="AA790" i="6"/>
  <c r="AA789" i="6"/>
  <c r="AA788" i="6"/>
  <c r="AA787" i="6"/>
  <c r="AA786" i="6"/>
  <c r="AA785" i="6"/>
  <c r="AA784" i="6"/>
  <c r="AA783" i="6"/>
  <c r="AA782" i="6"/>
  <c r="AA781" i="6"/>
  <c r="AA780" i="6"/>
  <c r="AA779" i="6"/>
  <c r="AA778" i="6"/>
  <c r="AA777" i="6"/>
  <c r="AA776" i="6"/>
  <c r="AA775" i="6"/>
  <c r="AA774" i="6"/>
  <c r="AA773" i="6"/>
  <c r="AA772" i="6"/>
  <c r="AA771" i="6"/>
  <c r="AA770" i="6"/>
  <c r="AA769" i="6"/>
  <c r="AA768" i="6"/>
  <c r="AA767" i="6"/>
  <c r="AA766" i="6"/>
  <c r="AA765" i="6"/>
  <c r="AA764" i="6"/>
  <c r="AA763" i="6"/>
  <c r="AA762" i="6"/>
  <c r="AA761" i="6"/>
  <c r="AA760" i="6"/>
  <c r="AA759" i="6"/>
  <c r="AA758" i="6"/>
  <c r="AA757" i="6"/>
  <c r="AA756" i="6"/>
  <c r="AA755" i="6"/>
  <c r="AA754" i="6"/>
  <c r="AA753" i="6"/>
  <c r="AA752" i="6"/>
  <c r="AA751" i="6"/>
  <c r="AA750" i="6"/>
  <c r="AA749" i="6"/>
  <c r="AA748" i="6"/>
  <c r="AA747" i="6"/>
  <c r="AA746" i="6"/>
  <c r="AA745" i="6"/>
  <c r="AA744" i="6"/>
  <c r="AA743" i="6"/>
  <c r="AA742" i="6"/>
  <c r="AA741" i="6"/>
  <c r="AA740" i="6"/>
  <c r="AA739" i="6"/>
  <c r="AA738" i="6"/>
  <c r="AA737" i="6"/>
  <c r="AA736" i="6"/>
  <c r="AA735" i="6"/>
  <c r="AA734" i="6"/>
  <c r="AA733" i="6"/>
  <c r="AA732" i="6"/>
  <c r="AA731" i="6"/>
  <c r="AA730" i="6"/>
  <c r="AA729" i="6"/>
  <c r="AA728" i="6"/>
  <c r="AA727" i="6"/>
  <c r="AA726" i="6"/>
  <c r="AA725" i="6"/>
  <c r="AA724" i="6"/>
  <c r="AA723" i="6"/>
  <c r="AA722" i="6"/>
  <c r="AA721" i="6"/>
  <c r="AA720" i="6"/>
  <c r="AA719" i="6"/>
  <c r="AA718" i="6"/>
  <c r="AA717" i="6"/>
  <c r="AA716" i="6"/>
  <c r="AA715" i="6"/>
  <c r="AA714" i="6"/>
  <c r="AA713" i="6"/>
  <c r="AA712" i="6"/>
  <c r="AA711" i="6"/>
  <c r="AA710" i="6"/>
  <c r="AA709" i="6"/>
  <c r="AA708" i="6"/>
  <c r="AA707" i="6"/>
  <c r="AA706" i="6"/>
  <c r="AA705" i="6"/>
  <c r="AA704" i="6"/>
  <c r="AA703" i="6"/>
  <c r="AA702" i="6"/>
  <c r="AA701" i="6"/>
  <c r="AA700" i="6"/>
  <c r="AA699" i="6"/>
  <c r="AA698" i="6"/>
  <c r="AA697" i="6"/>
  <c r="AA696" i="6"/>
  <c r="AA695" i="6"/>
  <c r="AA694" i="6"/>
  <c r="AA693" i="6"/>
  <c r="AA692" i="6"/>
  <c r="AA691" i="6"/>
  <c r="AA690" i="6"/>
  <c r="AA689" i="6"/>
  <c r="AA688" i="6"/>
  <c r="AA687" i="6"/>
  <c r="AA686" i="6"/>
  <c r="AA685" i="6"/>
  <c r="AA684" i="6"/>
  <c r="AA683" i="6"/>
  <c r="AA682" i="6"/>
  <c r="AA681" i="6"/>
  <c r="AA680" i="6"/>
  <c r="AA679" i="6"/>
  <c r="AA678" i="6"/>
  <c r="AA677" i="6"/>
  <c r="AA676" i="6"/>
  <c r="AA675" i="6"/>
  <c r="AA674" i="6"/>
  <c r="AA673" i="6"/>
  <c r="AA672" i="6"/>
  <c r="AA671" i="6"/>
  <c r="AA670" i="6"/>
  <c r="AA669" i="6"/>
  <c r="AA668" i="6"/>
  <c r="AA667" i="6"/>
  <c r="AA666" i="6"/>
  <c r="AA665" i="6"/>
  <c r="AA664" i="6"/>
  <c r="AA663" i="6"/>
  <c r="AA662" i="6"/>
  <c r="AA661" i="6"/>
  <c r="AA660" i="6"/>
  <c r="AA659" i="6"/>
  <c r="AA658" i="6"/>
  <c r="AA657" i="6"/>
  <c r="AA656" i="6"/>
  <c r="AA655" i="6"/>
  <c r="AA654" i="6"/>
  <c r="AA653" i="6"/>
  <c r="AA652" i="6"/>
  <c r="AA651" i="6"/>
  <c r="AA650" i="6"/>
  <c r="AA649" i="6"/>
  <c r="AA648" i="6"/>
  <c r="AA647" i="6"/>
  <c r="AA646" i="6"/>
  <c r="AA645" i="6"/>
  <c r="AA644" i="6"/>
  <c r="AA643" i="6"/>
  <c r="AA642" i="6"/>
  <c r="AA641" i="6"/>
  <c r="AA640" i="6"/>
  <c r="AA639" i="6"/>
  <c r="AA638" i="6"/>
  <c r="AA637" i="6"/>
  <c r="AA636" i="6"/>
  <c r="AA635" i="6"/>
  <c r="AA634" i="6"/>
  <c r="AA633" i="6"/>
  <c r="AA632" i="6"/>
  <c r="AA631" i="6"/>
  <c r="AA630" i="6"/>
  <c r="AA629" i="6"/>
  <c r="AA628" i="6"/>
  <c r="AA627" i="6"/>
  <c r="AA626" i="6"/>
  <c r="AA625" i="6"/>
  <c r="AA624" i="6"/>
  <c r="AA623" i="6"/>
  <c r="AA622" i="6"/>
  <c r="AA621" i="6"/>
  <c r="AA620" i="6"/>
  <c r="AA619" i="6"/>
  <c r="AA618" i="6"/>
  <c r="AA617" i="6"/>
  <c r="AA616" i="6"/>
  <c r="AA615" i="6"/>
  <c r="AA614" i="6"/>
  <c r="AA613" i="6"/>
  <c r="AA612" i="6"/>
  <c r="AA611" i="6"/>
  <c r="AA610" i="6"/>
  <c r="AA609" i="6"/>
  <c r="AA608" i="6"/>
  <c r="AA607" i="6"/>
  <c r="AA606" i="6"/>
  <c r="AA605" i="6"/>
  <c r="AA604" i="6"/>
  <c r="AA603" i="6"/>
  <c r="AA602" i="6"/>
  <c r="AA601" i="6"/>
  <c r="AA600" i="6"/>
  <c r="AA599" i="6"/>
  <c r="AA598" i="6"/>
  <c r="AA597" i="6"/>
  <c r="AA596" i="6"/>
  <c r="AA595" i="6"/>
  <c r="AA594" i="6"/>
  <c r="AA593" i="6"/>
  <c r="AA592" i="6"/>
  <c r="AA591" i="6"/>
  <c r="AA590" i="6"/>
  <c r="AA589" i="6"/>
  <c r="AA588" i="6"/>
  <c r="AA587" i="6"/>
  <c r="AA586" i="6"/>
  <c r="AA585" i="6"/>
  <c r="AA584" i="6"/>
  <c r="AA583" i="6"/>
  <c r="AA582" i="6"/>
  <c r="AA581" i="6"/>
  <c r="AA580" i="6"/>
  <c r="AA579" i="6"/>
  <c r="AA578" i="6"/>
  <c r="AA577" i="6"/>
  <c r="AA576" i="6"/>
  <c r="AA575" i="6"/>
  <c r="AA574" i="6"/>
  <c r="AA573" i="6"/>
  <c r="AA572" i="6"/>
  <c r="AA571" i="6"/>
  <c r="AA570" i="6"/>
  <c r="AA569" i="6"/>
  <c r="AA568" i="6"/>
  <c r="AA567" i="6"/>
  <c r="AA566" i="6"/>
  <c r="AA565" i="6"/>
  <c r="AA564" i="6"/>
  <c r="AA563" i="6"/>
  <c r="AA562" i="6"/>
  <c r="AA561" i="6"/>
  <c r="AA560" i="6"/>
  <c r="AA559" i="6"/>
  <c r="AA558" i="6"/>
  <c r="AA557" i="6"/>
  <c r="AA556" i="6"/>
  <c r="AA555" i="6"/>
  <c r="AA554" i="6"/>
  <c r="AA553" i="6"/>
  <c r="AA552" i="6"/>
  <c r="AA551" i="6"/>
  <c r="AA550" i="6"/>
  <c r="AA549" i="6"/>
  <c r="AA548" i="6"/>
  <c r="AA547" i="6"/>
  <c r="AA546" i="6"/>
  <c r="AA545" i="6"/>
  <c r="AA544" i="6"/>
  <c r="AA543" i="6"/>
  <c r="AA542" i="6"/>
  <c r="AA541" i="6"/>
  <c r="AA540" i="6"/>
  <c r="AA539" i="6"/>
  <c r="AA538" i="6"/>
  <c r="AA537" i="6"/>
  <c r="AA536" i="6"/>
  <c r="AA535" i="6"/>
  <c r="AA534" i="6"/>
  <c r="AA533" i="6"/>
  <c r="AA532" i="6"/>
  <c r="AA531" i="6"/>
  <c r="AA530" i="6"/>
  <c r="AA529" i="6"/>
  <c r="AA528" i="6"/>
  <c r="AA527" i="6"/>
  <c r="AA526" i="6"/>
  <c r="AA525" i="6"/>
  <c r="AA524" i="6"/>
  <c r="AA523" i="6"/>
  <c r="AA522" i="6"/>
  <c r="AA521" i="6"/>
  <c r="AA520" i="6"/>
  <c r="AA519" i="6"/>
  <c r="AA518" i="6"/>
  <c r="AA517" i="6"/>
  <c r="AA516" i="6"/>
  <c r="AA515" i="6"/>
  <c r="AA514" i="6"/>
  <c r="AA513" i="6"/>
  <c r="AA512" i="6"/>
  <c r="AA511" i="6"/>
  <c r="AA510" i="6"/>
  <c r="AA509" i="6"/>
  <c r="AA508" i="6"/>
  <c r="AA507" i="6"/>
  <c r="AA506" i="6"/>
  <c r="AA505" i="6"/>
  <c r="AA504" i="6"/>
  <c r="AA503" i="6"/>
  <c r="AA502" i="6"/>
  <c r="AA501" i="6"/>
  <c r="AA500" i="6"/>
  <c r="AA499" i="6"/>
  <c r="AA498" i="6"/>
  <c r="AA497" i="6"/>
  <c r="AA496" i="6"/>
  <c r="AA495" i="6"/>
  <c r="AA494" i="6"/>
  <c r="AA493" i="6"/>
  <c r="AA492" i="6"/>
  <c r="AA491" i="6"/>
  <c r="AA490" i="6"/>
  <c r="AA489" i="6"/>
  <c r="AA488" i="6"/>
  <c r="AA487" i="6"/>
  <c r="AA486" i="6"/>
  <c r="AA485" i="6"/>
  <c r="AA484" i="6"/>
  <c r="AA483" i="6"/>
  <c r="AA482" i="6"/>
  <c r="AA481" i="6"/>
  <c r="AA480" i="6"/>
  <c r="AA479" i="6"/>
  <c r="AA478" i="6"/>
  <c r="AA477" i="6"/>
  <c r="AA476" i="6"/>
  <c r="AA475" i="6"/>
  <c r="AA474" i="6"/>
  <c r="AA473" i="6"/>
  <c r="AA472" i="6"/>
  <c r="AA471" i="6"/>
  <c r="AA470" i="6"/>
  <c r="AA469" i="6"/>
  <c r="AA468" i="6"/>
  <c r="AA467" i="6"/>
  <c r="AA466" i="6"/>
  <c r="AA465" i="6"/>
  <c r="AA464" i="6"/>
  <c r="AA463" i="6"/>
  <c r="AA462" i="6"/>
  <c r="AA461" i="6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43" i="6"/>
  <c r="AA442" i="6"/>
  <c r="AA441" i="6"/>
  <c r="AA440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418" i="6"/>
  <c r="AA417" i="6"/>
  <c r="AA416" i="6"/>
  <c r="AA415" i="6"/>
  <c r="AA414" i="6"/>
  <c r="AA413" i="6"/>
  <c r="AA412" i="6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60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1485" i="6"/>
  <c r="Z1485" i="6" s="1"/>
  <c r="Y1484" i="6"/>
  <c r="Z1484" i="6" s="1"/>
  <c r="Y1483" i="6"/>
  <c r="Z1483" i="6" s="1"/>
  <c r="Y1482" i="6"/>
  <c r="Z1482" i="6" s="1"/>
  <c r="Y1481" i="6"/>
  <c r="Z1481" i="6" s="1"/>
  <c r="Y1480" i="6"/>
  <c r="Z1480" i="6" s="1"/>
  <c r="Y1479" i="6"/>
  <c r="Z1479" i="6" s="1"/>
  <c r="Y1478" i="6"/>
  <c r="Z1478" i="6" s="1"/>
  <c r="Y1477" i="6"/>
  <c r="Z1477" i="6" s="1"/>
  <c r="Y1476" i="6"/>
  <c r="Z1476" i="6" s="1"/>
  <c r="Y1475" i="6"/>
  <c r="Z1475" i="6" s="1"/>
  <c r="Y1474" i="6"/>
  <c r="Z1474" i="6" s="1"/>
  <c r="Y1473" i="6"/>
  <c r="Z1473" i="6" s="1"/>
  <c r="Y1472" i="6"/>
  <c r="Z1472" i="6" s="1"/>
  <c r="Y1471" i="6"/>
  <c r="Z1471" i="6" s="1"/>
  <c r="Y1470" i="6"/>
  <c r="Z1470" i="6" s="1"/>
  <c r="Y1469" i="6"/>
  <c r="Z1469" i="6" s="1"/>
  <c r="Y1468" i="6"/>
  <c r="Z1468" i="6" s="1"/>
  <c r="Y1467" i="6"/>
  <c r="Z1467" i="6" s="1"/>
  <c r="Y1466" i="6"/>
  <c r="Z1466" i="6" s="1"/>
  <c r="Y1465" i="6"/>
  <c r="Z1465" i="6" s="1"/>
  <c r="Y1464" i="6"/>
  <c r="Z1464" i="6" s="1"/>
  <c r="Y1463" i="6"/>
  <c r="Z1463" i="6" s="1"/>
  <c r="Y1462" i="6"/>
  <c r="Z1462" i="6" s="1"/>
  <c r="Y1461" i="6"/>
  <c r="Z1461" i="6" s="1"/>
  <c r="Y1460" i="6"/>
  <c r="Z1460" i="6" s="1"/>
  <c r="Y1459" i="6"/>
  <c r="Z1459" i="6" s="1"/>
  <c r="Y1458" i="6"/>
  <c r="Z1458" i="6" s="1"/>
  <c r="Y1457" i="6"/>
  <c r="Z1457" i="6" s="1"/>
  <c r="Y1456" i="6"/>
  <c r="Z1456" i="6" s="1"/>
  <c r="Y1455" i="6"/>
  <c r="Z1455" i="6" s="1"/>
  <c r="Y1454" i="6"/>
  <c r="Z1454" i="6" s="1"/>
  <c r="Y1453" i="6"/>
  <c r="Z1453" i="6" s="1"/>
  <c r="Y1452" i="6"/>
  <c r="Z1452" i="6" s="1"/>
  <c r="Y1451" i="6"/>
  <c r="Z1451" i="6" s="1"/>
  <c r="Y1450" i="6"/>
  <c r="Z1450" i="6" s="1"/>
  <c r="Y1449" i="6"/>
  <c r="Z1449" i="6" s="1"/>
  <c r="Y1448" i="6"/>
  <c r="Z1448" i="6" s="1"/>
  <c r="Y1447" i="6"/>
  <c r="Z1447" i="6" s="1"/>
  <c r="Y1446" i="6"/>
  <c r="Z1446" i="6" s="1"/>
  <c r="Y1445" i="6"/>
  <c r="Z1445" i="6" s="1"/>
  <c r="Y1444" i="6"/>
  <c r="Z1444" i="6" s="1"/>
  <c r="Y1443" i="6"/>
  <c r="Z1443" i="6" s="1"/>
  <c r="Y1442" i="6"/>
  <c r="Z1442" i="6" s="1"/>
  <c r="Y1441" i="6"/>
  <c r="Z1441" i="6" s="1"/>
  <c r="Y1440" i="6"/>
  <c r="Z1440" i="6" s="1"/>
  <c r="Y1439" i="6"/>
  <c r="Z1439" i="6" s="1"/>
  <c r="Y1438" i="6"/>
  <c r="Z1438" i="6" s="1"/>
  <c r="Y1437" i="6"/>
  <c r="Z1437" i="6" s="1"/>
  <c r="Y1436" i="6"/>
  <c r="Z1436" i="6" s="1"/>
  <c r="Y1435" i="6"/>
  <c r="Z1435" i="6" s="1"/>
  <c r="Y1434" i="6"/>
  <c r="Z1434" i="6" s="1"/>
  <c r="Y1433" i="6"/>
  <c r="Z1433" i="6" s="1"/>
  <c r="Y1432" i="6"/>
  <c r="Z1432" i="6" s="1"/>
  <c r="Y1431" i="6"/>
  <c r="Z1431" i="6" s="1"/>
  <c r="Y1430" i="6"/>
  <c r="Z1430" i="6" s="1"/>
  <c r="Y1429" i="6"/>
  <c r="Z1429" i="6" s="1"/>
  <c r="Y1428" i="6"/>
  <c r="Z1428" i="6" s="1"/>
  <c r="Y1427" i="6"/>
  <c r="Z1427" i="6" s="1"/>
  <c r="Y1426" i="6"/>
  <c r="Z1426" i="6" s="1"/>
  <c r="Y1425" i="6"/>
  <c r="Z1425" i="6" s="1"/>
  <c r="Y1424" i="6"/>
  <c r="Z1424" i="6" s="1"/>
  <c r="Y1423" i="6"/>
  <c r="Z1423" i="6" s="1"/>
  <c r="Y1422" i="6"/>
  <c r="Z1422" i="6" s="1"/>
  <c r="Y1421" i="6"/>
  <c r="Z1421" i="6" s="1"/>
  <c r="Y1420" i="6"/>
  <c r="Z1420" i="6" s="1"/>
  <c r="Y1419" i="6"/>
  <c r="Z1419" i="6" s="1"/>
  <c r="Y1418" i="6"/>
  <c r="Z1418" i="6" s="1"/>
  <c r="Y1417" i="6"/>
  <c r="Z1417" i="6" s="1"/>
  <c r="Y1416" i="6"/>
  <c r="Z1416" i="6" s="1"/>
  <c r="Y1415" i="6"/>
  <c r="Z1415" i="6" s="1"/>
  <c r="Y1414" i="6"/>
  <c r="Z1414" i="6" s="1"/>
  <c r="Y1413" i="6"/>
  <c r="Z1413" i="6" s="1"/>
  <c r="Y1412" i="6"/>
  <c r="Z1412" i="6" s="1"/>
  <c r="Y1411" i="6"/>
  <c r="Z1411" i="6" s="1"/>
  <c r="Y1410" i="6"/>
  <c r="Z1410" i="6" s="1"/>
  <c r="Y1409" i="6"/>
  <c r="Z1409" i="6" s="1"/>
  <c r="Y1408" i="6"/>
  <c r="Z1408" i="6" s="1"/>
  <c r="Y1407" i="6"/>
  <c r="Z1407" i="6" s="1"/>
  <c r="Y1406" i="6"/>
  <c r="Z1406" i="6" s="1"/>
  <c r="Y1405" i="6"/>
  <c r="Z1405" i="6" s="1"/>
  <c r="Y1404" i="6"/>
  <c r="Z1404" i="6" s="1"/>
  <c r="Y1403" i="6"/>
  <c r="Z1403" i="6" s="1"/>
  <c r="Y1402" i="6"/>
  <c r="Z1402" i="6" s="1"/>
  <c r="Y1401" i="6"/>
  <c r="Z1401" i="6" s="1"/>
  <c r="Y1400" i="6"/>
  <c r="Z1400" i="6" s="1"/>
  <c r="Y1399" i="6"/>
  <c r="Z1399" i="6" s="1"/>
  <c r="Y1398" i="6"/>
  <c r="Z1398" i="6" s="1"/>
  <c r="Y1397" i="6"/>
  <c r="Z1397" i="6" s="1"/>
  <c r="Y1396" i="6"/>
  <c r="Z1396" i="6" s="1"/>
  <c r="Y1395" i="6"/>
  <c r="Z1395" i="6" s="1"/>
  <c r="Y1394" i="6"/>
  <c r="Z1394" i="6" s="1"/>
  <c r="Y1393" i="6"/>
  <c r="Z1393" i="6" s="1"/>
  <c r="Y1392" i="6"/>
  <c r="Z1392" i="6" s="1"/>
  <c r="Y1391" i="6"/>
  <c r="Z1391" i="6" s="1"/>
  <c r="Y1390" i="6"/>
  <c r="Z1390" i="6" s="1"/>
  <c r="Y1389" i="6"/>
  <c r="Z1389" i="6" s="1"/>
  <c r="Y1388" i="6"/>
  <c r="Z1388" i="6" s="1"/>
  <c r="Y1387" i="6"/>
  <c r="Z1387" i="6" s="1"/>
  <c r="Y1386" i="6"/>
  <c r="Z1386" i="6" s="1"/>
  <c r="Y1385" i="6"/>
  <c r="Z1385" i="6" s="1"/>
  <c r="Y1384" i="6"/>
  <c r="Z1384" i="6" s="1"/>
  <c r="Y1383" i="6"/>
  <c r="Z1383" i="6" s="1"/>
  <c r="Y1382" i="6"/>
  <c r="Z1382" i="6" s="1"/>
  <c r="Y1381" i="6"/>
  <c r="Z1381" i="6" s="1"/>
  <c r="Y1380" i="6"/>
  <c r="Z1380" i="6" s="1"/>
  <c r="Y1379" i="6"/>
  <c r="Z1379" i="6" s="1"/>
  <c r="Y1378" i="6"/>
  <c r="Z1378" i="6" s="1"/>
  <c r="Y1377" i="6"/>
  <c r="Z1377" i="6" s="1"/>
  <c r="Y1376" i="6"/>
  <c r="Z1376" i="6" s="1"/>
  <c r="Y1375" i="6"/>
  <c r="Z1375" i="6" s="1"/>
  <c r="Y1374" i="6"/>
  <c r="Z1374" i="6" s="1"/>
  <c r="Y1373" i="6"/>
  <c r="Z1373" i="6" s="1"/>
  <c r="Y1372" i="6"/>
  <c r="Z1372" i="6" s="1"/>
  <c r="Y1371" i="6"/>
  <c r="Z1371" i="6" s="1"/>
  <c r="Y1370" i="6"/>
  <c r="Z1370" i="6" s="1"/>
  <c r="Y1369" i="6"/>
  <c r="Z1369" i="6" s="1"/>
  <c r="Y1368" i="6"/>
  <c r="Z1368" i="6" s="1"/>
  <c r="Y1367" i="6"/>
  <c r="Z1367" i="6" s="1"/>
  <c r="Y1366" i="6"/>
  <c r="Z1366" i="6" s="1"/>
  <c r="Y1365" i="6"/>
  <c r="Z1365" i="6" s="1"/>
  <c r="Y1364" i="6"/>
  <c r="Z1364" i="6" s="1"/>
  <c r="Y1363" i="6"/>
  <c r="Z1363" i="6" s="1"/>
  <c r="Y1362" i="6"/>
  <c r="Z1362" i="6" s="1"/>
  <c r="Y1361" i="6"/>
  <c r="Z1361" i="6" s="1"/>
  <c r="Y1360" i="6"/>
  <c r="Z1360" i="6" s="1"/>
  <c r="Y1359" i="6"/>
  <c r="Z1359" i="6" s="1"/>
  <c r="Y1358" i="6"/>
  <c r="Z1358" i="6" s="1"/>
  <c r="Y1357" i="6"/>
  <c r="Z1357" i="6" s="1"/>
  <c r="Y1356" i="6"/>
  <c r="Z1356" i="6" s="1"/>
  <c r="Y1355" i="6"/>
  <c r="Z1355" i="6" s="1"/>
  <c r="Y1354" i="6"/>
  <c r="Z1354" i="6" s="1"/>
  <c r="Y1353" i="6"/>
  <c r="Z1353" i="6" s="1"/>
  <c r="Y1352" i="6"/>
  <c r="Z1352" i="6" s="1"/>
  <c r="Y1351" i="6"/>
  <c r="Z1351" i="6" s="1"/>
  <c r="Y1350" i="6"/>
  <c r="Z1350" i="6" s="1"/>
  <c r="Y1349" i="6"/>
  <c r="Z1349" i="6" s="1"/>
  <c r="Y1348" i="6"/>
  <c r="Z1348" i="6" s="1"/>
  <c r="Y1347" i="6"/>
  <c r="Z1347" i="6" s="1"/>
  <c r="Y1346" i="6"/>
  <c r="Z1346" i="6" s="1"/>
  <c r="Y1345" i="6"/>
  <c r="Z1345" i="6" s="1"/>
  <c r="Y1344" i="6"/>
  <c r="Z1344" i="6" s="1"/>
  <c r="Y1343" i="6"/>
  <c r="Z1343" i="6" s="1"/>
  <c r="Y1342" i="6"/>
  <c r="Z1342" i="6" s="1"/>
  <c r="Y1341" i="6"/>
  <c r="Z1341" i="6" s="1"/>
  <c r="Y1340" i="6"/>
  <c r="Z1340" i="6" s="1"/>
  <c r="Y1339" i="6"/>
  <c r="Z1339" i="6" s="1"/>
  <c r="Y1338" i="6"/>
  <c r="Z1338" i="6" s="1"/>
  <c r="Y1337" i="6"/>
  <c r="Z1337" i="6" s="1"/>
  <c r="Y1336" i="6"/>
  <c r="Z1336" i="6" s="1"/>
  <c r="Y1335" i="6"/>
  <c r="Z1335" i="6" s="1"/>
  <c r="Y1334" i="6"/>
  <c r="Z1334" i="6" s="1"/>
  <c r="Y1333" i="6"/>
  <c r="Z1333" i="6" s="1"/>
  <c r="Y1332" i="6"/>
  <c r="Z1332" i="6" s="1"/>
  <c r="Y1331" i="6"/>
  <c r="Z1331" i="6" s="1"/>
  <c r="Y1330" i="6"/>
  <c r="Z1330" i="6" s="1"/>
  <c r="Y1329" i="6"/>
  <c r="Z1329" i="6" s="1"/>
  <c r="Y1328" i="6"/>
  <c r="Z1328" i="6" s="1"/>
  <c r="Y1327" i="6"/>
  <c r="Z1327" i="6" s="1"/>
  <c r="Y1326" i="6"/>
  <c r="Z1326" i="6" s="1"/>
  <c r="Y1325" i="6"/>
  <c r="Z1325" i="6" s="1"/>
  <c r="Y1324" i="6"/>
  <c r="Z1324" i="6" s="1"/>
  <c r="Y1323" i="6"/>
  <c r="Z1323" i="6" s="1"/>
  <c r="Y1322" i="6"/>
  <c r="Z1322" i="6" s="1"/>
  <c r="Y1321" i="6"/>
  <c r="Z1321" i="6" s="1"/>
  <c r="Y1320" i="6"/>
  <c r="Z1320" i="6" s="1"/>
  <c r="Y1319" i="6"/>
  <c r="Z1319" i="6" s="1"/>
  <c r="Y1318" i="6"/>
  <c r="Z1318" i="6" s="1"/>
  <c r="Y1317" i="6"/>
  <c r="Z1317" i="6" s="1"/>
  <c r="Y1316" i="6"/>
  <c r="Z1316" i="6" s="1"/>
  <c r="Y1315" i="6"/>
  <c r="Z1315" i="6" s="1"/>
  <c r="Y1314" i="6"/>
  <c r="Z1314" i="6" s="1"/>
  <c r="Y1313" i="6"/>
  <c r="Z1313" i="6" s="1"/>
  <c r="Y1312" i="6"/>
  <c r="Z1312" i="6" s="1"/>
  <c r="Y1311" i="6"/>
  <c r="Z1311" i="6" s="1"/>
  <c r="Y1310" i="6"/>
  <c r="Z1310" i="6" s="1"/>
  <c r="Y1309" i="6"/>
  <c r="Z1309" i="6" s="1"/>
  <c r="Y1308" i="6"/>
  <c r="Z1308" i="6" s="1"/>
  <c r="Y1307" i="6"/>
  <c r="Z1307" i="6" s="1"/>
  <c r="Y1306" i="6"/>
  <c r="Z1306" i="6" s="1"/>
  <c r="Y1305" i="6"/>
  <c r="Z1305" i="6" s="1"/>
  <c r="Y1304" i="6"/>
  <c r="Z1304" i="6" s="1"/>
  <c r="Y1303" i="6"/>
  <c r="Z1303" i="6" s="1"/>
  <c r="Y1302" i="6"/>
  <c r="Z1302" i="6" s="1"/>
  <c r="Y1301" i="6"/>
  <c r="Z1301" i="6" s="1"/>
  <c r="Y1300" i="6"/>
  <c r="Z1300" i="6" s="1"/>
  <c r="Y1299" i="6"/>
  <c r="Z1299" i="6" s="1"/>
  <c r="Y1298" i="6"/>
  <c r="Z1298" i="6" s="1"/>
  <c r="Y1297" i="6"/>
  <c r="Z1297" i="6" s="1"/>
  <c r="Y1296" i="6"/>
  <c r="Z1296" i="6" s="1"/>
  <c r="Y1295" i="6"/>
  <c r="Z1295" i="6" s="1"/>
  <c r="Y1294" i="6"/>
  <c r="Z1294" i="6" s="1"/>
  <c r="Y1293" i="6"/>
  <c r="Z1293" i="6" s="1"/>
  <c r="Y1292" i="6"/>
  <c r="Z1292" i="6" s="1"/>
  <c r="Y1291" i="6"/>
  <c r="Z1291" i="6" s="1"/>
  <c r="Y1290" i="6"/>
  <c r="Z1290" i="6" s="1"/>
  <c r="Y1289" i="6"/>
  <c r="Z1289" i="6" s="1"/>
  <c r="Y1288" i="6"/>
  <c r="Z1288" i="6" s="1"/>
  <c r="Y1287" i="6"/>
  <c r="Z1287" i="6" s="1"/>
  <c r="Y1286" i="6"/>
  <c r="Z1286" i="6" s="1"/>
  <c r="Y1285" i="6"/>
  <c r="Z1285" i="6" s="1"/>
  <c r="Y1284" i="6"/>
  <c r="Z1284" i="6" s="1"/>
  <c r="Y1283" i="6"/>
  <c r="Z1283" i="6" s="1"/>
  <c r="Y1282" i="6"/>
  <c r="Z1282" i="6" s="1"/>
  <c r="Y1281" i="6"/>
  <c r="Z1281" i="6" s="1"/>
  <c r="Y1280" i="6"/>
  <c r="Z1280" i="6" s="1"/>
  <c r="Y1279" i="6"/>
  <c r="Z1279" i="6" s="1"/>
  <c r="Y1278" i="6"/>
  <c r="Z1278" i="6" s="1"/>
  <c r="Y1277" i="6"/>
  <c r="Z1277" i="6" s="1"/>
  <c r="Y1276" i="6"/>
  <c r="Z1276" i="6" s="1"/>
  <c r="Y1275" i="6"/>
  <c r="Z1275" i="6" s="1"/>
  <c r="Y1274" i="6"/>
  <c r="Z1274" i="6" s="1"/>
  <c r="Y1273" i="6"/>
  <c r="Z1273" i="6" s="1"/>
  <c r="Y1272" i="6"/>
  <c r="Z1272" i="6" s="1"/>
  <c r="Y1271" i="6"/>
  <c r="Z1271" i="6" s="1"/>
  <c r="Y1270" i="6"/>
  <c r="Z1270" i="6" s="1"/>
  <c r="Y1269" i="6"/>
  <c r="Z1269" i="6" s="1"/>
  <c r="Y1268" i="6"/>
  <c r="Z1268" i="6" s="1"/>
  <c r="Y1267" i="6"/>
  <c r="Z1267" i="6" s="1"/>
  <c r="Y1266" i="6"/>
  <c r="Z1266" i="6" s="1"/>
  <c r="Y1265" i="6"/>
  <c r="Z1265" i="6" s="1"/>
  <c r="Y1264" i="6"/>
  <c r="Z1264" i="6" s="1"/>
  <c r="Y1263" i="6"/>
  <c r="Z1263" i="6" s="1"/>
  <c r="Y1262" i="6"/>
  <c r="Z1262" i="6" s="1"/>
  <c r="Y1261" i="6"/>
  <c r="Z1261" i="6" s="1"/>
  <c r="Y1260" i="6"/>
  <c r="Z1260" i="6" s="1"/>
  <c r="Y1259" i="6"/>
  <c r="Z1259" i="6" s="1"/>
  <c r="Y1258" i="6"/>
  <c r="Z1258" i="6" s="1"/>
  <c r="Y1257" i="6"/>
  <c r="Z1257" i="6" s="1"/>
  <c r="Y1256" i="6"/>
  <c r="Z1256" i="6" s="1"/>
  <c r="Y1255" i="6"/>
  <c r="Z1255" i="6" s="1"/>
  <c r="Z1254" i="6"/>
  <c r="Y1254" i="6"/>
  <c r="Y1253" i="6"/>
  <c r="Z1253" i="6" s="1"/>
  <c r="Y1252" i="6"/>
  <c r="Z1252" i="6" s="1"/>
  <c r="Y1251" i="6"/>
  <c r="Z1251" i="6" s="1"/>
  <c r="Y1250" i="6"/>
  <c r="Z1250" i="6" s="1"/>
  <c r="Y1249" i="6"/>
  <c r="Z1249" i="6" s="1"/>
  <c r="Y1248" i="6"/>
  <c r="Z1248" i="6" s="1"/>
  <c r="Y1247" i="6"/>
  <c r="Z1247" i="6" s="1"/>
  <c r="Y1246" i="6"/>
  <c r="Z1246" i="6" s="1"/>
  <c r="Y1245" i="6"/>
  <c r="Z1245" i="6" s="1"/>
  <c r="Y1244" i="6"/>
  <c r="Z1244" i="6" s="1"/>
  <c r="Y1243" i="6"/>
  <c r="Z1243" i="6" s="1"/>
  <c r="Y1242" i="6"/>
  <c r="Z1242" i="6" s="1"/>
  <c r="Y1241" i="6"/>
  <c r="Z1241" i="6" s="1"/>
  <c r="Y1240" i="6"/>
  <c r="Z1240" i="6" s="1"/>
  <c r="Y1239" i="6"/>
  <c r="Z1239" i="6" s="1"/>
  <c r="Y1238" i="6"/>
  <c r="Z1238" i="6" s="1"/>
  <c r="Z1237" i="6"/>
  <c r="Y1237" i="6"/>
  <c r="Y1236" i="6"/>
  <c r="Z1236" i="6" s="1"/>
  <c r="Y1235" i="6"/>
  <c r="Z1235" i="6" s="1"/>
  <c r="Y1234" i="6"/>
  <c r="Z1234" i="6" s="1"/>
  <c r="Y1233" i="6"/>
  <c r="Z1233" i="6" s="1"/>
  <c r="Y1232" i="6"/>
  <c r="Z1232" i="6" s="1"/>
  <c r="Y1231" i="6"/>
  <c r="Z1231" i="6" s="1"/>
  <c r="Y1230" i="6"/>
  <c r="Z1230" i="6" s="1"/>
  <c r="Y1229" i="6"/>
  <c r="Z1229" i="6" s="1"/>
  <c r="Y1228" i="6"/>
  <c r="Z1228" i="6" s="1"/>
  <c r="Y1227" i="6"/>
  <c r="Z1227" i="6" s="1"/>
  <c r="Y1226" i="6"/>
  <c r="Z1226" i="6" s="1"/>
  <c r="Y1225" i="6"/>
  <c r="Z1225" i="6" s="1"/>
  <c r="Y1224" i="6"/>
  <c r="Z1224" i="6" s="1"/>
  <c r="Z1223" i="6"/>
  <c r="Y1223" i="6"/>
  <c r="Y1222" i="6"/>
  <c r="Z1222" i="6" s="1"/>
  <c r="Y1221" i="6"/>
  <c r="Z1221" i="6" s="1"/>
  <c r="Y1220" i="6"/>
  <c r="Z1220" i="6" s="1"/>
  <c r="Y1219" i="6"/>
  <c r="Z1219" i="6" s="1"/>
  <c r="Y1218" i="6"/>
  <c r="Z1218" i="6" s="1"/>
  <c r="Y1217" i="6"/>
  <c r="Z1217" i="6" s="1"/>
  <c r="Z1216" i="6"/>
  <c r="Y1216" i="6"/>
  <c r="Y1215" i="6"/>
  <c r="Z1215" i="6" s="1"/>
  <c r="Y1214" i="6"/>
  <c r="Z1214" i="6" s="1"/>
  <c r="Y1213" i="6"/>
  <c r="Z1213" i="6" s="1"/>
  <c r="Y1212" i="6"/>
  <c r="Z1212" i="6" s="1"/>
  <c r="Y1211" i="6"/>
  <c r="Z1211" i="6" s="1"/>
  <c r="Z1210" i="6"/>
  <c r="Y1210" i="6"/>
  <c r="Y1209" i="6"/>
  <c r="Z1209" i="6" s="1"/>
  <c r="Y1208" i="6"/>
  <c r="Z1208" i="6" s="1"/>
  <c r="Y1207" i="6"/>
  <c r="Z1207" i="6" s="1"/>
  <c r="Y1206" i="6"/>
  <c r="Z1206" i="6" s="1"/>
  <c r="Y1205" i="6"/>
  <c r="Z1205" i="6" s="1"/>
  <c r="Y1204" i="6"/>
  <c r="Z1204" i="6" s="1"/>
  <c r="Y1203" i="6"/>
  <c r="Z1203" i="6" s="1"/>
  <c r="Y1202" i="6"/>
  <c r="Z1202" i="6" s="1"/>
  <c r="Y1201" i="6"/>
  <c r="Z1201" i="6" s="1"/>
  <c r="Y1200" i="6"/>
  <c r="Z1200" i="6" s="1"/>
  <c r="Y1199" i="6"/>
  <c r="Z1199" i="6" s="1"/>
  <c r="Y1198" i="6"/>
  <c r="Z1198" i="6" s="1"/>
  <c r="Y1197" i="6"/>
  <c r="Z1197" i="6" s="1"/>
  <c r="Y1196" i="6"/>
  <c r="Z1196" i="6" s="1"/>
  <c r="Z1195" i="6"/>
  <c r="Y1195" i="6"/>
  <c r="Y1194" i="6"/>
  <c r="Z1194" i="6" s="1"/>
  <c r="Y1193" i="6"/>
  <c r="Z1193" i="6" s="1"/>
  <c r="Y1192" i="6"/>
  <c r="Z1192" i="6" s="1"/>
  <c r="Y1191" i="6"/>
  <c r="Z1191" i="6" s="1"/>
  <c r="Y1190" i="6"/>
  <c r="Z1190" i="6" s="1"/>
  <c r="Y1189" i="6"/>
  <c r="Z1189" i="6" s="1"/>
  <c r="Z1188" i="6"/>
  <c r="Y1188" i="6"/>
  <c r="Y1187" i="6"/>
  <c r="Z1187" i="6" s="1"/>
  <c r="Y1186" i="6"/>
  <c r="Z1186" i="6" s="1"/>
  <c r="Y1185" i="6"/>
  <c r="Z1185" i="6" s="1"/>
  <c r="Y1184" i="6"/>
  <c r="Z1184" i="6" s="1"/>
  <c r="Y1183" i="6"/>
  <c r="Z1183" i="6" s="1"/>
  <c r="Y1182" i="6"/>
  <c r="Z1182" i="6" s="1"/>
  <c r="Y1181" i="6"/>
  <c r="Z1181" i="6" s="1"/>
  <c r="Y1180" i="6"/>
  <c r="Z1180" i="6" s="1"/>
  <c r="Y1179" i="6"/>
  <c r="Z1179" i="6" s="1"/>
  <c r="Y1178" i="6"/>
  <c r="Z1178" i="6" s="1"/>
  <c r="Y1177" i="6"/>
  <c r="Z1177" i="6" s="1"/>
  <c r="Y1176" i="6"/>
  <c r="Z1176" i="6" s="1"/>
  <c r="Y1175" i="6"/>
  <c r="Z1175" i="6" s="1"/>
  <c r="Z1174" i="6"/>
  <c r="Y1174" i="6"/>
  <c r="Y1173" i="6"/>
  <c r="Z1173" i="6" s="1"/>
  <c r="Y1172" i="6"/>
  <c r="Z1172" i="6" s="1"/>
  <c r="Y1171" i="6"/>
  <c r="Z1171" i="6" s="1"/>
  <c r="Y1170" i="6"/>
  <c r="Z1170" i="6" s="1"/>
  <c r="Y1169" i="6"/>
  <c r="Z1169" i="6" s="1"/>
  <c r="Y1168" i="6"/>
  <c r="Z1168" i="6" s="1"/>
  <c r="Y1167" i="6"/>
  <c r="Z1167" i="6" s="1"/>
  <c r="Y1166" i="6"/>
  <c r="Z1166" i="6" s="1"/>
  <c r="Y1165" i="6"/>
  <c r="Z1165" i="6" s="1"/>
  <c r="Y1164" i="6"/>
  <c r="Z1164" i="6" s="1"/>
  <c r="Y1163" i="6"/>
  <c r="Z1163" i="6" s="1"/>
  <c r="Y1162" i="6"/>
  <c r="Z1162" i="6" s="1"/>
  <c r="Y1161" i="6"/>
  <c r="Z1161" i="6" s="1"/>
  <c r="Y1160" i="6"/>
  <c r="Z1160" i="6" s="1"/>
  <c r="Y1159" i="6"/>
  <c r="Z1159" i="6" s="1"/>
  <c r="Y1158" i="6"/>
  <c r="Z1158" i="6" s="1"/>
  <c r="Y1157" i="6"/>
  <c r="Z1157" i="6" s="1"/>
  <c r="Y1156" i="6"/>
  <c r="Z1156" i="6" s="1"/>
  <c r="Y1155" i="6"/>
  <c r="Z1155" i="6" s="1"/>
  <c r="Y1154" i="6"/>
  <c r="Z1154" i="6" s="1"/>
  <c r="Y1153" i="6"/>
  <c r="Z1153" i="6" s="1"/>
  <c r="Y1152" i="6"/>
  <c r="Z1152" i="6" s="1"/>
  <c r="Z1151" i="6"/>
  <c r="Y1151" i="6"/>
  <c r="Y1150" i="6"/>
  <c r="Z1150" i="6" s="1"/>
  <c r="Y1149" i="6"/>
  <c r="Z1149" i="6" s="1"/>
  <c r="Y1148" i="6"/>
  <c r="Z1148" i="6" s="1"/>
  <c r="Y1147" i="6"/>
  <c r="Z1147" i="6" s="1"/>
  <c r="Y1146" i="6"/>
  <c r="Z1146" i="6" s="1"/>
  <c r="Y1145" i="6"/>
  <c r="Z1145" i="6" s="1"/>
  <c r="Y1144" i="6"/>
  <c r="Z1144" i="6" s="1"/>
  <c r="Y1143" i="6"/>
  <c r="Z1143" i="6" s="1"/>
  <c r="Y1142" i="6"/>
  <c r="Z1142" i="6" s="1"/>
  <c r="Y1141" i="6"/>
  <c r="Z1141" i="6" s="1"/>
  <c r="Y1140" i="6"/>
  <c r="Z1140" i="6" s="1"/>
  <c r="Y1139" i="6"/>
  <c r="Z1139" i="6" s="1"/>
  <c r="Y1138" i="6"/>
  <c r="Z1138" i="6" s="1"/>
  <c r="Y1137" i="6"/>
  <c r="Z1137" i="6" s="1"/>
  <c r="Y1136" i="6"/>
  <c r="Z1136" i="6" s="1"/>
  <c r="Y1135" i="6"/>
  <c r="Z1135" i="6" s="1"/>
  <c r="Y1134" i="6"/>
  <c r="Z1134" i="6" s="1"/>
  <c r="Y1133" i="6"/>
  <c r="Z1133" i="6" s="1"/>
  <c r="Y1132" i="6"/>
  <c r="Z1132" i="6" s="1"/>
  <c r="Y1131" i="6"/>
  <c r="Z1131" i="6" s="1"/>
  <c r="Y1130" i="6"/>
  <c r="Z1130" i="6" s="1"/>
  <c r="Z1129" i="6"/>
  <c r="Y1129" i="6"/>
  <c r="Y1128" i="6"/>
  <c r="Z1128" i="6" s="1"/>
  <c r="Y1127" i="6"/>
  <c r="Z1127" i="6" s="1"/>
  <c r="Y1126" i="6"/>
  <c r="Z1126" i="6" s="1"/>
  <c r="Y1125" i="6"/>
  <c r="Z1125" i="6" s="1"/>
  <c r="Y1124" i="6"/>
  <c r="Z1124" i="6" s="1"/>
  <c r="Y1123" i="6"/>
  <c r="Z1123" i="6" s="1"/>
  <c r="Y1122" i="6"/>
  <c r="Z1122" i="6" s="1"/>
  <c r="Y1121" i="6"/>
  <c r="Z1121" i="6" s="1"/>
  <c r="Y1120" i="6"/>
  <c r="Z1120" i="6" s="1"/>
  <c r="Y1119" i="6"/>
  <c r="Z1119" i="6" s="1"/>
  <c r="Y1118" i="6"/>
  <c r="Z1118" i="6" s="1"/>
  <c r="Y1117" i="6"/>
  <c r="Z1117" i="6" s="1"/>
  <c r="Y1116" i="6"/>
  <c r="Z1116" i="6" s="1"/>
  <c r="Z1115" i="6"/>
  <c r="Y1115" i="6"/>
  <c r="Y1114" i="6"/>
  <c r="Z1114" i="6" s="1"/>
  <c r="Y1113" i="6"/>
  <c r="Z1113" i="6" s="1"/>
  <c r="Y1112" i="6"/>
  <c r="Z1112" i="6" s="1"/>
  <c r="Y1111" i="6"/>
  <c r="Z1111" i="6" s="1"/>
  <c r="Y1110" i="6"/>
  <c r="Z1110" i="6" s="1"/>
  <c r="Y1109" i="6"/>
  <c r="Z1109" i="6" s="1"/>
  <c r="Z1108" i="6"/>
  <c r="Y1108" i="6"/>
  <c r="Y1107" i="6"/>
  <c r="Z1107" i="6" s="1"/>
  <c r="Y1106" i="6"/>
  <c r="Z1106" i="6" s="1"/>
  <c r="Y1105" i="6"/>
  <c r="Z1105" i="6" s="1"/>
  <c r="Y1104" i="6"/>
  <c r="Z1104" i="6" s="1"/>
  <c r="Y1103" i="6"/>
  <c r="Z1103" i="6" s="1"/>
  <c r="Z1102" i="6"/>
  <c r="Y1102" i="6"/>
  <c r="Y1101" i="6"/>
  <c r="Z1101" i="6" s="1"/>
  <c r="Y1100" i="6"/>
  <c r="Z1100" i="6" s="1"/>
  <c r="Y1099" i="6"/>
  <c r="Z1099" i="6" s="1"/>
  <c r="Y1098" i="6"/>
  <c r="Z1098" i="6" s="1"/>
  <c r="Y1097" i="6"/>
  <c r="Z1097" i="6" s="1"/>
  <c r="Y1096" i="6"/>
  <c r="Z1096" i="6" s="1"/>
  <c r="Y1095" i="6"/>
  <c r="Z1095" i="6" s="1"/>
  <c r="Y1094" i="6"/>
  <c r="Z1094" i="6" s="1"/>
  <c r="Y1093" i="6"/>
  <c r="Z1093" i="6" s="1"/>
  <c r="Y1092" i="6"/>
  <c r="Z1092" i="6" s="1"/>
  <c r="Y1091" i="6"/>
  <c r="Z1091" i="6" s="1"/>
  <c r="Y1090" i="6"/>
  <c r="Z1090" i="6" s="1"/>
  <c r="Y1089" i="6"/>
  <c r="Z1089" i="6" s="1"/>
  <c r="Y1088" i="6"/>
  <c r="Z1088" i="6" s="1"/>
  <c r="Z1087" i="6"/>
  <c r="Y1087" i="6"/>
  <c r="Z1086" i="6"/>
  <c r="Y1086" i="6"/>
  <c r="Y1085" i="6"/>
  <c r="Z1085" i="6" s="1"/>
  <c r="Y1084" i="6"/>
  <c r="Z1084" i="6" s="1"/>
  <c r="Y1083" i="6"/>
  <c r="Z1083" i="6" s="1"/>
  <c r="Y1082" i="6"/>
  <c r="Z1082" i="6" s="1"/>
  <c r="Y1081" i="6"/>
  <c r="Z1081" i="6" s="1"/>
  <c r="Z1080" i="6"/>
  <c r="Y1080" i="6"/>
  <c r="Y1079" i="6"/>
  <c r="Z1079" i="6" s="1"/>
  <c r="Y1078" i="6"/>
  <c r="Z1078" i="6" s="1"/>
  <c r="Y1077" i="6"/>
  <c r="Z1077" i="6" s="1"/>
  <c r="Y1076" i="6"/>
  <c r="Z1076" i="6" s="1"/>
  <c r="Y1075" i="6"/>
  <c r="Z1075" i="6" s="1"/>
  <c r="Y1074" i="6"/>
  <c r="Z1074" i="6" s="1"/>
  <c r="Y1073" i="6"/>
  <c r="Z1073" i="6" s="1"/>
  <c r="Y1072" i="6"/>
  <c r="Z1072" i="6" s="1"/>
  <c r="Y1071" i="6"/>
  <c r="Z1071" i="6" s="1"/>
  <c r="Y1070" i="6"/>
  <c r="Z1070" i="6" s="1"/>
  <c r="Y1069" i="6"/>
  <c r="Z1069" i="6" s="1"/>
  <c r="Y1068" i="6"/>
  <c r="Z1068" i="6" s="1"/>
  <c r="Y1067" i="6"/>
  <c r="Z1067" i="6" s="1"/>
  <c r="Z1066" i="6"/>
  <c r="Y1066" i="6"/>
  <c r="Y1065" i="6"/>
  <c r="Z1065" i="6" s="1"/>
  <c r="Y1064" i="6"/>
  <c r="Z1064" i="6" s="1"/>
  <c r="Y1063" i="6"/>
  <c r="Z1063" i="6" s="1"/>
  <c r="Y1062" i="6"/>
  <c r="Z1062" i="6" s="1"/>
  <c r="Y1061" i="6"/>
  <c r="Z1061" i="6" s="1"/>
  <c r="Y1060" i="6"/>
  <c r="Z1060" i="6" s="1"/>
  <c r="Y1059" i="6"/>
  <c r="Z1059" i="6" s="1"/>
  <c r="Y1058" i="6"/>
  <c r="Z1058" i="6" s="1"/>
  <c r="Y1057" i="6"/>
  <c r="Z1057" i="6" s="1"/>
  <c r="Y1056" i="6"/>
  <c r="Z1056" i="6" s="1"/>
  <c r="Y1055" i="6"/>
  <c r="Z1055" i="6" s="1"/>
  <c r="Y1054" i="6"/>
  <c r="Z1054" i="6" s="1"/>
  <c r="Y1053" i="6"/>
  <c r="Z1053" i="6" s="1"/>
  <c r="Y1052" i="6"/>
  <c r="Z1052" i="6" s="1"/>
  <c r="Y1051" i="6"/>
  <c r="Z1051" i="6" s="1"/>
  <c r="Y1050" i="6"/>
  <c r="Z1050" i="6" s="1"/>
  <c r="Y1049" i="6"/>
  <c r="Z1049" i="6" s="1"/>
  <c r="Y1048" i="6"/>
  <c r="Z1048" i="6" s="1"/>
  <c r="Y1047" i="6"/>
  <c r="Z1047" i="6" s="1"/>
  <c r="Y1046" i="6"/>
  <c r="Z1046" i="6" s="1"/>
  <c r="Y1045" i="6"/>
  <c r="Z1045" i="6" s="1"/>
  <c r="Y1044" i="6"/>
  <c r="Z1044" i="6" s="1"/>
  <c r="Z1043" i="6"/>
  <c r="Y1043" i="6"/>
  <c r="Y1042" i="6"/>
  <c r="Z1042" i="6" s="1"/>
  <c r="Y1041" i="6"/>
  <c r="Z1041" i="6" s="1"/>
  <c r="Y1040" i="6"/>
  <c r="Z1040" i="6" s="1"/>
  <c r="Y1039" i="6"/>
  <c r="Z1039" i="6" s="1"/>
  <c r="Y1038" i="6"/>
  <c r="Z1038" i="6" s="1"/>
  <c r="Z1037" i="6"/>
  <c r="Y1037" i="6"/>
  <c r="Y1036" i="6"/>
  <c r="Z1036" i="6" s="1"/>
  <c r="Y1035" i="6"/>
  <c r="Z1035" i="6" s="1"/>
  <c r="Y1034" i="6"/>
  <c r="Z1034" i="6" s="1"/>
  <c r="Y1033" i="6"/>
  <c r="Z1033" i="6" s="1"/>
  <c r="Y1032" i="6"/>
  <c r="Z1032" i="6" s="1"/>
  <c r="Y1031" i="6"/>
  <c r="Z1031" i="6" s="1"/>
  <c r="Y1030" i="6"/>
  <c r="Z1030" i="6" s="1"/>
  <c r="Y1029" i="6"/>
  <c r="Z1029" i="6" s="1"/>
  <c r="Y1028" i="6"/>
  <c r="Z1028" i="6" s="1"/>
  <c r="Y1027" i="6"/>
  <c r="Z1027" i="6" s="1"/>
  <c r="Y1026" i="6"/>
  <c r="Z1026" i="6" s="1"/>
  <c r="Y1025" i="6"/>
  <c r="Z1025" i="6" s="1"/>
  <c r="Y1024" i="6"/>
  <c r="Z1024" i="6" s="1"/>
  <c r="Y1023" i="6"/>
  <c r="Z1023" i="6" s="1"/>
  <c r="Y1022" i="6"/>
  <c r="Z1022" i="6" s="1"/>
  <c r="Z1021" i="6"/>
  <c r="Y1021" i="6"/>
  <c r="Y1020" i="6"/>
  <c r="Z1020" i="6" s="1"/>
  <c r="Y1019" i="6"/>
  <c r="Z1019" i="6" s="1"/>
  <c r="Y1018" i="6"/>
  <c r="Z1018" i="6" s="1"/>
  <c r="Y1017" i="6"/>
  <c r="Z1017" i="6" s="1"/>
  <c r="Y1016" i="6"/>
  <c r="Z1016" i="6" s="1"/>
  <c r="Y1015" i="6"/>
  <c r="Z1015" i="6" s="1"/>
  <c r="Y1014" i="6"/>
  <c r="Z1014" i="6" s="1"/>
  <c r="Y1013" i="6"/>
  <c r="Z1013" i="6" s="1"/>
  <c r="Y1012" i="6"/>
  <c r="Z1012" i="6" s="1"/>
  <c r="Y1011" i="6"/>
  <c r="Z1011" i="6" s="1"/>
  <c r="Y1010" i="6"/>
  <c r="Z1010" i="6" s="1"/>
  <c r="Y1009" i="6"/>
  <c r="Z1009" i="6" s="1"/>
  <c r="Y1008" i="6"/>
  <c r="Z1008" i="6" s="1"/>
  <c r="Z1007" i="6"/>
  <c r="Y1007" i="6"/>
  <c r="Y1006" i="6"/>
  <c r="Z1006" i="6" s="1"/>
  <c r="Y1005" i="6"/>
  <c r="Z1005" i="6" s="1"/>
  <c r="Y1004" i="6"/>
  <c r="Z1004" i="6" s="1"/>
  <c r="Y1003" i="6"/>
  <c r="Z1003" i="6" s="1"/>
  <c r="Y1002" i="6"/>
  <c r="Z1002" i="6" s="1"/>
  <c r="Y1001" i="6"/>
  <c r="Z1001" i="6" s="1"/>
  <c r="Z1000" i="6"/>
  <c r="Y1000" i="6"/>
  <c r="Y999" i="6"/>
  <c r="Z999" i="6" s="1"/>
  <c r="Y998" i="6"/>
  <c r="Z998" i="6" s="1"/>
  <c r="Y997" i="6"/>
  <c r="Z997" i="6" s="1"/>
  <c r="Y996" i="6"/>
  <c r="Z996" i="6" s="1"/>
  <c r="Y995" i="6"/>
  <c r="Z995" i="6" s="1"/>
  <c r="Z994" i="6"/>
  <c r="Y994" i="6"/>
  <c r="Y993" i="6"/>
  <c r="Z993" i="6" s="1"/>
  <c r="Y992" i="6"/>
  <c r="Z992" i="6" s="1"/>
  <c r="Y991" i="6"/>
  <c r="Z991" i="6" s="1"/>
  <c r="Y990" i="6"/>
  <c r="Z990" i="6" s="1"/>
  <c r="Y989" i="6"/>
  <c r="Z989" i="6" s="1"/>
  <c r="Y988" i="6"/>
  <c r="Z988" i="6" s="1"/>
  <c r="Y987" i="6"/>
  <c r="Z987" i="6" s="1"/>
  <c r="Y986" i="6"/>
  <c r="Z986" i="6" s="1"/>
  <c r="Y985" i="6"/>
  <c r="Z985" i="6" s="1"/>
  <c r="Y984" i="6"/>
  <c r="Z984" i="6" s="1"/>
  <c r="Y983" i="6"/>
  <c r="Z983" i="6" s="1"/>
  <c r="Y982" i="6"/>
  <c r="Z982" i="6" s="1"/>
  <c r="Y981" i="6"/>
  <c r="Z981" i="6" s="1"/>
  <c r="Y980" i="6"/>
  <c r="Z980" i="6" s="1"/>
  <c r="Y979" i="6"/>
  <c r="Z979" i="6" s="1"/>
  <c r="Y978" i="6"/>
  <c r="Z978" i="6" s="1"/>
  <c r="Z977" i="6"/>
  <c r="Y977" i="6"/>
  <c r="Y976" i="6"/>
  <c r="Z976" i="6" s="1"/>
  <c r="Z975" i="6"/>
  <c r="Y975" i="6"/>
  <c r="Y974" i="6"/>
  <c r="Z974" i="6" s="1"/>
  <c r="Y973" i="6"/>
  <c r="Z973" i="6" s="1"/>
  <c r="Y972" i="6"/>
  <c r="Z972" i="6" s="1"/>
  <c r="Y971" i="6"/>
  <c r="Z971" i="6" s="1"/>
  <c r="Z970" i="6"/>
  <c r="Y970" i="6"/>
  <c r="Y969" i="6"/>
  <c r="Z969" i="6" s="1"/>
  <c r="Y968" i="6"/>
  <c r="Z968" i="6" s="1"/>
  <c r="Y967" i="6"/>
  <c r="Z967" i="6" s="1"/>
  <c r="Z966" i="6"/>
  <c r="Y966" i="6"/>
  <c r="Y965" i="6"/>
  <c r="Z965" i="6" s="1"/>
  <c r="Y964" i="6"/>
  <c r="Z964" i="6" s="1"/>
  <c r="Z963" i="6"/>
  <c r="Y963" i="6"/>
  <c r="Y962" i="6"/>
  <c r="Z962" i="6" s="1"/>
  <c r="Y961" i="6"/>
  <c r="Z961" i="6" s="1"/>
  <c r="Z960" i="6"/>
  <c r="Y960" i="6"/>
  <c r="Z959" i="6"/>
  <c r="Y959" i="6"/>
  <c r="Y958" i="6"/>
  <c r="Z958" i="6" s="1"/>
  <c r="Y957" i="6"/>
  <c r="Z957" i="6" s="1"/>
  <c r="Y956" i="6"/>
  <c r="Z956" i="6" s="1"/>
  <c r="Y955" i="6"/>
  <c r="Z955" i="6" s="1"/>
  <c r="Y954" i="6"/>
  <c r="Z954" i="6" s="1"/>
  <c r="Z953" i="6"/>
  <c r="Y953" i="6"/>
  <c r="Z952" i="6"/>
  <c r="Y952" i="6"/>
  <c r="Y951" i="6"/>
  <c r="Z951" i="6" s="1"/>
  <c r="Y950" i="6"/>
  <c r="Z950" i="6" s="1"/>
  <c r="Y949" i="6"/>
  <c r="Z949" i="6" s="1"/>
  <c r="Z948" i="6"/>
  <c r="Y948" i="6"/>
  <c r="Y947" i="6"/>
  <c r="Z947" i="6" s="1"/>
  <c r="Z946" i="6"/>
  <c r="Y946" i="6"/>
  <c r="Z945" i="6"/>
  <c r="Y945" i="6"/>
  <c r="Y944" i="6"/>
  <c r="Z944" i="6" s="1"/>
  <c r="Y943" i="6"/>
  <c r="Z943" i="6" s="1"/>
  <c r="Y942" i="6"/>
  <c r="Z942" i="6" s="1"/>
  <c r="Z941" i="6"/>
  <c r="Y941" i="6"/>
  <c r="Y940" i="6"/>
  <c r="Z940" i="6" s="1"/>
  <c r="Z939" i="6"/>
  <c r="Y939" i="6"/>
  <c r="Y938" i="6"/>
  <c r="Z938" i="6" s="1"/>
  <c r="Y937" i="6"/>
  <c r="Z937" i="6" s="1"/>
  <c r="Y936" i="6"/>
  <c r="Z936" i="6" s="1"/>
  <c r="Y935" i="6"/>
  <c r="Z935" i="6" s="1"/>
  <c r="Z934" i="6"/>
  <c r="Y934" i="6"/>
  <c r="Y933" i="6"/>
  <c r="Z933" i="6" s="1"/>
  <c r="Y932" i="6"/>
  <c r="Z932" i="6" s="1"/>
  <c r="Y931" i="6"/>
  <c r="Z931" i="6" s="1"/>
  <c r="Z930" i="6"/>
  <c r="Y930" i="6"/>
  <c r="Y929" i="6"/>
  <c r="Z929" i="6" s="1"/>
  <c r="Y928" i="6"/>
  <c r="Z928" i="6" s="1"/>
  <c r="Z927" i="6"/>
  <c r="Y927" i="6"/>
  <c r="Y926" i="6"/>
  <c r="Z926" i="6" s="1"/>
  <c r="Y925" i="6"/>
  <c r="Z925" i="6" s="1"/>
  <c r="Z924" i="6"/>
  <c r="Y924" i="6"/>
  <c r="Z923" i="6"/>
  <c r="Y923" i="6"/>
  <c r="Y922" i="6"/>
  <c r="Z922" i="6" s="1"/>
  <c r="Y921" i="6"/>
  <c r="Z921" i="6" s="1"/>
  <c r="Y920" i="6"/>
  <c r="Z920" i="6" s="1"/>
  <c r="Y919" i="6"/>
  <c r="Z919" i="6" s="1"/>
  <c r="Y918" i="6"/>
  <c r="Z918" i="6" s="1"/>
  <c r="Z917" i="6"/>
  <c r="Y917" i="6"/>
  <c r="Z916" i="6"/>
  <c r="Y916" i="6"/>
  <c r="Y915" i="6"/>
  <c r="Z915" i="6" s="1"/>
  <c r="Y914" i="6"/>
  <c r="Z914" i="6" s="1"/>
  <c r="Y913" i="6"/>
  <c r="Z913" i="6" s="1"/>
  <c r="Z912" i="6"/>
  <c r="Y912" i="6"/>
  <c r="Y911" i="6"/>
  <c r="Z911" i="6" s="1"/>
  <c r="Z910" i="6"/>
  <c r="Y910" i="6"/>
  <c r="Z909" i="6"/>
  <c r="Y909" i="6"/>
  <c r="Y908" i="6"/>
  <c r="Z908" i="6" s="1"/>
  <c r="Y907" i="6"/>
  <c r="Z907" i="6" s="1"/>
  <c r="Y906" i="6"/>
  <c r="Z906" i="6" s="1"/>
  <c r="Z905" i="6"/>
  <c r="Y905" i="6"/>
  <c r="Y904" i="6"/>
  <c r="Z904" i="6" s="1"/>
  <c r="Z903" i="6"/>
  <c r="Y903" i="6"/>
  <c r="Y902" i="6"/>
  <c r="Z902" i="6" s="1"/>
  <c r="Y901" i="6"/>
  <c r="Z901" i="6" s="1"/>
  <c r="Y900" i="6"/>
  <c r="Z900" i="6" s="1"/>
  <c r="Y899" i="6"/>
  <c r="Z899" i="6" s="1"/>
  <c r="Z898" i="6"/>
  <c r="Y898" i="6"/>
  <c r="Y897" i="6"/>
  <c r="Z897" i="6" s="1"/>
  <c r="Y896" i="6"/>
  <c r="Z896" i="6" s="1"/>
  <c r="Y895" i="6"/>
  <c r="Z895" i="6" s="1"/>
  <c r="Z894" i="6"/>
  <c r="Y894" i="6"/>
  <c r="Y893" i="6"/>
  <c r="Z893" i="6" s="1"/>
  <c r="Y892" i="6"/>
  <c r="Z892" i="6" s="1"/>
  <c r="Z891" i="6"/>
  <c r="Y891" i="6"/>
  <c r="Y890" i="6"/>
  <c r="Z890" i="6" s="1"/>
  <c r="Y889" i="6"/>
  <c r="Z889" i="6" s="1"/>
  <c r="Z888" i="6"/>
  <c r="Y888" i="6"/>
  <c r="Z887" i="6"/>
  <c r="Y887" i="6"/>
  <c r="Y886" i="6"/>
  <c r="Z886" i="6" s="1"/>
  <c r="Y885" i="6"/>
  <c r="Z885" i="6" s="1"/>
  <c r="Y884" i="6"/>
  <c r="Z884" i="6" s="1"/>
  <c r="Y883" i="6"/>
  <c r="Z883" i="6" s="1"/>
  <c r="Y882" i="6"/>
  <c r="Z882" i="6" s="1"/>
  <c r="Z881" i="6"/>
  <c r="Y881" i="6"/>
  <c r="Z880" i="6"/>
  <c r="Y880" i="6"/>
  <c r="Y879" i="6"/>
  <c r="Z879" i="6" s="1"/>
  <c r="Y878" i="6"/>
  <c r="Z878" i="6" s="1"/>
  <c r="Y877" i="6"/>
  <c r="Z877" i="6" s="1"/>
  <c r="Z876" i="6"/>
  <c r="Y876" i="6"/>
  <c r="Y875" i="6"/>
  <c r="Z875" i="6" s="1"/>
  <c r="Z874" i="6"/>
  <c r="Y874" i="6"/>
  <c r="Z873" i="6"/>
  <c r="Y873" i="6"/>
  <c r="Y872" i="6"/>
  <c r="Z872" i="6" s="1"/>
  <c r="Y871" i="6"/>
  <c r="Z871" i="6" s="1"/>
  <c r="Y870" i="6"/>
  <c r="Z870" i="6" s="1"/>
  <c r="Z869" i="6"/>
  <c r="Y869" i="6"/>
  <c r="Y868" i="6"/>
  <c r="Z868" i="6" s="1"/>
  <c r="Z867" i="6"/>
  <c r="Y867" i="6"/>
  <c r="Y866" i="6"/>
  <c r="Z866" i="6" s="1"/>
  <c r="Y865" i="6"/>
  <c r="Z865" i="6" s="1"/>
  <c r="Y864" i="6"/>
  <c r="Z864" i="6" s="1"/>
  <c r="Y863" i="6"/>
  <c r="Z863" i="6" s="1"/>
  <c r="Z862" i="6"/>
  <c r="Y862" i="6"/>
  <c r="Y861" i="6"/>
  <c r="Z861" i="6" s="1"/>
  <c r="Y860" i="6"/>
  <c r="Z860" i="6" s="1"/>
  <c r="Y859" i="6"/>
  <c r="Z859" i="6" s="1"/>
  <c r="Z858" i="6"/>
  <c r="Y858" i="6"/>
  <c r="Y857" i="6"/>
  <c r="Z857" i="6" s="1"/>
  <c r="Y856" i="6"/>
  <c r="Z856" i="6" s="1"/>
  <c r="Z855" i="6"/>
  <c r="Y855" i="6"/>
  <c r="Y854" i="6"/>
  <c r="Z854" i="6" s="1"/>
  <c r="Y853" i="6"/>
  <c r="Z853" i="6" s="1"/>
  <c r="Z852" i="6"/>
  <c r="Y852" i="6"/>
  <c r="Z851" i="6"/>
  <c r="Y851" i="6"/>
  <c r="Y850" i="6"/>
  <c r="Z850" i="6" s="1"/>
  <c r="Y849" i="6"/>
  <c r="Z849" i="6" s="1"/>
  <c r="Y848" i="6"/>
  <c r="Z848" i="6" s="1"/>
  <c r="Y847" i="6"/>
  <c r="Z847" i="6" s="1"/>
  <c r="Y846" i="6"/>
  <c r="Z846" i="6" s="1"/>
  <c r="Z845" i="6"/>
  <c r="Y845" i="6"/>
  <c r="Z844" i="6"/>
  <c r="Y844" i="6"/>
  <c r="Y843" i="6"/>
  <c r="Z843" i="6" s="1"/>
  <c r="Y842" i="6"/>
  <c r="Z842" i="6" s="1"/>
  <c r="Y841" i="6"/>
  <c r="Z841" i="6" s="1"/>
  <c r="Z840" i="6"/>
  <c r="Y840" i="6"/>
  <c r="Y839" i="6"/>
  <c r="Z839" i="6" s="1"/>
  <c r="Z838" i="6"/>
  <c r="Y838" i="6"/>
  <c r="Z837" i="6"/>
  <c r="Y837" i="6"/>
  <c r="Y836" i="6"/>
  <c r="Z836" i="6" s="1"/>
  <c r="Y835" i="6"/>
  <c r="Z835" i="6" s="1"/>
  <c r="Y834" i="6"/>
  <c r="Z834" i="6" s="1"/>
  <c r="Z833" i="6"/>
  <c r="Y833" i="6"/>
  <c r="Y832" i="6"/>
  <c r="Z832" i="6" s="1"/>
  <c r="Z831" i="6"/>
  <c r="Y831" i="6"/>
  <c r="Y830" i="6"/>
  <c r="Z830" i="6" s="1"/>
  <c r="Y829" i="6"/>
  <c r="Z829" i="6" s="1"/>
  <c r="Y828" i="6"/>
  <c r="Z828" i="6" s="1"/>
  <c r="Y827" i="6"/>
  <c r="Z827" i="6" s="1"/>
  <c r="Z826" i="6"/>
  <c r="Y826" i="6"/>
  <c r="Y825" i="6"/>
  <c r="Z825" i="6" s="1"/>
  <c r="Y824" i="6"/>
  <c r="Z824" i="6" s="1"/>
  <c r="Y823" i="6"/>
  <c r="Z823" i="6" s="1"/>
  <c r="Z822" i="6"/>
  <c r="Y822" i="6"/>
  <c r="Y821" i="6"/>
  <c r="Z821" i="6" s="1"/>
  <c r="Y820" i="6"/>
  <c r="Z820" i="6" s="1"/>
  <c r="Z819" i="6"/>
  <c r="Y819" i="6"/>
  <c r="Y818" i="6"/>
  <c r="Z818" i="6" s="1"/>
  <c r="Y817" i="6"/>
  <c r="Z817" i="6" s="1"/>
  <c r="Z816" i="6"/>
  <c r="Y816" i="6"/>
  <c r="Z815" i="6"/>
  <c r="Y815" i="6"/>
  <c r="Y814" i="6"/>
  <c r="Z814" i="6" s="1"/>
  <c r="Y813" i="6"/>
  <c r="Z813" i="6" s="1"/>
  <c r="Y812" i="6"/>
  <c r="Z812" i="6" s="1"/>
  <c r="Y811" i="6"/>
  <c r="Z811" i="6" s="1"/>
  <c r="Y810" i="6"/>
  <c r="Z810" i="6" s="1"/>
  <c r="Z809" i="6"/>
  <c r="Y809" i="6"/>
  <c r="Z808" i="6"/>
  <c r="Y808" i="6"/>
  <c r="Y807" i="6"/>
  <c r="Z807" i="6" s="1"/>
  <c r="Y806" i="6"/>
  <c r="Z806" i="6" s="1"/>
  <c r="Y805" i="6"/>
  <c r="Z805" i="6" s="1"/>
  <c r="Z804" i="6"/>
  <c r="Y804" i="6"/>
  <c r="Y803" i="6"/>
  <c r="Z803" i="6" s="1"/>
  <c r="Z802" i="6"/>
  <c r="Y802" i="6"/>
  <c r="Z801" i="6"/>
  <c r="Y801" i="6"/>
  <c r="Y800" i="6"/>
  <c r="Z800" i="6" s="1"/>
  <c r="Y799" i="6"/>
  <c r="Z799" i="6" s="1"/>
  <c r="Y798" i="6"/>
  <c r="Z798" i="6" s="1"/>
  <c r="Z797" i="6"/>
  <c r="Y797" i="6"/>
  <c r="Y796" i="6"/>
  <c r="Z796" i="6" s="1"/>
  <c r="Z795" i="6"/>
  <c r="Y795" i="6"/>
  <c r="Y794" i="6"/>
  <c r="Z794" i="6" s="1"/>
  <c r="Y793" i="6"/>
  <c r="Z793" i="6" s="1"/>
  <c r="Y792" i="6"/>
  <c r="Z792" i="6" s="1"/>
  <c r="Y791" i="6"/>
  <c r="Z791" i="6" s="1"/>
  <c r="Z790" i="6"/>
  <c r="Y790" i="6"/>
  <c r="Y789" i="6"/>
  <c r="Z789" i="6" s="1"/>
  <c r="Y788" i="6"/>
  <c r="Z788" i="6" s="1"/>
  <c r="Y787" i="6"/>
  <c r="Z787" i="6" s="1"/>
  <c r="Z786" i="6"/>
  <c r="Y786" i="6"/>
  <c r="Y785" i="6"/>
  <c r="Z785" i="6" s="1"/>
  <c r="Y784" i="6"/>
  <c r="Z784" i="6" s="1"/>
  <c r="Z783" i="6"/>
  <c r="Y783" i="6"/>
  <c r="Y782" i="6"/>
  <c r="Z782" i="6" s="1"/>
  <c r="Y781" i="6"/>
  <c r="Z781" i="6" s="1"/>
  <c r="Z780" i="6"/>
  <c r="Y780" i="6"/>
  <c r="Z779" i="6"/>
  <c r="Y779" i="6"/>
  <c r="Y778" i="6"/>
  <c r="Z778" i="6" s="1"/>
  <c r="Y777" i="6"/>
  <c r="Z777" i="6" s="1"/>
  <c r="Y776" i="6"/>
  <c r="Z776" i="6" s="1"/>
  <c r="Y775" i="6"/>
  <c r="Z775" i="6" s="1"/>
  <c r="Y774" i="6"/>
  <c r="Z774" i="6" s="1"/>
  <c r="Z773" i="6"/>
  <c r="Y773" i="6"/>
  <c r="Z772" i="6"/>
  <c r="Y772" i="6"/>
  <c r="Y771" i="6"/>
  <c r="Z771" i="6" s="1"/>
  <c r="Y770" i="6"/>
  <c r="Z770" i="6" s="1"/>
  <c r="Y769" i="6"/>
  <c r="Z769" i="6" s="1"/>
  <c r="Z768" i="6"/>
  <c r="Y768" i="6"/>
  <c r="Y767" i="6"/>
  <c r="Z767" i="6" s="1"/>
  <c r="Z766" i="6"/>
  <c r="Y766" i="6"/>
  <c r="Z765" i="6"/>
  <c r="Y765" i="6"/>
  <c r="Y764" i="6"/>
  <c r="Z764" i="6" s="1"/>
  <c r="Y763" i="6"/>
  <c r="Z763" i="6" s="1"/>
  <c r="Y762" i="6"/>
  <c r="Z762" i="6" s="1"/>
  <c r="Z761" i="6"/>
  <c r="Y761" i="6"/>
  <c r="Y760" i="6"/>
  <c r="Z760" i="6" s="1"/>
  <c r="Z759" i="6"/>
  <c r="Y759" i="6"/>
  <c r="Y758" i="6"/>
  <c r="Z758" i="6" s="1"/>
  <c r="Y757" i="6"/>
  <c r="Z757" i="6" s="1"/>
  <c r="Y756" i="6"/>
  <c r="Z756" i="6" s="1"/>
  <c r="Y755" i="6"/>
  <c r="Z755" i="6" s="1"/>
  <c r="Z754" i="6"/>
  <c r="Y754" i="6"/>
  <c r="Y753" i="6"/>
  <c r="Z753" i="6" s="1"/>
  <c r="Y752" i="6"/>
  <c r="Z752" i="6" s="1"/>
  <c r="Y751" i="6"/>
  <c r="Z751" i="6" s="1"/>
  <c r="Z750" i="6"/>
  <c r="Y750" i="6"/>
  <c r="Y749" i="6"/>
  <c r="Z749" i="6" s="1"/>
  <c r="Y748" i="6"/>
  <c r="Z748" i="6" s="1"/>
  <c r="Z747" i="6"/>
  <c r="Y747" i="6"/>
  <c r="Y746" i="6"/>
  <c r="Z746" i="6" s="1"/>
  <c r="Y745" i="6"/>
  <c r="Z745" i="6" s="1"/>
  <c r="Z744" i="6"/>
  <c r="Y744" i="6"/>
  <c r="Z743" i="6"/>
  <c r="Y743" i="6"/>
  <c r="Y742" i="6"/>
  <c r="Z742" i="6" s="1"/>
  <c r="Y741" i="6"/>
  <c r="Z741" i="6" s="1"/>
  <c r="Y740" i="6"/>
  <c r="Z740" i="6" s="1"/>
  <c r="Y739" i="6"/>
  <c r="Z739" i="6" s="1"/>
  <c r="Y738" i="6"/>
  <c r="Z738" i="6" s="1"/>
  <c r="Y737" i="6"/>
  <c r="Z737" i="6" s="1"/>
  <c r="Y736" i="6"/>
  <c r="Z736" i="6" s="1"/>
  <c r="Z735" i="6"/>
  <c r="Y735" i="6"/>
  <c r="Y734" i="6"/>
  <c r="Z734" i="6" s="1"/>
  <c r="Y733" i="6"/>
  <c r="Z733" i="6" s="1"/>
  <c r="Y732" i="6"/>
  <c r="Z732" i="6" s="1"/>
  <c r="Z731" i="6"/>
  <c r="Y731" i="6"/>
  <c r="Y730" i="6"/>
  <c r="Z730" i="6" s="1"/>
  <c r="Y729" i="6"/>
  <c r="Z729" i="6" s="1"/>
  <c r="Y728" i="6"/>
  <c r="Z728" i="6" s="1"/>
  <c r="Y727" i="6"/>
  <c r="Z727" i="6" s="1"/>
  <c r="Z726" i="6"/>
  <c r="Y726" i="6"/>
  <c r="Y725" i="6"/>
  <c r="Z725" i="6" s="1"/>
  <c r="Z724" i="6"/>
  <c r="Y724" i="6"/>
  <c r="Y723" i="6"/>
  <c r="Z723" i="6" s="1"/>
  <c r="Y722" i="6"/>
  <c r="Z722" i="6" s="1"/>
  <c r="Y721" i="6"/>
  <c r="Z721" i="6" s="1"/>
  <c r="Z720" i="6"/>
  <c r="Y720" i="6"/>
  <c r="Z719" i="6"/>
  <c r="Y719" i="6"/>
  <c r="Y718" i="6"/>
  <c r="Z718" i="6" s="1"/>
  <c r="Z717" i="6"/>
  <c r="Y717" i="6"/>
  <c r="Y716" i="6"/>
  <c r="Z716" i="6" s="1"/>
  <c r="Y715" i="6"/>
  <c r="Z715" i="6" s="1"/>
  <c r="Y714" i="6"/>
  <c r="Z714" i="6" s="1"/>
  <c r="Z713" i="6"/>
  <c r="Y713" i="6"/>
  <c r="Z712" i="6"/>
  <c r="Y712" i="6"/>
  <c r="Y711" i="6"/>
  <c r="Z711" i="6" s="1"/>
  <c r="Y710" i="6"/>
  <c r="Z710" i="6" s="1"/>
  <c r="Y709" i="6"/>
  <c r="Z709" i="6" s="1"/>
  <c r="Y708" i="6"/>
  <c r="Z708" i="6" s="1"/>
  <c r="Y707" i="6"/>
  <c r="Z707" i="6" s="1"/>
  <c r="Z706" i="6"/>
  <c r="Y706" i="6"/>
  <c r="Z705" i="6"/>
  <c r="Y705" i="6"/>
  <c r="Y704" i="6"/>
  <c r="Z704" i="6" s="1"/>
  <c r="Y703" i="6"/>
  <c r="Z703" i="6" s="1"/>
  <c r="Z702" i="6"/>
  <c r="Y702" i="6"/>
  <c r="Y701" i="6"/>
  <c r="Z701" i="6" s="1"/>
  <c r="Y700" i="6"/>
  <c r="Z700" i="6" s="1"/>
  <c r="Z699" i="6"/>
  <c r="Y699" i="6"/>
  <c r="Y698" i="6"/>
  <c r="Z698" i="6" s="1"/>
  <c r="Y697" i="6"/>
  <c r="Z697" i="6" s="1"/>
  <c r="Y696" i="6"/>
  <c r="Z696" i="6" s="1"/>
  <c r="Z695" i="6"/>
  <c r="Y695" i="6"/>
  <c r="Y694" i="6"/>
  <c r="Z694" i="6" s="1"/>
  <c r="Y693" i="6"/>
  <c r="Z693" i="6" s="1"/>
  <c r="Y692" i="6"/>
  <c r="Z692" i="6" s="1"/>
  <c r="Y691" i="6"/>
  <c r="Z691" i="6" s="1"/>
  <c r="Z690" i="6"/>
  <c r="Y690" i="6"/>
  <c r="Y689" i="6"/>
  <c r="Z689" i="6" s="1"/>
  <c r="Z688" i="6"/>
  <c r="Y688" i="6"/>
  <c r="Y687" i="6"/>
  <c r="Z687" i="6" s="1"/>
  <c r="Y686" i="6"/>
  <c r="Z686" i="6" s="1"/>
  <c r="Y685" i="6"/>
  <c r="Z685" i="6" s="1"/>
  <c r="Z684" i="6"/>
  <c r="Y684" i="6"/>
  <c r="Z683" i="6"/>
  <c r="Y683" i="6"/>
  <c r="Y682" i="6"/>
  <c r="Z682" i="6" s="1"/>
  <c r="Z681" i="6"/>
  <c r="Y681" i="6"/>
  <c r="Y680" i="6"/>
  <c r="Z680" i="6" s="1"/>
  <c r="Y679" i="6"/>
  <c r="Z679" i="6" s="1"/>
  <c r="Y678" i="6"/>
  <c r="Z678" i="6" s="1"/>
  <c r="Z677" i="6"/>
  <c r="Y677" i="6"/>
  <c r="Z676" i="6"/>
  <c r="Y676" i="6"/>
  <c r="Y675" i="6"/>
  <c r="Z675" i="6" s="1"/>
  <c r="Y674" i="6"/>
  <c r="Z674" i="6" s="1"/>
  <c r="Y673" i="6"/>
  <c r="Z673" i="6" s="1"/>
  <c r="Y672" i="6"/>
  <c r="Z672" i="6" s="1"/>
  <c r="Y671" i="6"/>
  <c r="Z671" i="6" s="1"/>
  <c r="Z670" i="6"/>
  <c r="Y670" i="6"/>
  <c r="Z669" i="6"/>
  <c r="Y669" i="6"/>
  <c r="Y668" i="6"/>
  <c r="Z668" i="6" s="1"/>
  <c r="Y667" i="6"/>
  <c r="Z667" i="6" s="1"/>
  <c r="Z666" i="6"/>
  <c r="Y666" i="6"/>
  <c r="Y665" i="6"/>
  <c r="Z665" i="6" s="1"/>
  <c r="Y664" i="6"/>
  <c r="Z664" i="6" s="1"/>
  <c r="Z663" i="6"/>
  <c r="Y663" i="6"/>
  <c r="Y662" i="6"/>
  <c r="Z662" i="6" s="1"/>
  <c r="Y661" i="6"/>
  <c r="Z661" i="6" s="1"/>
  <c r="Y660" i="6"/>
  <c r="Z660" i="6" s="1"/>
  <c r="Z659" i="6"/>
  <c r="Y659" i="6"/>
  <c r="Y658" i="6"/>
  <c r="Z658" i="6" s="1"/>
  <c r="Y657" i="6"/>
  <c r="Z657" i="6" s="1"/>
  <c r="Y656" i="6"/>
  <c r="Z656" i="6" s="1"/>
  <c r="Y655" i="6"/>
  <c r="Z655" i="6" s="1"/>
  <c r="Z654" i="6"/>
  <c r="Y654" i="6"/>
  <c r="Y653" i="6"/>
  <c r="Z653" i="6" s="1"/>
  <c r="Z652" i="6"/>
  <c r="Y652" i="6"/>
  <c r="Y651" i="6"/>
  <c r="Z651" i="6" s="1"/>
  <c r="Y650" i="6"/>
  <c r="Z650" i="6" s="1"/>
  <c r="Y649" i="6"/>
  <c r="Z649" i="6" s="1"/>
  <c r="Z648" i="6"/>
  <c r="Y648" i="6"/>
  <c r="Z647" i="6"/>
  <c r="Y647" i="6"/>
  <c r="Y646" i="6"/>
  <c r="Z646" i="6" s="1"/>
  <c r="Z645" i="6"/>
  <c r="Y645" i="6"/>
  <c r="Y644" i="6"/>
  <c r="Z644" i="6" s="1"/>
  <c r="Y643" i="6"/>
  <c r="Z643" i="6" s="1"/>
  <c r="Y642" i="6"/>
  <c r="Z642" i="6" s="1"/>
  <c r="Z641" i="6"/>
  <c r="Y641" i="6"/>
  <c r="Z640" i="6"/>
  <c r="Y640" i="6"/>
  <c r="Y639" i="6"/>
  <c r="Z639" i="6" s="1"/>
  <c r="Y638" i="6"/>
  <c r="Z638" i="6" s="1"/>
  <c r="Y637" i="6"/>
  <c r="Z637" i="6" s="1"/>
  <c r="Y636" i="6"/>
  <c r="Z636" i="6" s="1"/>
  <c r="Y635" i="6"/>
  <c r="Z635" i="6" s="1"/>
  <c r="Z634" i="6"/>
  <c r="Y634" i="6"/>
  <c r="Z633" i="6"/>
  <c r="Y633" i="6"/>
  <c r="Y632" i="6"/>
  <c r="Z632" i="6" s="1"/>
  <c r="Y631" i="6"/>
  <c r="Z631" i="6" s="1"/>
  <c r="Z630" i="6"/>
  <c r="Y630" i="6"/>
  <c r="Y629" i="6"/>
  <c r="Z629" i="6" s="1"/>
  <c r="Y628" i="6"/>
  <c r="Z628" i="6" s="1"/>
  <c r="Z627" i="6"/>
  <c r="Y627" i="6"/>
  <c r="Y626" i="6"/>
  <c r="Z626" i="6" s="1"/>
  <c r="Y625" i="6"/>
  <c r="Z625" i="6" s="1"/>
  <c r="Y624" i="6"/>
  <c r="Z624" i="6" s="1"/>
  <c r="Z623" i="6"/>
  <c r="Y623" i="6"/>
  <c r="Y622" i="6"/>
  <c r="Z622" i="6" s="1"/>
  <c r="Y621" i="6"/>
  <c r="Z621" i="6" s="1"/>
  <c r="Y620" i="6"/>
  <c r="Z620" i="6" s="1"/>
  <c r="Y619" i="6"/>
  <c r="Z619" i="6" s="1"/>
  <c r="Z618" i="6"/>
  <c r="Y618" i="6"/>
  <c r="Y617" i="6"/>
  <c r="Z617" i="6" s="1"/>
  <c r="Z616" i="6"/>
  <c r="Y616" i="6"/>
  <c r="Y615" i="6"/>
  <c r="Z615" i="6" s="1"/>
  <c r="Y614" i="6"/>
  <c r="Z614" i="6" s="1"/>
  <c r="Y613" i="6"/>
  <c r="Z613" i="6" s="1"/>
  <c r="Z612" i="6"/>
  <c r="Y612" i="6"/>
  <c r="Z611" i="6"/>
  <c r="Y611" i="6"/>
  <c r="Y610" i="6"/>
  <c r="Z610" i="6" s="1"/>
  <c r="Z609" i="6"/>
  <c r="Y609" i="6"/>
  <c r="Y608" i="6"/>
  <c r="Z608" i="6" s="1"/>
  <c r="Y607" i="6"/>
  <c r="Z607" i="6" s="1"/>
  <c r="Y606" i="6"/>
  <c r="Z606" i="6" s="1"/>
  <c r="Z605" i="6"/>
  <c r="Y605" i="6"/>
  <c r="Z604" i="6"/>
  <c r="Y604" i="6"/>
  <c r="Y603" i="6"/>
  <c r="Z603" i="6" s="1"/>
  <c r="Y602" i="6"/>
  <c r="Z602" i="6" s="1"/>
  <c r="Y601" i="6"/>
  <c r="Z601" i="6" s="1"/>
  <c r="Y600" i="6"/>
  <c r="Z600" i="6" s="1"/>
  <c r="Y599" i="6"/>
  <c r="Z599" i="6" s="1"/>
  <c r="Z598" i="6"/>
  <c r="Y598" i="6"/>
  <c r="Z597" i="6"/>
  <c r="Y597" i="6"/>
  <c r="Y596" i="6"/>
  <c r="Z596" i="6" s="1"/>
  <c r="Y595" i="6"/>
  <c r="Z595" i="6" s="1"/>
  <c r="Z594" i="6"/>
  <c r="Y594" i="6"/>
  <c r="Y593" i="6"/>
  <c r="Z593" i="6" s="1"/>
  <c r="Y592" i="6"/>
  <c r="Z592" i="6" s="1"/>
  <c r="Z591" i="6"/>
  <c r="Y591" i="6"/>
  <c r="Y590" i="6"/>
  <c r="Z590" i="6" s="1"/>
  <c r="Y589" i="6"/>
  <c r="Z589" i="6" s="1"/>
  <c r="Y588" i="6"/>
  <c r="Z588" i="6" s="1"/>
  <c r="Z587" i="6"/>
  <c r="Y587" i="6"/>
  <c r="Y586" i="6"/>
  <c r="Z586" i="6" s="1"/>
  <c r="Y585" i="6"/>
  <c r="Z585" i="6" s="1"/>
  <c r="Y584" i="6"/>
  <c r="Z584" i="6" s="1"/>
  <c r="Y583" i="6"/>
  <c r="Z583" i="6" s="1"/>
  <c r="Z582" i="6"/>
  <c r="Y582" i="6"/>
  <c r="Y581" i="6"/>
  <c r="Z581" i="6" s="1"/>
  <c r="Z580" i="6"/>
  <c r="Y580" i="6"/>
  <c r="Y579" i="6"/>
  <c r="Z579" i="6" s="1"/>
  <c r="Y578" i="6"/>
  <c r="Z578" i="6" s="1"/>
  <c r="Y577" i="6"/>
  <c r="Z577" i="6" s="1"/>
  <c r="Z576" i="6"/>
  <c r="Y576" i="6"/>
  <c r="Z575" i="6"/>
  <c r="Y575" i="6"/>
  <c r="Y574" i="6"/>
  <c r="Z574" i="6" s="1"/>
  <c r="Z573" i="6"/>
  <c r="Y573" i="6"/>
  <c r="Y572" i="6"/>
  <c r="Z572" i="6" s="1"/>
  <c r="Y571" i="6"/>
  <c r="Z571" i="6" s="1"/>
  <c r="Y570" i="6"/>
  <c r="Z570" i="6" s="1"/>
  <c r="Z569" i="6"/>
  <c r="Y569" i="6"/>
  <c r="Z568" i="6"/>
  <c r="Y568" i="6"/>
  <c r="Y567" i="6"/>
  <c r="Z567" i="6" s="1"/>
  <c r="Y566" i="6"/>
  <c r="Z566" i="6" s="1"/>
  <c r="Y565" i="6"/>
  <c r="Z565" i="6" s="1"/>
  <c r="Y564" i="6"/>
  <c r="Z564" i="6" s="1"/>
  <c r="Y563" i="6"/>
  <c r="Z563" i="6" s="1"/>
  <c r="Z562" i="6"/>
  <c r="Y562" i="6"/>
  <c r="Z561" i="6"/>
  <c r="Y561" i="6"/>
  <c r="Y560" i="6"/>
  <c r="Z560" i="6" s="1"/>
  <c r="Y559" i="6"/>
  <c r="Z559" i="6" s="1"/>
  <c r="Z558" i="6"/>
  <c r="Y558" i="6"/>
  <c r="Y557" i="6"/>
  <c r="Z557" i="6" s="1"/>
  <c r="Y556" i="6"/>
  <c r="Z556" i="6" s="1"/>
  <c r="Z555" i="6"/>
  <c r="Y555" i="6"/>
  <c r="Y554" i="6"/>
  <c r="Z554" i="6" s="1"/>
  <c r="Y553" i="6"/>
  <c r="Z553" i="6" s="1"/>
  <c r="Y552" i="6"/>
  <c r="Z552" i="6" s="1"/>
  <c r="Z551" i="6"/>
  <c r="Y551" i="6"/>
  <c r="Y550" i="6"/>
  <c r="Z550" i="6" s="1"/>
  <c r="Y549" i="6"/>
  <c r="Z549" i="6" s="1"/>
  <c r="Y548" i="6"/>
  <c r="Z548" i="6" s="1"/>
  <c r="Y547" i="6"/>
  <c r="Z547" i="6" s="1"/>
  <c r="Z546" i="6"/>
  <c r="Y546" i="6"/>
  <c r="Y545" i="6"/>
  <c r="Z545" i="6" s="1"/>
  <c r="Z544" i="6"/>
  <c r="Y544" i="6"/>
  <c r="Y543" i="6"/>
  <c r="Z543" i="6" s="1"/>
  <c r="Y542" i="6"/>
  <c r="Z542" i="6" s="1"/>
  <c r="Y541" i="6"/>
  <c r="Z541" i="6" s="1"/>
  <c r="Z540" i="6"/>
  <c r="Y540" i="6"/>
  <c r="Z539" i="6"/>
  <c r="Y539" i="6"/>
  <c r="Y538" i="6"/>
  <c r="Z538" i="6" s="1"/>
  <c r="Z537" i="6"/>
  <c r="Y537" i="6"/>
  <c r="Y536" i="6"/>
  <c r="Z536" i="6" s="1"/>
  <c r="Y535" i="6"/>
  <c r="Z535" i="6" s="1"/>
  <c r="Y534" i="6"/>
  <c r="Z534" i="6" s="1"/>
  <c r="Z533" i="6"/>
  <c r="Y533" i="6"/>
  <c r="Z532" i="6"/>
  <c r="Y532" i="6"/>
  <c r="Y531" i="6"/>
  <c r="Z531" i="6" s="1"/>
  <c r="Y530" i="6"/>
  <c r="Z530" i="6" s="1"/>
  <c r="Y529" i="6"/>
  <c r="Z529" i="6" s="1"/>
  <c r="Y528" i="6"/>
  <c r="Z528" i="6" s="1"/>
  <c r="Y527" i="6"/>
  <c r="Z527" i="6" s="1"/>
  <c r="Z526" i="6"/>
  <c r="Y526" i="6"/>
  <c r="Z525" i="6"/>
  <c r="Y525" i="6"/>
  <c r="Y524" i="6"/>
  <c r="Z524" i="6" s="1"/>
  <c r="Y523" i="6"/>
  <c r="Z523" i="6" s="1"/>
  <c r="Z522" i="6"/>
  <c r="Y522" i="6"/>
  <c r="Y521" i="6"/>
  <c r="Z521" i="6" s="1"/>
  <c r="Y520" i="6"/>
  <c r="Z520" i="6" s="1"/>
  <c r="Z519" i="6"/>
  <c r="Y519" i="6"/>
  <c r="Y518" i="6"/>
  <c r="Z518" i="6" s="1"/>
  <c r="Y517" i="6"/>
  <c r="Z517" i="6" s="1"/>
  <c r="Y516" i="6"/>
  <c r="Z516" i="6" s="1"/>
  <c r="Z515" i="6"/>
  <c r="Y515" i="6"/>
  <c r="Y514" i="6"/>
  <c r="Z514" i="6" s="1"/>
  <c r="Y513" i="6"/>
  <c r="Z513" i="6" s="1"/>
  <c r="Y512" i="6"/>
  <c r="Z512" i="6" s="1"/>
  <c r="Y511" i="6"/>
  <c r="Z511" i="6" s="1"/>
  <c r="Z510" i="6"/>
  <c r="Y510" i="6"/>
  <c r="Y509" i="6"/>
  <c r="Z509" i="6" s="1"/>
  <c r="Z508" i="6"/>
  <c r="Y508" i="6"/>
  <c r="Y507" i="6"/>
  <c r="Z507" i="6" s="1"/>
  <c r="Y506" i="6"/>
  <c r="Z506" i="6" s="1"/>
  <c r="Y505" i="6"/>
  <c r="Z505" i="6" s="1"/>
  <c r="Z504" i="6"/>
  <c r="Y504" i="6"/>
  <c r="Z503" i="6"/>
  <c r="Y503" i="6"/>
  <c r="Y502" i="6"/>
  <c r="Z502" i="6" s="1"/>
  <c r="Z501" i="6"/>
  <c r="Y501" i="6"/>
  <c r="Y500" i="6"/>
  <c r="Z500" i="6" s="1"/>
  <c r="Y499" i="6"/>
  <c r="Z499" i="6" s="1"/>
  <c r="Y498" i="6"/>
  <c r="Z498" i="6" s="1"/>
  <c r="Z497" i="6"/>
  <c r="Y497" i="6"/>
  <c r="Z496" i="6"/>
  <c r="Y496" i="6"/>
  <c r="Y495" i="6"/>
  <c r="Z495" i="6" s="1"/>
  <c r="Y494" i="6"/>
  <c r="Z494" i="6" s="1"/>
  <c r="Y493" i="6"/>
  <c r="Z493" i="6" s="1"/>
  <c r="Y492" i="6"/>
  <c r="Z492" i="6" s="1"/>
  <c r="Y491" i="6"/>
  <c r="Z491" i="6" s="1"/>
  <c r="Z490" i="6"/>
  <c r="Y490" i="6"/>
  <c r="Z489" i="6"/>
  <c r="Y489" i="6"/>
  <c r="Y488" i="6"/>
  <c r="Z488" i="6" s="1"/>
  <c r="Y487" i="6"/>
  <c r="Z487" i="6" s="1"/>
  <c r="Z486" i="6"/>
  <c r="Y486" i="6"/>
  <c r="Y485" i="6"/>
  <c r="Z485" i="6" s="1"/>
  <c r="Y484" i="6"/>
  <c r="Z484" i="6" s="1"/>
  <c r="Z483" i="6"/>
  <c r="Y483" i="6"/>
  <c r="Y482" i="6"/>
  <c r="Z482" i="6" s="1"/>
  <c r="Y481" i="6"/>
  <c r="Z481" i="6" s="1"/>
  <c r="Y480" i="6"/>
  <c r="Z480" i="6" s="1"/>
  <c r="Z479" i="6"/>
  <c r="Y479" i="6"/>
  <c r="Y478" i="6"/>
  <c r="Z478" i="6" s="1"/>
  <c r="Y477" i="6"/>
  <c r="Z477" i="6" s="1"/>
  <c r="Y476" i="6"/>
  <c r="Z476" i="6" s="1"/>
  <c r="Y475" i="6"/>
  <c r="Z475" i="6" s="1"/>
  <c r="Z474" i="6"/>
  <c r="Y474" i="6"/>
  <c r="Y473" i="6"/>
  <c r="Z473" i="6" s="1"/>
  <c r="Z472" i="6"/>
  <c r="Y472" i="6"/>
  <c r="Y471" i="6"/>
  <c r="Z471" i="6" s="1"/>
  <c r="Y470" i="6"/>
  <c r="Z470" i="6" s="1"/>
  <c r="Z469" i="6"/>
  <c r="Y469" i="6"/>
  <c r="Y468" i="6"/>
  <c r="Z468" i="6" s="1"/>
  <c r="Y467" i="6"/>
  <c r="Z467" i="6" s="1"/>
  <c r="Y466" i="6"/>
  <c r="Z466" i="6" s="1"/>
  <c r="Y465" i="6"/>
  <c r="Z465" i="6" s="1"/>
  <c r="Y464" i="6"/>
  <c r="Z464" i="6" s="1"/>
  <c r="Z463" i="6"/>
  <c r="Y463" i="6"/>
  <c r="Y462" i="6"/>
  <c r="Z462" i="6" s="1"/>
  <c r="Y461" i="6"/>
  <c r="Z461" i="6" s="1"/>
  <c r="Y460" i="6"/>
  <c r="Z460" i="6" s="1"/>
  <c r="Y459" i="6"/>
  <c r="Z459" i="6" s="1"/>
  <c r="Y458" i="6"/>
  <c r="Z458" i="6" s="1"/>
  <c r="Y457" i="6"/>
  <c r="Z457" i="6" s="1"/>
  <c r="Y456" i="6"/>
  <c r="Z456" i="6" s="1"/>
  <c r="Y455" i="6"/>
  <c r="Z455" i="6" s="1"/>
  <c r="Y454" i="6"/>
  <c r="Z454" i="6" s="1"/>
  <c r="Y453" i="6"/>
  <c r="Z453" i="6" s="1"/>
  <c r="Y452" i="6"/>
  <c r="Z452" i="6" s="1"/>
  <c r="Y451" i="6"/>
  <c r="Z451" i="6" s="1"/>
  <c r="Y450" i="6"/>
  <c r="Z450" i="6" s="1"/>
  <c r="Y449" i="6"/>
  <c r="Z449" i="6" s="1"/>
  <c r="Y448" i="6"/>
  <c r="Z448" i="6" s="1"/>
  <c r="Y447" i="6"/>
  <c r="Z447" i="6" s="1"/>
  <c r="Y446" i="6"/>
  <c r="Z446" i="6" s="1"/>
  <c r="Y445" i="6"/>
  <c r="Z445" i="6" s="1"/>
  <c r="Y444" i="6"/>
  <c r="Z444" i="6" s="1"/>
  <c r="Y443" i="6"/>
  <c r="Z443" i="6" s="1"/>
  <c r="Y442" i="6"/>
  <c r="Z442" i="6" s="1"/>
  <c r="Y441" i="6"/>
  <c r="Z441" i="6" s="1"/>
  <c r="Y440" i="6"/>
  <c r="Z440" i="6" s="1"/>
  <c r="Y439" i="6"/>
  <c r="Z439" i="6" s="1"/>
  <c r="Y438" i="6"/>
  <c r="Z438" i="6" s="1"/>
  <c r="Y437" i="6"/>
  <c r="Z437" i="6" s="1"/>
  <c r="Y436" i="6"/>
  <c r="Z436" i="6" s="1"/>
  <c r="Y435" i="6"/>
  <c r="Z435" i="6" s="1"/>
  <c r="Y434" i="6"/>
  <c r="Z434" i="6" s="1"/>
  <c r="Z433" i="6"/>
  <c r="Y433" i="6"/>
  <c r="Y432" i="6"/>
  <c r="Z432" i="6" s="1"/>
  <c r="Y431" i="6"/>
  <c r="Z431" i="6" s="1"/>
  <c r="Y430" i="6"/>
  <c r="Z430" i="6" s="1"/>
  <c r="Y429" i="6"/>
  <c r="Z429" i="6" s="1"/>
  <c r="Y428" i="6"/>
  <c r="Z428" i="6" s="1"/>
  <c r="Z427" i="6"/>
  <c r="Y427" i="6"/>
  <c r="Y426" i="6"/>
  <c r="Z426" i="6" s="1"/>
  <c r="Y425" i="6"/>
  <c r="Z425" i="6" s="1"/>
  <c r="Y424" i="6"/>
  <c r="Z424" i="6" s="1"/>
  <c r="Y423" i="6"/>
  <c r="Z423" i="6" s="1"/>
  <c r="Y422" i="6"/>
  <c r="Z422" i="6" s="1"/>
  <c r="Y421" i="6"/>
  <c r="Z421" i="6" s="1"/>
  <c r="Y420" i="6"/>
  <c r="Z420" i="6" s="1"/>
  <c r="Y419" i="6"/>
  <c r="Z419" i="6" s="1"/>
  <c r="Y418" i="6"/>
  <c r="Z418" i="6" s="1"/>
  <c r="Y417" i="6"/>
  <c r="Z417" i="6" s="1"/>
  <c r="Y416" i="6"/>
  <c r="Z416" i="6" s="1"/>
  <c r="Z415" i="6"/>
  <c r="Y415" i="6"/>
  <c r="Y414" i="6"/>
  <c r="Z414" i="6" s="1"/>
  <c r="Y413" i="6"/>
  <c r="Z413" i="6" s="1"/>
  <c r="Y412" i="6"/>
  <c r="Z412" i="6" s="1"/>
  <c r="Y411" i="6"/>
  <c r="Z411" i="6" s="1"/>
  <c r="Y410" i="6"/>
  <c r="Z410" i="6" s="1"/>
  <c r="Z409" i="6"/>
  <c r="Y409" i="6"/>
  <c r="Y408" i="6"/>
  <c r="Z408" i="6" s="1"/>
  <c r="Y407" i="6"/>
  <c r="Z407" i="6" s="1"/>
  <c r="Y406" i="6"/>
  <c r="Z406" i="6" s="1"/>
  <c r="Y405" i="6"/>
  <c r="Z405" i="6" s="1"/>
  <c r="Y404" i="6"/>
  <c r="Z404" i="6" s="1"/>
  <c r="Y403" i="6"/>
  <c r="Z403" i="6" s="1"/>
  <c r="Y402" i="6"/>
  <c r="Z402" i="6" s="1"/>
  <c r="Y401" i="6"/>
  <c r="Z401" i="6" s="1"/>
  <c r="Y400" i="6"/>
  <c r="Z400" i="6" s="1"/>
  <c r="Y399" i="6"/>
  <c r="Z399" i="6" s="1"/>
  <c r="Y398" i="6"/>
  <c r="Z398" i="6" s="1"/>
  <c r="Z397" i="6"/>
  <c r="Y397" i="6"/>
  <c r="Y396" i="6"/>
  <c r="Z396" i="6" s="1"/>
  <c r="Y395" i="6"/>
  <c r="Z395" i="6" s="1"/>
  <c r="Y394" i="6"/>
  <c r="Z394" i="6" s="1"/>
  <c r="Y393" i="6"/>
  <c r="Z393" i="6" s="1"/>
  <c r="Y392" i="6"/>
  <c r="Z392" i="6" s="1"/>
  <c r="Z391" i="6"/>
  <c r="Y391" i="6"/>
  <c r="Y390" i="6"/>
  <c r="Z390" i="6" s="1"/>
  <c r="Y389" i="6"/>
  <c r="Z389" i="6" s="1"/>
  <c r="Y388" i="6"/>
  <c r="Z388" i="6" s="1"/>
  <c r="Y387" i="6"/>
  <c r="Z387" i="6" s="1"/>
  <c r="Y386" i="6"/>
  <c r="Z386" i="6" s="1"/>
  <c r="Y385" i="6"/>
  <c r="Z385" i="6" s="1"/>
  <c r="Y384" i="6"/>
  <c r="Z384" i="6" s="1"/>
  <c r="Y383" i="6"/>
  <c r="Z383" i="6" s="1"/>
  <c r="Y382" i="6"/>
  <c r="Z382" i="6" s="1"/>
  <c r="Y381" i="6"/>
  <c r="Z381" i="6" s="1"/>
  <c r="Y380" i="6"/>
  <c r="Z380" i="6" s="1"/>
  <c r="Y379" i="6"/>
  <c r="Z379" i="6" s="1"/>
  <c r="Y378" i="6"/>
  <c r="Z378" i="6" s="1"/>
  <c r="Y377" i="6"/>
  <c r="Z377" i="6" s="1"/>
  <c r="Y376" i="6"/>
  <c r="Z376" i="6" s="1"/>
  <c r="Y375" i="6"/>
  <c r="Z375" i="6" s="1"/>
  <c r="Y374" i="6"/>
  <c r="Z374" i="6" s="1"/>
  <c r="Y373" i="6"/>
  <c r="Z373" i="6" s="1"/>
  <c r="Y372" i="6"/>
  <c r="Z372" i="6" s="1"/>
  <c r="Y371" i="6"/>
  <c r="Z371" i="6" s="1"/>
  <c r="Y370" i="6"/>
  <c r="Z370" i="6" s="1"/>
  <c r="Y369" i="6"/>
  <c r="Z369" i="6" s="1"/>
  <c r="Y368" i="6"/>
  <c r="Z368" i="6" s="1"/>
  <c r="Y367" i="6"/>
  <c r="Z367" i="6" s="1"/>
  <c r="Y366" i="6"/>
  <c r="Z366" i="6" s="1"/>
  <c r="Y365" i="6"/>
  <c r="Z365" i="6" s="1"/>
  <c r="Y364" i="6"/>
  <c r="Z364" i="6" s="1"/>
  <c r="Y363" i="6"/>
  <c r="Z363" i="6" s="1"/>
  <c r="Y362" i="6"/>
  <c r="Z362" i="6" s="1"/>
  <c r="Z361" i="6"/>
  <c r="Y361" i="6"/>
  <c r="Y360" i="6"/>
  <c r="Z360" i="6" s="1"/>
  <c r="Y359" i="6"/>
  <c r="Z359" i="6" s="1"/>
  <c r="Y358" i="6"/>
  <c r="Z358" i="6" s="1"/>
  <c r="Y357" i="6"/>
  <c r="Z357" i="6" s="1"/>
  <c r="Y356" i="6"/>
  <c r="Z356" i="6" s="1"/>
  <c r="Z355" i="6"/>
  <c r="Y355" i="6"/>
  <c r="Y354" i="6"/>
  <c r="Z354" i="6" s="1"/>
  <c r="Y353" i="6"/>
  <c r="Z353" i="6" s="1"/>
  <c r="Y352" i="6"/>
  <c r="Z352" i="6" s="1"/>
  <c r="Y351" i="6"/>
  <c r="Z351" i="6" s="1"/>
  <c r="Y350" i="6"/>
  <c r="Z350" i="6" s="1"/>
  <c r="Y349" i="6"/>
  <c r="Z349" i="6" s="1"/>
  <c r="Y348" i="6"/>
  <c r="Z348" i="6" s="1"/>
  <c r="Y347" i="6"/>
  <c r="Z347" i="6" s="1"/>
  <c r="Y346" i="6"/>
  <c r="Z346" i="6" s="1"/>
  <c r="Y345" i="6"/>
  <c r="Z345" i="6" s="1"/>
  <c r="Y344" i="6"/>
  <c r="Z344" i="6" s="1"/>
  <c r="Z343" i="6"/>
  <c r="Y343" i="6"/>
  <c r="Y342" i="6"/>
  <c r="Z342" i="6" s="1"/>
  <c r="Y341" i="6"/>
  <c r="Z341" i="6" s="1"/>
  <c r="Y340" i="6"/>
  <c r="Z340" i="6" s="1"/>
  <c r="Y339" i="6"/>
  <c r="Z339" i="6" s="1"/>
  <c r="Y338" i="6"/>
  <c r="Z338" i="6" s="1"/>
  <c r="Z337" i="6"/>
  <c r="Y337" i="6"/>
  <c r="Y336" i="6"/>
  <c r="Z336" i="6" s="1"/>
  <c r="Y335" i="6"/>
  <c r="Z335" i="6" s="1"/>
  <c r="Y334" i="6"/>
  <c r="Z334" i="6" s="1"/>
  <c r="Y333" i="6"/>
  <c r="Z333" i="6" s="1"/>
  <c r="Y332" i="6"/>
  <c r="Z332" i="6" s="1"/>
  <c r="Y331" i="6"/>
  <c r="Z331" i="6" s="1"/>
  <c r="Y330" i="6"/>
  <c r="Z330" i="6" s="1"/>
  <c r="Y329" i="6"/>
  <c r="Z329" i="6" s="1"/>
  <c r="Y328" i="6"/>
  <c r="Z328" i="6" s="1"/>
  <c r="Y327" i="6"/>
  <c r="Z327" i="6" s="1"/>
  <c r="Y326" i="6"/>
  <c r="Z326" i="6" s="1"/>
  <c r="Z325" i="6"/>
  <c r="Y325" i="6"/>
  <c r="Y324" i="6"/>
  <c r="Z324" i="6" s="1"/>
  <c r="Y323" i="6"/>
  <c r="Z323" i="6" s="1"/>
  <c r="Y322" i="6"/>
  <c r="Z322" i="6" s="1"/>
  <c r="Y321" i="6"/>
  <c r="Z321" i="6" s="1"/>
  <c r="Y320" i="6"/>
  <c r="Z320" i="6" s="1"/>
  <c r="Z319" i="6"/>
  <c r="Y319" i="6"/>
  <c r="Y318" i="6"/>
  <c r="Z318" i="6" s="1"/>
  <c r="Y317" i="6"/>
  <c r="Z317" i="6" s="1"/>
  <c r="Y316" i="6"/>
  <c r="Z316" i="6" s="1"/>
  <c r="Y315" i="6"/>
  <c r="Z315" i="6" s="1"/>
  <c r="Y314" i="6"/>
  <c r="Z314" i="6" s="1"/>
  <c r="Y313" i="6"/>
  <c r="Z313" i="6" s="1"/>
  <c r="Y312" i="6"/>
  <c r="Z312" i="6" s="1"/>
  <c r="Y311" i="6"/>
  <c r="Z311" i="6" s="1"/>
  <c r="Y310" i="6"/>
  <c r="Z310" i="6" s="1"/>
  <c r="Y309" i="6"/>
  <c r="Z309" i="6" s="1"/>
  <c r="Y308" i="6"/>
  <c r="Z308" i="6" s="1"/>
  <c r="Y307" i="6"/>
  <c r="Z307" i="6" s="1"/>
  <c r="Y306" i="6"/>
  <c r="Z306" i="6" s="1"/>
  <c r="Y305" i="6"/>
  <c r="Z305" i="6" s="1"/>
  <c r="Y304" i="6"/>
  <c r="Z304" i="6" s="1"/>
  <c r="Y303" i="6"/>
  <c r="Z303" i="6" s="1"/>
  <c r="Y302" i="6"/>
  <c r="Z302" i="6" s="1"/>
  <c r="Y301" i="6"/>
  <c r="Z301" i="6" s="1"/>
  <c r="Y300" i="6"/>
  <c r="Z300" i="6" s="1"/>
  <c r="Y299" i="6"/>
  <c r="Z299" i="6" s="1"/>
  <c r="Y298" i="6"/>
  <c r="Z298" i="6" s="1"/>
  <c r="Y297" i="6"/>
  <c r="Z297" i="6" s="1"/>
  <c r="Y296" i="6"/>
  <c r="Z296" i="6" s="1"/>
  <c r="Y295" i="6"/>
  <c r="Z295" i="6" s="1"/>
  <c r="Y294" i="6"/>
  <c r="Z294" i="6" s="1"/>
  <c r="Y293" i="6"/>
  <c r="Z293" i="6" s="1"/>
  <c r="Y292" i="6"/>
  <c r="Z292" i="6" s="1"/>
  <c r="Y291" i="6"/>
  <c r="Z291" i="6" s="1"/>
  <c r="Y290" i="6"/>
  <c r="Z290" i="6" s="1"/>
  <c r="Z289" i="6"/>
  <c r="Y289" i="6"/>
  <c r="Y288" i="6"/>
  <c r="Z288" i="6" s="1"/>
  <c r="Y287" i="6"/>
  <c r="Z287" i="6" s="1"/>
  <c r="Y286" i="6"/>
  <c r="Z286" i="6" s="1"/>
  <c r="Y285" i="6"/>
  <c r="Z285" i="6" s="1"/>
  <c r="Y284" i="6"/>
  <c r="Z284" i="6" s="1"/>
  <c r="Z283" i="6"/>
  <c r="Y283" i="6"/>
  <c r="Y282" i="6"/>
  <c r="Z282" i="6" s="1"/>
  <c r="Y281" i="6"/>
  <c r="Z281" i="6" s="1"/>
  <c r="Y280" i="6"/>
  <c r="Z280" i="6" s="1"/>
  <c r="Y279" i="6"/>
  <c r="Z279" i="6" s="1"/>
  <c r="Y278" i="6"/>
  <c r="Z278" i="6" s="1"/>
  <c r="Y277" i="6"/>
  <c r="Z277" i="6" s="1"/>
  <c r="Y276" i="6"/>
  <c r="Z276" i="6" s="1"/>
  <c r="Y275" i="6"/>
  <c r="Z275" i="6" s="1"/>
  <c r="Y274" i="6"/>
  <c r="Z274" i="6" s="1"/>
  <c r="Y273" i="6"/>
  <c r="Z273" i="6" s="1"/>
  <c r="Y272" i="6"/>
  <c r="Z272" i="6" s="1"/>
  <c r="Z271" i="6"/>
  <c r="Y271" i="6"/>
  <c r="Y270" i="6"/>
  <c r="Z270" i="6" s="1"/>
  <c r="Y269" i="6"/>
  <c r="Z269" i="6" s="1"/>
  <c r="Y268" i="6"/>
  <c r="Z268" i="6" s="1"/>
  <c r="Y267" i="6"/>
  <c r="Z267" i="6" s="1"/>
  <c r="Y266" i="6"/>
  <c r="Z266" i="6" s="1"/>
  <c r="Z265" i="6"/>
  <c r="Y265" i="6"/>
  <c r="Y264" i="6"/>
  <c r="Z264" i="6" s="1"/>
  <c r="Y263" i="6"/>
  <c r="Z263" i="6" s="1"/>
  <c r="Y262" i="6"/>
  <c r="Z262" i="6" s="1"/>
  <c r="Y261" i="6"/>
  <c r="Z261" i="6" s="1"/>
  <c r="Y260" i="6"/>
  <c r="Z260" i="6" s="1"/>
  <c r="Y259" i="6"/>
  <c r="Z259" i="6" s="1"/>
  <c r="Y258" i="6"/>
  <c r="Z258" i="6" s="1"/>
  <c r="Y257" i="6"/>
  <c r="Z257" i="6" s="1"/>
  <c r="Y256" i="6"/>
  <c r="Z256" i="6" s="1"/>
  <c r="Y255" i="6"/>
  <c r="Z255" i="6" s="1"/>
  <c r="Y254" i="6"/>
  <c r="Z254" i="6" s="1"/>
  <c r="Z253" i="6"/>
  <c r="Y253" i="6"/>
  <c r="Y252" i="6"/>
  <c r="Z252" i="6" s="1"/>
  <c r="Y251" i="6"/>
  <c r="Z251" i="6" s="1"/>
  <c r="Y250" i="6"/>
  <c r="Z250" i="6" s="1"/>
  <c r="Y249" i="6"/>
  <c r="Z249" i="6" s="1"/>
  <c r="Y248" i="6"/>
  <c r="Z248" i="6" s="1"/>
  <c r="Z247" i="6"/>
  <c r="Y247" i="6"/>
  <c r="Y246" i="6"/>
  <c r="Z246" i="6" s="1"/>
  <c r="Y245" i="6"/>
  <c r="Z245" i="6" s="1"/>
  <c r="Y244" i="6"/>
  <c r="Z244" i="6" s="1"/>
  <c r="Y243" i="6"/>
  <c r="Z243" i="6" s="1"/>
  <c r="Y242" i="6"/>
  <c r="Z242" i="6" s="1"/>
  <c r="Y241" i="6"/>
  <c r="Z241" i="6" s="1"/>
  <c r="Y240" i="6"/>
  <c r="Z240" i="6" s="1"/>
  <c r="Y239" i="6"/>
  <c r="Z239" i="6" s="1"/>
  <c r="Y238" i="6"/>
  <c r="Z238" i="6" s="1"/>
  <c r="Y237" i="6"/>
  <c r="Z237" i="6" s="1"/>
  <c r="Y236" i="6"/>
  <c r="Z236" i="6" s="1"/>
  <c r="Y235" i="6"/>
  <c r="Z235" i="6" s="1"/>
  <c r="Y234" i="6"/>
  <c r="Z234" i="6" s="1"/>
  <c r="Y233" i="6"/>
  <c r="Z233" i="6" s="1"/>
  <c r="Y232" i="6"/>
  <c r="Z232" i="6" s="1"/>
  <c r="Y231" i="6"/>
  <c r="Z231" i="6" s="1"/>
  <c r="Y230" i="6"/>
  <c r="Z230" i="6" s="1"/>
  <c r="Y229" i="6"/>
  <c r="Z229" i="6" s="1"/>
  <c r="Y228" i="6"/>
  <c r="Z228" i="6" s="1"/>
  <c r="Y227" i="6"/>
  <c r="Z227" i="6" s="1"/>
  <c r="Y226" i="6"/>
  <c r="Z226" i="6" s="1"/>
  <c r="Y225" i="6"/>
  <c r="Z225" i="6" s="1"/>
  <c r="Y224" i="6"/>
  <c r="Z224" i="6" s="1"/>
  <c r="Y223" i="6"/>
  <c r="Z223" i="6" s="1"/>
  <c r="Y222" i="6"/>
  <c r="Z222" i="6" s="1"/>
  <c r="Y221" i="6"/>
  <c r="Z221" i="6" s="1"/>
  <c r="Y220" i="6"/>
  <c r="Z220" i="6" s="1"/>
  <c r="Y219" i="6"/>
  <c r="Z219" i="6" s="1"/>
  <c r="Y218" i="6"/>
  <c r="Z218" i="6" s="1"/>
  <c r="Z217" i="6"/>
  <c r="Y217" i="6"/>
  <c r="Y216" i="6"/>
  <c r="Z216" i="6" s="1"/>
  <c r="Y215" i="6"/>
  <c r="Z215" i="6" s="1"/>
  <c r="Y214" i="6"/>
  <c r="Z214" i="6" s="1"/>
  <c r="Y213" i="6"/>
  <c r="Z213" i="6" s="1"/>
  <c r="Y212" i="6"/>
  <c r="Z212" i="6" s="1"/>
  <c r="Z211" i="6"/>
  <c r="Y211" i="6"/>
  <c r="Y210" i="6"/>
  <c r="Z210" i="6" s="1"/>
  <c r="Y209" i="6"/>
  <c r="Z209" i="6" s="1"/>
  <c r="Y208" i="6"/>
  <c r="Z208" i="6" s="1"/>
  <c r="Y207" i="6"/>
  <c r="Z207" i="6" s="1"/>
  <c r="Y206" i="6"/>
  <c r="Z206" i="6" s="1"/>
  <c r="Y205" i="6"/>
  <c r="Z205" i="6" s="1"/>
  <c r="Y204" i="6"/>
  <c r="Z204" i="6" s="1"/>
  <c r="Y203" i="6"/>
  <c r="Z203" i="6" s="1"/>
  <c r="Y202" i="6"/>
  <c r="Z202" i="6" s="1"/>
  <c r="Y201" i="6"/>
  <c r="Z201" i="6" s="1"/>
  <c r="Y200" i="6"/>
  <c r="Z200" i="6" s="1"/>
  <c r="Z199" i="6"/>
  <c r="Y199" i="6"/>
  <c r="Y198" i="6"/>
  <c r="Z198" i="6" s="1"/>
  <c r="Y197" i="6"/>
  <c r="Z197" i="6" s="1"/>
  <c r="Y196" i="6"/>
  <c r="Z196" i="6" s="1"/>
  <c r="Y195" i="6"/>
  <c r="Z195" i="6" s="1"/>
  <c r="Y194" i="6"/>
  <c r="Z194" i="6" s="1"/>
  <c r="Z193" i="6"/>
  <c r="Y193" i="6"/>
  <c r="Y192" i="6"/>
  <c r="Z192" i="6" s="1"/>
  <c r="Y191" i="6"/>
  <c r="Z191" i="6" s="1"/>
  <c r="Y190" i="6"/>
  <c r="Z190" i="6" s="1"/>
  <c r="Y189" i="6"/>
  <c r="Z189" i="6" s="1"/>
  <c r="Y188" i="6"/>
  <c r="Z188" i="6" s="1"/>
  <c r="Y187" i="6"/>
  <c r="Z187" i="6" s="1"/>
  <c r="Y186" i="6"/>
  <c r="Z186" i="6" s="1"/>
  <c r="Y185" i="6"/>
  <c r="Z185" i="6" s="1"/>
  <c r="Y184" i="6"/>
  <c r="Z184" i="6" s="1"/>
  <c r="Y183" i="6"/>
  <c r="Z183" i="6" s="1"/>
  <c r="Y182" i="6"/>
  <c r="Z182" i="6" s="1"/>
  <c r="Z181" i="6"/>
  <c r="Y181" i="6"/>
  <c r="Y180" i="6"/>
  <c r="Z180" i="6" s="1"/>
  <c r="Y179" i="6"/>
  <c r="Z179" i="6" s="1"/>
  <c r="Y178" i="6"/>
  <c r="Z178" i="6" s="1"/>
  <c r="Y177" i="6"/>
  <c r="Z177" i="6" s="1"/>
  <c r="Y176" i="6"/>
  <c r="Z176" i="6" s="1"/>
  <c r="Z175" i="6"/>
  <c r="Y175" i="6"/>
  <c r="Y174" i="6"/>
  <c r="Z174" i="6" s="1"/>
  <c r="Y173" i="6"/>
  <c r="Z173" i="6" s="1"/>
  <c r="Y172" i="6"/>
  <c r="Z172" i="6" s="1"/>
  <c r="Y171" i="6"/>
  <c r="Z171" i="6" s="1"/>
  <c r="Y170" i="6"/>
  <c r="Z170" i="6" s="1"/>
  <c r="Y169" i="6"/>
  <c r="Z169" i="6" s="1"/>
  <c r="Y168" i="6"/>
  <c r="Z168" i="6" s="1"/>
  <c r="Y167" i="6"/>
  <c r="Z167" i="6" s="1"/>
  <c r="Y166" i="6"/>
  <c r="Z166" i="6" s="1"/>
  <c r="Y165" i="6"/>
  <c r="Z165" i="6" s="1"/>
  <c r="Y164" i="6"/>
  <c r="Z164" i="6" s="1"/>
  <c r="Y163" i="6"/>
  <c r="Z163" i="6" s="1"/>
  <c r="Y162" i="6"/>
  <c r="Z162" i="6" s="1"/>
  <c r="Y161" i="6"/>
  <c r="Z161" i="6" s="1"/>
  <c r="Y160" i="6"/>
  <c r="Z160" i="6" s="1"/>
  <c r="Y159" i="6"/>
  <c r="Z159" i="6" s="1"/>
  <c r="Y158" i="6"/>
  <c r="Z158" i="6" s="1"/>
  <c r="Z157" i="6"/>
  <c r="Y157" i="6"/>
  <c r="Y156" i="6"/>
  <c r="Z156" i="6" s="1"/>
  <c r="Y155" i="6"/>
  <c r="Z155" i="6" s="1"/>
  <c r="Y154" i="6"/>
  <c r="Z154" i="6" s="1"/>
  <c r="Y153" i="6"/>
  <c r="Z153" i="6" s="1"/>
  <c r="Y152" i="6"/>
  <c r="Z152" i="6" s="1"/>
  <c r="Y151" i="6"/>
  <c r="Z151" i="6" s="1"/>
  <c r="Y150" i="6"/>
  <c r="Z150" i="6" s="1"/>
  <c r="Y149" i="6"/>
  <c r="Z149" i="6" s="1"/>
  <c r="Y148" i="6"/>
  <c r="Z148" i="6" s="1"/>
  <c r="Y147" i="6"/>
  <c r="Z147" i="6" s="1"/>
  <c r="Y146" i="6"/>
  <c r="Z146" i="6" s="1"/>
  <c r="Z145" i="6"/>
  <c r="Y145" i="6"/>
  <c r="Y144" i="6"/>
  <c r="Z144" i="6" s="1"/>
  <c r="Y143" i="6"/>
  <c r="Z143" i="6" s="1"/>
  <c r="Y142" i="6"/>
  <c r="Z142" i="6" s="1"/>
  <c r="Y141" i="6"/>
  <c r="Z141" i="6" s="1"/>
  <c r="Y140" i="6"/>
  <c r="Z140" i="6" s="1"/>
  <c r="Z139" i="6"/>
  <c r="Y139" i="6"/>
  <c r="Y138" i="6"/>
  <c r="Z138" i="6" s="1"/>
  <c r="Y137" i="6"/>
  <c r="Z137" i="6" s="1"/>
  <c r="Y136" i="6"/>
  <c r="Z136" i="6" s="1"/>
  <c r="Y135" i="6"/>
  <c r="Z135" i="6" s="1"/>
  <c r="Y134" i="6"/>
  <c r="Z134" i="6" s="1"/>
  <c r="Y133" i="6"/>
  <c r="Z133" i="6" s="1"/>
  <c r="Y132" i="6"/>
  <c r="Z132" i="6" s="1"/>
  <c r="Y131" i="6"/>
  <c r="Z131" i="6" s="1"/>
  <c r="Y130" i="6"/>
  <c r="Z130" i="6" s="1"/>
  <c r="Y129" i="6"/>
  <c r="Z129" i="6" s="1"/>
  <c r="Y128" i="6"/>
  <c r="Z128" i="6" s="1"/>
  <c r="Z127" i="6"/>
  <c r="Y127" i="6"/>
  <c r="Y126" i="6"/>
  <c r="Z126" i="6" s="1"/>
  <c r="Y125" i="6"/>
  <c r="Z125" i="6" s="1"/>
  <c r="Y124" i="6"/>
  <c r="Z124" i="6" s="1"/>
  <c r="Y123" i="6"/>
  <c r="Z123" i="6" s="1"/>
  <c r="Y122" i="6"/>
  <c r="Z122" i="6" s="1"/>
  <c r="Z121" i="6"/>
  <c r="Y121" i="6"/>
  <c r="Y120" i="6"/>
  <c r="Z120" i="6" s="1"/>
  <c r="Y119" i="6"/>
  <c r="Z119" i="6" s="1"/>
  <c r="Y118" i="6"/>
  <c r="Z118" i="6" s="1"/>
  <c r="Y117" i="6"/>
  <c r="Z117" i="6" s="1"/>
  <c r="Y116" i="6"/>
  <c r="Z116" i="6" s="1"/>
  <c r="Y115" i="6"/>
  <c r="Z115" i="6" s="1"/>
  <c r="Y114" i="6"/>
  <c r="Z114" i="6" s="1"/>
  <c r="Y113" i="6"/>
  <c r="Z113" i="6" s="1"/>
  <c r="Y112" i="6"/>
  <c r="Z112" i="6" s="1"/>
  <c r="Y111" i="6"/>
  <c r="Z111" i="6" s="1"/>
  <c r="Y110" i="6"/>
  <c r="Z110" i="6" s="1"/>
  <c r="Z109" i="6"/>
  <c r="Y109" i="6"/>
  <c r="Y108" i="6"/>
  <c r="Z108" i="6" s="1"/>
  <c r="Y107" i="6"/>
  <c r="Z107" i="6" s="1"/>
  <c r="Y106" i="6"/>
  <c r="Z106" i="6" s="1"/>
  <c r="Y105" i="6"/>
  <c r="Z105" i="6" s="1"/>
  <c r="Y104" i="6"/>
  <c r="Z104" i="6" s="1"/>
  <c r="Z103" i="6"/>
  <c r="Y103" i="6"/>
  <c r="Y102" i="6"/>
  <c r="Z102" i="6" s="1"/>
  <c r="Y101" i="6"/>
  <c r="Z101" i="6" s="1"/>
  <c r="Y100" i="6"/>
  <c r="Z100" i="6" s="1"/>
  <c r="Y99" i="6"/>
  <c r="Z99" i="6" s="1"/>
  <c r="Y98" i="6"/>
  <c r="Z98" i="6" s="1"/>
  <c r="Y97" i="6"/>
  <c r="Z97" i="6" s="1"/>
  <c r="Y96" i="6"/>
  <c r="Z96" i="6" s="1"/>
  <c r="Y95" i="6"/>
  <c r="Z95" i="6" s="1"/>
  <c r="Y94" i="6"/>
  <c r="Z94" i="6" s="1"/>
  <c r="Y93" i="6"/>
  <c r="Z93" i="6" s="1"/>
  <c r="Y92" i="6"/>
  <c r="Z92" i="6" s="1"/>
  <c r="Y91" i="6"/>
  <c r="Z91" i="6" s="1"/>
  <c r="Y90" i="6"/>
  <c r="Z90" i="6" s="1"/>
  <c r="Y89" i="6"/>
  <c r="Z89" i="6" s="1"/>
  <c r="Y88" i="6"/>
  <c r="Z88" i="6" s="1"/>
  <c r="Y87" i="6"/>
  <c r="Z87" i="6" s="1"/>
  <c r="Y86" i="6"/>
  <c r="Z86" i="6" s="1"/>
  <c r="Z85" i="6"/>
  <c r="Y85" i="6"/>
  <c r="Y84" i="6"/>
  <c r="Z84" i="6" s="1"/>
  <c r="Y83" i="6"/>
  <c r="Z83" i="6" s="1"/>
  <c r="Y82" i="6"/>
  <c r="Z82" i="6" s="1"/>
  <c r="Y81" i="6"/>
  <c r="Z81" i="6" s="1"/>
  <c r="Y80" i="6"/>
  <c r="Z80" i="6" s="1"/>
  <c r="Y79" i="6"/>
  <c r="Z79" i="6" s="1"/>
  <c r="Y78" i="6"/>
  <c r="Z78" i="6" s="1"/>
  <c r="Y77" i="6"/>
  <c r="Z77" i="6" s="1"/>
  <c r="Y76" i="6"/>
  <c r="Z76" i="6" s="1"/>
  <c r="Y75" i="6"/>
  <c r="Z75" i="6" s="1"/>
  <c r="Y74" i="6"/>
  <c r="Z74" i="6" s="1"/>
  <c r="Z73" i="6"/>
  <c r="Y73" i="6"/>
  <c r="Y72" i="6"/>
  <c r="Z72" i="6" s="1"/>
  <c r="Y71" i="6"/>
  <c r="Z71" i="6" s="1"/>
  <c r="Y70" i="6"/>
  <c r="Z70" i="6" s="1"/>
  <c r="Y69" i="6"/>
  <c r="Z69" i="6" s="1"/>
  <c r="Y68" i="6"/>
  <c r="Z68" i="6" s="1"/>
  <c r="Z67" i="6"/>
  <c r="Y67" i="6"/>
  <c r="Y66" i="6"/>
  <c r="Z66" i="6" s="1"/>
  <c r="Y65" i="6"/>
  <c r="Z65" i="6" s="1"/>
  <c r="Y64" i="6"/>
  <c r="Z64" i="6" s="1"/>
  <c r="Y63" i="6"/>
  <c r="Z63" i="6" s="1"/>
  <c r="Y62" i="6"/>
  <c r="Z62" i="6" s="1"/>
  <c r="Y61" i="6"/>
  <c r="Z61" i="6" s="1"/>
  <c r="Y60" i="6"/>
  <c r="Z60" i="6" s="1"/>
  <c r="Y59" i="6"/>
  <c r="Z59" i="6" s="1"/>
  <c r="Y58" i="6"/>
  <c r="Z58" i="6" s="1"/>
  <c r="Y57" i="6"/>
  <c r="Z57" i="6" s="1"/>
  <c r="Y56" i="6"/>
  <c r="Z56" i="6" s="1"/>
  <c r="Z55" i="6"/>
  <c r="Y55" i="6"/>
  <c r="Y54" i="6"/>
  <c r="Z54" i="6" s="1"/>
  <c r="Y53" i="6"/>
  <c r="Z53" i="6" s="1"/>
  <c r="Y52" i="6"/>
  <c r="Z52" i="6" s="1"/>
  <c r="Y51" i="6"/>
  <c r="Z51" i="6" s="1"/>
  <c r="Y50" i="6"/>
  <c r="Z50" i="6" s="1"/>
  <c r="Z49" i="6"/>
  <c r="Y49" i="6"/>
  <c r="Y48" i="6"/>
  <c r="Z48" i="6" s="1"/>
  <c r="Y47" i="6"/>
  <c r="Z47" i="6" s="1"/>
  <c r="Y46" i="6"/>
  <c r="Z46" i="6" s="1"/>
  <c r="Y45" i="6"/>
  <c r="Z45" i="6" s="1"/>
  <c r="Y44" i="6"/>
  <c r="Z44" i="6" s="1"/>
  <c r="Y43" i="6"/>
  <c r="Z43" i="6" s="1"/>
  <c r="Y42" i="6"/>
  <c r="Z42" i="6" s="1"/>
  <c r="Y41" i="6"/>
  <c r="Z41" i="6" s="1"/>
  <c r="Y40" i="6"/>
  <c r="Z40" i="6" s="1"/>
  <c r="Y39" i="6"/>
  <c r="Z39" i="6" s="1"/>
  <c r="Y38" i="6"/>
  <c r="Z38" i="6" s="1"/>
  <c r="Z37" i="6"/>
  <c r="Y37" i="6"/>
  <c r="Y36" i="6"/>
  <c r="Z36" i="6" s="1"/>
  <c r="Y35" i="6"/>
  <c r="Z35" i="6" s="1"/>
  <c r="Y34" i="6"/>
  <c r="Z34" i="6" s="1"/>
  <c r="Y33" i="6"/>
  <c r="Z33" i="6" s="1"/>
  <c r="Y32" i="6"/>
  <c r="Z32" i="6" s="1"/>
  <c r="Z31" i="6"/>
  <c r="Y31" i="6"/>
  <c r="Y30" i="6"/>
  <c r="Z30" i="6" s="1"/>
  <c r="Y29" i="6"/>
  <c r="Z29" i="6" s="1"/>
  <c r="Y28" i="6"/>
  <c r="Z28" i="6" s="1"/>
  <c r="Y27" i="6"/>
  <c r="Z27" i="6" s="1"/>
  <c r="Y26" i="6"/>
  <c r="Z26" i="6" s="1"/>
  <c r="Y25" i="6"/>
  <c r="Z25" i="6" s="1"/>
  <c r="Y24" i="6"/>
  <c r="Z24" i="6" s="1"/>
  <c r="Y23" i="6"/>
  <c r="Z23" i="6" s="1"/>
  <c r="Y22" i="6"/>
  <c r="Z22" i="6" s="1"/>
  <c r="Y21" i="6"/>
  <c r="Z21" i="6" s="1"/>
  <c r="Y20" i="6"/>
  <c r="Z20" i="6" s="1"/>
  <c r="Y19" i="6"/>
  <c r="Z19" i="6" s="1"/>
  <c r="Y18" i="6"/>
  <c r="Z18" i="6" s="1"/>
  <c r="Y17" i="6"/>
  <c r="Z17" i="6" s="1"/>
  <c r="Y16" i="6"/>
  <c r="Z16" i="6" s="1"/>
  <c r="Y15" i="6"/>
  <c r="Z15" i="6" s="1"/>
  <c r="Y14" i="6"/>
  <c r="Z14" i="6" s="1"/>
  <c r="Z13" i="6"/>
  <c r="Y13" i="6"/>
  <c r="Y12" i="6"/>
  <c r="Z12" i="6" s="1"/>
  <c r="Y11" i="6"/>
  <c r="Z11" i="6" s="1"/>
  <c r="Y10" i="6"/>
  <c r="Z10" i="6" s="1"/>
  <c r="Y9" i="6"/>
  <c r="Z9" i="6" s="1"/>
  <c r="Y8" i="6"/>
  <c r="Z8" i="6" s="1"/>
  <c r="Y7" i="6"/>
  <c r="Z7" i="6" s="1"/>
  <c r="Y6" i="6"/>
  <c r="Z6" i="6" s="1"/>
  <c r="Y5" i="6"/>
  <c r="Z5" i="6" s="1"/>
  <c r="Y4" i="6"/>
  <c r="Z4" i="6" s="1"/>
  <c r="Y3" i="6"/>
  <c r="Z3" i="6" s="1"/>
  <c r="Y2" i="6"/>
  <c r="Z2" i="6" s="1"/>
  <c r="S2" i="2"/>
  <c r="N121" i="4"/>
  <c r="N148" i="4"/>
  <c r="N126" i="4"/>
  <c r="N159" i="4"/>
  <c r="N143" i="4"/>
  <c r="N114" i="4"/>
  <c r="N107" i="4"/>
  <c r="N155" i="4"/>
  <c r="N138" i="4"/>
  <c r="N151" i="4"/>
  <c r="N129" i="4"/>
  <c r="N109" i="4"/>
  <c r="N139" i="4"/>
  <c r="N156" i="4"/>
  <c r="N127" i="4"/>
  <c r="N108" i="4"/>
  <c r="N132" i="4"/>
  <c r="N140" i="4"/>
  <c r="N119" i="4"/>
  <c r="N152" i="4"/>
  <c r="N146" i="4"/>
  <c r="N134" i="4"/>
  <c r="N111" i="4"/>
  <c r="N112" i="4"/>
  <c r="N137" i="4"/>
  <c r="N116" i="4"/>
  <c r="N135" i="4"/>
  <c r="N141" i="4"/>
  <c r="N125" i="4"/>
  <c r="N124" i="4"/>
  <c r="N123" i="4"/>
  <c r="N120" i="4"/>
  <c r="N105" i="4"/>
  <c r="N157" i="4"/>
  <c r="N144" i="4"/>
  <c r="N133" i="4"/>
  <c r="N149" i="4"/>
  <c r="N110" i="4"/>
  <c r="N145" i="4"/>
  <c r="N142" i="4"/>
  <c r="N154" i="4"/>
  <c r="N131" i="4"/>
  <c r="N117" i="4"/>
  <c r="N128" i="4"/>
  <c r="N136" i="4"/>
  <c r="N147" i="4"/>
  <c r="N150" i="4"/>
  <c r="N106" i="4"/>
  <c r="N118" i="4"/>
  <c r="N115" i="4"/>
  <c r="N113" i="4"/>
  <c r="N130" i="4"/>
  <c r="N158" i="4"/>
  <c r="N153" i="4"/>
  <c r="N122" i="4"/>
  <c r="N69" i="4"/>
  <c r="N63" i="4"/>
  <c r="N71" i="4"/>
  <c r="N84" i="4"/>
  <c r="N62" i="4"/>
  <c r="N104" i="4"/>
  <c r="N78" i="4"/>
  <c r="N59" i="4"/>
  <c r="N79" i="4"/>
  <c r="N88" i="4"/>
  <c r="N95" i="4"/>
  <c r="N99" i="4"/>
  <c r="N68" i="4"/>
  <c r="N81" i="4"/>
  <c r="N102" i="4"/>
  <c r="N61" i="4"/>
  <c r="N76" i="4"/>
  <c r="N92" i="4"/>
  <c r="N91" i="4"/>
  <c r="N85" i="4"/>
  <c r="N74" i="4"/>
  <c r="N77" i="4"/>
  <c r="N98" i="4"/>
  <c r="N97" i="4"/>
  <c r="N73" i="4"/>
  <c r="N86" i="4"/>
  <c r="N60" i="4"/>
  <c r="N83" i="4"/>
  <c r="N93" i="4"/>
  <c r="N103" i="4"/>
  <c r="N70" i="4"/>
  <c r="N58" i="4"/>
  <c r="N100" i="4"/>
  <c r="N96" i="4"/>
  <c r="N89" i="4"/>
  <c r="N64" i="4"/>
  <c r="N57" i="4"/>
  <c r="N90" i="4"/>
  <c r="N67" i="4"/>
  <c r="N80" i="4"/>
  <c r="N82" i="4"/>
  <c r="N87" i="4"/>
  <c r="N65" i="4"/>
  <c r="N75" i="4"/>
  <c r="N66" i="4"/>
  <c r="N94" i="4"/>
  <c r="N72" i="4"/>
  <c r="N49" i="4"/>
  <c r="N101" i="4"/>
  <c r="N37" i="4"/>
  <c r="N36" i="4"/>
  <c r="N27" i="4"/>
  <c r="N41" i="4"/>
  <c r="N8" i="4"/>
  <c r="N48" i="4"/>
  <c r="N25" i="4"/>
  <c r="N42" i="4"/>
  <c r="N22" i="4"/>
  <c r="N33" i="4"/>
  <c r="N4" i="4"/>
  <c r="N54" i="4"/>
  <c r="N11" i="4"/>
  <c r="N9" i="4"/>
  <c r="N56" i="4"/>
  <c r="N50" i="4"/>
  <c r="N29" i="4"/>
  <c r="N51" i="4"/>
  <c r="N14" i="4"/>
  <c r="N7" i="4"/>
  <c r="N46" i="4"/>
  <c r="N32" i="4"/>
  <c r="N3" i="4"/>
  <c r="N17" i="4"/>
  <c r="N10" i="4"/>
  <c r="N44" i="4"/>
  <c r="N24" i="4"/>
  <c r="N40" i="4"/>
  <c r="N53" i="4"/>
  <c r="N12" i="4"/>
  <c r="N55" i="4"/>
  <c r="N21" i="4"/>
  <c r="N16" i="4"/>
  <c r="N18" i="4"/>
  <c r="N30" i="4"/>
  <c r="N26" i="4"/>
  <c r="N6" i="4"/>
  <c r="N13" i="4"/>
  <c r="N28" i="4"/>
  <c r="N38" i="4"/>
  <c r="N45" i="4"/>
  <c r="N5" i="4"/>
  <c r="N39" i="4"/>
  <c r="N52" i="4"/>
  <c r="N23" i="4"/>
  <c r="N43" i="4"/>
  <c r="N35" i="4"/>
  <c r="N47" i="4"/>
  <c r="N31" i="4"/>
  <c r="N19" i="4"/>
  <c r="N2" i="4"/>
  <c r="N34" i="4"/>
  <c r="N15" i="4"/>
  <c r="N20" i="4"/>
  <c r="S413" i="2"/>
  <c r="S417" i="2"/>
  <c r="S423" i="2"/>
  <c r="S412" i="2"/>
  <c r="S405" i="2"/>
  <c r="S420" i="2"/>
  <c r="S419" i="2"/>
  <c r="S422" i="2"/>
  <c r="S404" i="2"/>
  <c r="S411" i="2"/>
  <c r="S416" i="2"/>
  <c r="S410" i="2"/>
  <c r="S393" i="2"/>
  <c r="S392" i="2"/>
  <c r="S415" i="2"/>
  <c r="S418" i="2"/>
  <c r="S403" i="2"/>
  <c r="S414" i="2"/>
  <c r="S401" i="2"/>
  <c r="S402" i="2"/>
  <c r="S408" i="2"/>
  <c r="S390" i="2"/>
  <c r="S398" i="2"/>
  <c r="S387" i="2"/>
  <c r="S400" i="2"/>
  <c r="S395" i="2"/>
  <c r="S397" i="2"/>
  <c r="S407" i="2"/>
  <c r="S406" i="2"/>
  <c r="S409" i="2"/>
  <c r="S389" i="2"/>
  <c r="S421" i="2"/>
  <c r="S382" i="2"/>
  <c r="S386" i="2"/>
  <c r="S384" i="2"/>
  <c r="S385" i="2"/>
  <c r="S369" i="2"/>
  <c r="S396" i="2"/>
  <c r="S380" i="2"/>
  <c r="S388" i="2"/>
  <c r="S399" i="2"/>
  <c r="S375" i="2"/>
  <c r="S391" i="2"/>
  <c r="S394" i="2"/>
  <c r="S376" i="2"/>
  <c r="S378" i="2"/>
  <c r="S381" i="2"/>
  <c r="S383" i="2"/>
  <c r="S374" i="2"/>
  <c r="S379" i="2"/>
  <c r="S373" i="2"/>
  <c r="S361" i="2"/>
  <c r="S371" i="2"/>
  <c r="S377" i="2"/>
  <c r="S362" i="2"/>
  <c r="S372" i="2"/>
  <c r="S364" i="2"/>
  <c r="S370" i="2"/>
  <c r="S365" i="2"/>
  <c r="S368" i="2"/>
  <c r="S342" i="2"/>
  <c r="S357" i="2"/>
  <c r="S354" i="2"/>
  <c r="S366" i="2"/>
  <c r="S360" i="2"/>
  <c r="S353" i="2"/>
  <c r="S367" i="2"/>
  <c r="S358" i="2"/>
  <c r="S349" i="2"/>
  <c r="S363" i="2"/>
  <c r="S356" i="2"/>
  <c r="S346" i="2"/>
  <c r="S352" i="2"/>
  <c r="S348" i="2"/>
  <c r="S359" i="2"/>
  <c r="S347" i="2"/>
  <c r="S341" i="2"/>
  <c r="S344" i="2"/>
  <c r="S345" i="2"/>
  <c r="S350" i="2"/>
  <c r="S355" i="2"/>
  <c r="S335" i="2"/>
  <c r="S351" i="2"/>
  <c r="S336" i="2"/>
  <c r="S340" i="2"/>
  <c r="S343" i="2"/>
  <c r="S334" i="2"/>
  <c r="S327" i="2"/>
  <c r="S338" i="2"/>
  <c r="S333" i="2"/>
  <c r="S337" i="2"/>
  <c r="S332" i="2"/>
  <c r="S339" i="2"/>
  <c r="S326" i="2"/>
  <c r="S323" i="2"/>
  <c r="S329" i="2"/>
  <c r="S314" i="2"/>
  <c r="S325" i="2"/>
  <c r="S319" i="2"/>
  <c r="S330" i="2"/>
  <c r="S331" i="2"/>
  <c r="S311" i="2"/>
  <c r="S315" i="2"/>
  <c r="S320" i="2"/>
  <c r="S322" i="2"/>
  <c r="S316" i="2"/>
  <c r="S305" i="2"/>
  <c r="S324" i="2"/>
  <c r="S312" i="2"/>
  <c r="S308" i="2"/>
  <c r="S310" i="2"/>
  <c r="S313" i="2"/>
  <c r="S309" i="2"/>
  <c r="S321" i="2"/>
  <c r="S303" i="2"/>
  <c r="S328" i="2"/>
  <c r="S317" i="2"/>
  <c r="S307" i="2"/>
  <c r="S318" i="2"/>
  <c r="S304" i="2"/>
  <c r="S306" i="2"/>
  <c r="S299" i="2"/>
  <c r="S302" i="2"/>
  <c r="S291" i="2"/>
  <c r="S292" i="2"/>
  <c r="S300" i="2"/>
  <c r="S298" i="2"/>
  <c r="S297" i="2"/>
  <c r="S294" i="2"/>
  <c r="S289" i="2"/>
  <c r="S293" i="2"/>
  <c r="S288" i="2"/>
  <c r="S301" i="2"/>
  <c r="S286" i="2"/>
  <c r="S287" i="2"/>
  <c r="S296" i="2"/>
  <c r="S290" i="2"/>
  <c r="S285" i="2"/>
  <c r="S295" i="2"/>
  <c r="S284" i="2"/>
  <c r="S283" i="2"/>
  <c r="S281" i="2"/>
  <c r="S278" i="2"/>
  <c r="S282" i="2"/>
  <c r="S273" i="2"/>
  <c r="S280" i="2"/>
  <c r="S271" i="2"/>
  <c r="S279" i="2"/>
  <c r="S266" i="2"/>
  <c r="S270" i="2"/>
  <c r="S276" i="2"/>
  <c r="S269" i="2"/>
  <c r="S275" i="2"/>
  <c r="S277" i="2"/>
  <c r="S268" i="2"/>
  <c r="S267" i="2"/>
  <c r="S254" i="2"/>
  <c r="S261" i="2"/>
  <c r="S250" i="2"/>
  <c r="S263" i="2"/>
  <c r="S272" i="2"/>
  <c r="S265" i="2"/>
  <c r="S262" i="2"/>
  <c r="S264" i="2"/>
  <c r="S256" i="2"/>
  <c r="S259" i="2"/>
  <c r="S239" i="2"/>
  <c r="S274" i="2"/>
  <c r="S260" i="2"/>
  <c r="S251" i="2"/>
  <c r="S244" i="2"/>
  <c r="S255" i="2"/>
  <c r="S258" i="2"/>
  <c r="S253" i="2"/>
  <c r="S246" i="2"/>
  <c r="S248" i="2"/>
  <c r="S257" i="2"/>
  <c r="S252" i="2"/>
  <c r="S249" i="2"/>
  <c r="S247" i="2"/>
  <c r="S242" i="2"/>
  <c r="S245" i="2"/>
  <c r="S236" i="2"/>
  <c r="S224" i="2"/>
  <c r="S238" i="2"/>
  <c r="S240" i="2"/>
  <c r="S237" i="2"/>
  <c r="S226" i="2"/>
  <c r="S243" i="2"/>
  <c r="S229" i="2"/>
  <c r="S234" i="2"/>
  <c r="S241" i="2"/>
  <c r="S232" i="2"/>
  <c r="S235" i="2"/>
  <c r="S225" i="2"/>
  <c r="S223" i="2"/>
  <c r="S230" i="2"/>
  <c r="S210" i="2"/>
  <c r="S227" i="2"/>
  <c r="S233" i="2"/>
  <c r="S231" i="2"/>
  <c r="S228" i="2"/>
  <c r="S221" i="2"/>
  <c r="S222" i="2"/>
  <c r="S219" i="2"/>
  <c r="S217" i="2"/>
  <c r="S216" i="2"/>
  <c r="S218" i="2"/>
  <c r="S203" i="2"/>
  <c r="S212" i="2"/>
  <c r="S204" i="2"/>
  <c r="S199" i="2"/>
  <c r="S195" i="2"/>
  <c r="S211" i="2"/>
  <c r="S209" i="2"/>
  <c r="S214" i="2"/>
  <c r="S208" i="2"/>
  <c r="S206" i="2"/>
  <c r="S205" i="2"/>
  <c r="S196" i="2"/>
  <c r="S202" i="2"/>
  <c r="S215" i="2"/>
  <c r="S198" i="2"/>
  <c r="S207" i="2"/>
  <c r="S192" i="2"/>
  <c r="S197" i="2"/>
  <c r="S213" i="2"/>
  <c r="S200" i="2"/>
  <c r="S201" i="2"/>
  <c r="S220" i="2"/>
  <c r="S194" i="2"/>
  <c r="S188" i="2"/>
  <c r="S187" i="2"/>
  <c r="S191" i="2"/>
  <c r="S193" i="2"/>
  <c r="S185" i="2"/>
  <c r="S183" i="2"/>
  <c r="S186" i="2"/>
  <c r="S190" i="2"/>
  <c r="S180" i="2"/>
  <c r="S189" i="2"/>
  <c r="S184" i="2"/>
  <c r="S179" i="2"/>
  <c r="S174" i="2"/>
  <c r="S181" i="2"/>
  <c r="S177" i="2"/>
  <c r="S171" i="2"/>
  <c r="S169" i="2"/>
  <c r="S178" i="2"/>
  <c r="S173" i="2"/>
  <c r="S168" i="2"/>
  <c r="S182" i="2"/>
  <c r="S175" i="2"/>
  <c r="S176" i="2"/>
  <c r="S166" i="2"/>
  <c r="S170" i="2"/>
  <c r="S165" i="2"/>
  <c r="S172" i="2"/>
  <c r="S158" i="2"/>
  <c r="S162" i="2"/>
  <c r="S160" i="2"/>
  <c r="S164" i="2"/>
  <c r="S159" i="2"/>
  <c r="S156" i="2"/>
  <c r="S163" i="2"/>
  <c r="S152" i="2"/>
  <c r="S157" i="2"/>
  <c r="S167" i="2"/>
  <c r="S161" i="2"/>
  <c r="S155" i="2"/>
  <c r="S154" i="2"/>
  <c r="S151" i="2"/>
  <c r="S153" i="2"/>
  <c r="S150" i="2"/>
  <c r="S148" i="2"/>
  <c r="S147" i="2"/>
  <c r="S149" i="2"/>
  <c r="S146" i="2"/>
  <c r="S134" i="2"/>
  <c r="S140" i="2"/>
  <c r="S144" i="2"/>
  <c r="S138" i="2"/>
  <c r="S142" i="2"/>
  <c r="S139" i="2"/>
  <c r="S145" i="2"/>
  <c r="S131" i="2"/>
  <c r="S129" i="2"/>
  <c r="S128" i="2"/>
  <c r="S133" i="2"/>
  <c r="S137" i="2"/>
  <c r="S141" i="2"/>
  <c r="S130" i="2"/>
  <c r="S143" i="2"/>
  <c r="S125" i="2"/>
  <c r="S136" i="2"/>
  <c r="S135" i="2"/>
  <c r="S132" i="2"/>
  <c r="S115" i="2"/>
  <c r="S126" i="2"/>
  <c r="S119" i="2"/>
  <c r="S121" i="2"/>
  <c r="S113" i="2"/>
  <c r="S124" i="2"/>
  <c r="S110" i="2"/>
  <c r="S123" i="2"/>
  <c r="S127" i="2"/>
  <c r="S117" i="2"/>
  <c r="S116" i="2"/>
  <c r="S120" i="2"/>
  <c r="S122" i="2"/>
  <c r="S107" i="2"/>
  <c r="S114" i="2"/>
  <c r="S97" i="2"/>
  <c r="S118" i="2"/>
  <c r="S112" i="2"/>
  <c r="S111" i="2"/>
  <c r="S109" i="2"/>
  <c r="S104" i="2"/>
  <c r="S102" i="2"/>
  <c r="S103" i="2"/>
  <c r="S98" i="2"/>
  <c r="S96" i="2"/>
  <c r="S99" i="2"/>
  <c r="S105" i="2"/>
  <c r="S95" i="2"/>
  <c r="S93" i="2"/>
  <c r="S101" i="2"/>
  <c r="S100" i="2"/>
  <c r="S92" i="2"/>
  <c r="S88" i="2"/>
  <c r="S108" i="2"/>
  <c r="S94" i="2"/>
  <c r="S81" i="2"/>
  <c r="S90" i="2"/>
  <c r="S85" i="2"/>
  <c r="S91" i="2"/>
  <c r="S77" i="2"/>
  <c r="S86" i="2"/>
  <c r="S89" i="2"/>
  <c r="S106" i="2"/>
  <c r="S83" i="2"/>
  <c r="S76" i="2"/>
  <c r="S80" i="2"/>
  <c r="S84" i="2"/>
  <c r="S75" i="2"/>
  <c r="S87" i="2"/>
  <c r="S82" i="2"/>
  <c r="S73" i="2"/>
  <c r="S74" i="2"/>
  <c r="S79" i="2"/>
  <c r="S78" i="2"/>
  <c r="S65" i="2"/>
  <c r="S70" i="2"/>
  <c r="S71" i="2"/>
  <c r="S72" i="2"/>
  <c r="S66" i="2"/>
  <c r="S69" i="2"/>
  <c r="S61" i="2"/>
  <c r="S64" i="2"/>
  <c r="S62" i="2"/>
  <c r="S58" i="2"/>
  <c r="S68" i="2"/>
  <c r="S60" i="2"/>
  <c r="S59" i="2"/>
  <c r="S56" i="2"/>
  <c r="S67" i="2"/>
  <c r="S42" i="2"/>
  <c r="S51" i="2"/>
  <c r="S55" i="2"/>
  <c r="S53" i="2"/>
  <c r="S57" i="2"/>
  <c r="S50" i="2"/>
  <c r="S47" i="2"/>
  <c r="S63" i="2"/>
  <c r="S45" i="2"/>
  <c r="S52" i="2"/>
  <c r="S43" i="2"/>
  <c r="S41" i="2"/>
  <c r="S44" i="2"/>
  <c r="S48" i="2"/>
  <c r="S37" i="2"/>
  <c r="S54" i="2"/>
  <c r="S40" i="2"/>
  <c r="S36" i="2"/>
  <c r="S35" i="2"/>
  <c r="S39" i="2"/>
  <c r="S38" i="2"/>
  <c r="S46" i="2"/>
  <c r="S49" i="2"/>
  <c r="S33" i="2"/>
  <c r="S17" i="2"/>
  <c r="S23" i="2"/>
  <c r="S31" i="2"/>
  <c r="S26" i="2"/>
  <c r="S34" i="2"/>
  <c r="S20" i="2"/>
  <c r="S30" i="2"/>
  <c r="S22" i="2"/>
  <c r="S25" i="2"/>
  <c r="S24" i="2"/>
  <c r="S32" i="2"/>
  <c r="S15" i="2"/>
  <c r="S29" i="2"/>
  <c r="S21" i="2"/>
  <c r="S19" i="2"/>
  <c r="S18" i="2"/>
  <c r="S28" i="2"/>
  <c r="S8" i="2"/>
  <c r="S12" i="2"/>
  <c r="S27" i="2"/>
  <c r="S16" i="2"/>
  <c r="S5" i="2"/>
  <c r="S10" i="2"/>
  <c r="S4" i="2"/>
  <c r="S13" i="2"/>
  <c r="S7" i="2"/>
  <c r="S11" i="2"/>
  <c r="S6" i="2"/>
  <c r="S9" i="2"/>
  <c r="S3" i="2"/>
  <c r="S14" i="2"/>
  <c r="T392" i="2"/>
  <c r="T321" i="2"/>
  <c r="T258" i="2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T417" i="2" s="1"/>
  <c r="Y499" i="3"/>
  <c r="T365" i="2" l="1"/>
  <c r="T413" i="2"/>
  <c r="T336" i="2"/>
  <c r="T385" i="2"/>
  <c r="T143" i="2"/>
  <c r="T324" i="2"/>
  <c r="T266" i="2"/>
  <c r="T411" i="2"/>
  <c r="T350" i="2"/>
  <c r="T320" i="2"/>
  <c r="T406" i="2"/>
  <c r="T362" i="2"/>
  <c r="T371" i="2"/>
  <c r="T341" i="2"/>
  <c r="T267" i="2"/>
  <c r="T2" i="2"/>
  <c r="T421" i="2"/>
  <c r="T410" i="2"/>
  <c r="T272" i="2"/>
  <c r="T309" i="2"/>
  <c r="T351" i="2"/>
  <c r="T372" i="2"/>
  <c r="T384" i="2"/>
  <c r="T393" i="2"/>
  <c r="T123" i="2"/>
  <c r="T270" i="2"/>
  <c r="T305" i="2"/>
  <c r="T344" i="2"/>
  <c r="T377" i="2"/>
  <c r="T389" i="2"/>
  <c r="T416" i="2"/>
  <c r="T139" i="2"/>
  <c r="T284" i="2"/>
  <c r="T331" i="2"/>
  <c r="T346" i="2"/>
  <c r="T361" i="2"/>
  <c r="T407" i="2"/>
  <c r="T404" i="2"/>
  <c r="T144" i="2"/>
  <c r="T285" i="2"/>
  <c r="T329" i="2"/>
  <c r="T356" i="2"/>
  <c r="T383" i="2"/>
  <c r="T397" i="2"/>
  <c r="T422" i="2"/>
  <c r="T161" i="2"/>
  <c r="T290" i="2"/>
  <c r="T323" i="2"/>
  <c r="T358" i="2"/>
  <c r="T381" i="2"/>
  <c r="T408" i="2"/>
  <c r="T419" i="2"/>
  <c r="T165" i="2"/>
  <c r="T288" i="2"/>
  <c r="T337" i="2"/>
  <c r="T367" i="2"/>
  <c r="T391" i="2"/>
  <c r="T402" i="2"/>
  <c r="T420" i="2"/>
  <c r="T187" i="2"/>
  <c r="T297" i="2"/>
  <c r="T333" i="2"/>
  <c r="T353" i="2"/>
  <c r="T375" i="2"/>
  <c r="T401" i="2"/>
  <c r="T405" i="2"/>
  <c r="T202" i="2"/>
  <c r="T292" i="2"/>
  <c r="T338" i="2"/>
  <c r="T360" i="2"/>
  <c r="T399" i="2"/>
  <c r="T418" i="2"/>
  <c r="T412" i="2"/>
  <c r="T203" i="2"/>
  <c r="T328" i="2"/>
  <c r="T327" i="2"/>
  <c r="T368" i="2"/>
  <c r="T388" i="2"/>
  <c r="T415" i="2"/>
  <c r="T223" i="2"/>
  <c r="T135" i="2"/>
  <c r="T116" i="2"/>
  <c r="T233" i="2"/>
  <c r="T207" i="2"/>
  <c r="T7" i="2"/>
  <c r="T21" i="2"/>
  <c r="T275" i="2"/>
  <c r="T3" i="2"/>
  <c r="T19" i="2"/>
  <c r="T278" i="2"/>
  <c r="T204" i="2"/>
  <c r="T26" i="2"/>
  <c r="T48" i="2"/>
  <c r="T248" i="2"/>
  <c r="T66" i="2"/>
  <c r="T169" i="2"/>
  <c r="T92" i="2"/>
  <c r="T190" i="2"/>
  <c r="T264" i="2"/>
  <c r="T103" i="2"/>
  <c r="T185" i="2"/>
  <c r="T23" i="2"/>
  <c r="T162" i="2"/>
  <c r="T226" i="2"/>
  <c r="T50" i="2"/>
  <c r="T56" i="2"/>
  <c r="T339" i="2"/>
  <c r="T349" i="2"/>
  <c r="T57" i="2"/>
  <c r="T180" i="2"/>
  <c r="T62" i="2"/>
  <c r="T221" i="2"/>
  <c r="T342" i="2"/>
  <c r="T107" i="2"/>
  <c r="T8" i="2"/>
  <c r="T64" i="2"/>
  <c r="T129" i="2"/>
  <c r="T213" i="2"/>
  <c r="T73" i="2"/>
  <c r="T24" i="2"/>
  <c r="T84" i="2"/>
  <c r="T151" i="2"/>
  <c r="T214" i="2"/>
  <c r="T268" i="2"/>
  <c r="T293" i="2"/>
  <c r="T34" i="2"/>
  <c r="T90" i="2"/>
  <c r="T277" i="2"/>
  <c r="T122" i="2"/>
  <c r="T31" i="2"/>
  <c r="T160" i="2"/>
  <c r="T218" i="2"/>
  <c r="T11" i="2"/>
  <c r="T192" i="2"/>
  <c r="T322" i="2"/>
  <c r="T172" i="2"/>
  <c r="T228" i="2"/>
  <c r="T132" i="2"/>
  <c r="T289" i="2"/>
  <c r="T127" i="2"/>
  <c r="T265" i="2"/>
  <c r="T33" i="2"/>
  <c r="T75" i="2"/>
  <c r="T10" i="2"/>
  <c r="T46" i="2"/>
  <c r="T215" i="2"/>
  <c r="T231" i="2"/>
  <c r="T12" i="2"/>
  <c r="T83" i="2"/>
  <c r="T294" i="2"/>
  <c r="T55" i="2"/>
  <c r="T99" i="2"/>
  <c r="T186" i="2"/>
  <c r="T195" i="2"/>
  <c r="T224" i="2"/>
  <c r="T317" i="2"/>
  <c r="T32" i="2"/>
  <c r="T51" i="2"/>
  <c r="T98" i="2"/>
  <c r="T138" i="2"/>
  <c r="T183" i="2"/>
  <c r="T199" i="2"/>
  <c r="T257" i="2"/>
  <c r="T211" i="2"/>
  <c r="T191" i="2"/>
  <c r="T212" i="2"/>
  <c r="T253" i="2"/>
  <c r="T106" i="2"/>
  <c r="T140" i="2"/>
  <c r="T174" i="2"/>
  <c r="T153" i="2"/>
  <c r="T196" i="2"/>
  <c r="T298" i="2"/>
  <c r="T170" i="2"/>
  <c r="T59" i="2"/>
  <c r="T81" i="2"/>
  <c r="T110" i="2"/>
  <c r="T227" i="2"/>
  <c r="T255" i="2"/>
  <c r="T5" i="2"/>
  <c r="T49" i="2"/>
  <c r="T94" i="2"/>
  <c r="T126" i="2"/>
  <c r="T155" i="2"/>
  <c r="T210" i="2"/>
  <c r="T239" i="2"/>
  <c r="T279" i="2"/>
  <c r="T318" i="2"/>
  <c r="T69" i="2"/>
  <c r="T100" i="2"/>
  <c r="T167" i="2"/>
  <c r="T243" i="2"/>
  <c r="T262" i="2"/>
  <c r="T45" i="2"/>
  <c r="T78" i="2"/>
  <c r="T130" i="2"/>
  <c r="T237" i="2"/>
  <c r="T52" i="2"/>
  <c r="T47" i="2"/>
  <c r="T240" i="2"/>
  <c r="T263" i="2"/>
  <c r="T313" i="2"/>
  <c r="X16" i="2"/>
  <c r="AE16" i="2" s="1"/>
  <c r="AF16" i="2"/>
  <c r="T25" i="2"/>
  <c r="X25" i="2"/>
  <c r="AE25" i="2" s="1"/>
  <c r="AF25" i="2"/>
  <c r="X38" i="2"/>
  <c r="AE38" i="2" s="1"/>
  <c r="AF38" i="2"/>
  <c r="X45" i="2"/>
  <c r="AE45" i="2" s="1"/>
  <c r="AF45" i="2"/>
  <c r="T60" i="2"/>
  <c r="X60" i="2"/>
  <c r="AE60" i="2" s="1"/>
  <c r="AF60" i="2"/>
  <c r="X78" i="2"/>
  <c r="AE78" i="2" s="1"/>
  <c r="AF78" i="2"/>
  <c r="X89" i="2"/>
  <c r="AE89" i="2" s="1"/>
  <c r="AF89" i="2"/>
  <c r="X101" i="2"/>
  <c r="AE101" i="2" s="1"/>
  <c r="AF101" i="2"/>
  <c r="X112" i="2"/>
  <c r="AE112" i="2" s="1"/>
  <c r="AF112" i="2"/>
  <c r="X124" i="2"/>
  <c r="AE124" i="2" s="1"/>
  <c r="AF124" i="2"/>
  <c r="X141" i="2"/>
  <c r="AE141" i="2" s="1"/>
  <c r="AF141" i="2"/>
  <c r="X134" i="2"/>
  <c r="AE134" i="2" s="1"/>
  <c r="AF134" i="2"/>
  <c r="X157" i="2"/>
  <c r="AE157" i="2" s="1"/>
  <c r="AF157" i="2"/>
  <c r="X166" i="2"/>
  <c r="AE166" i="2" s="1"/>
  <c r="AF166" i="2"/>
  <c r="T179" i="2"/>
  <c r="X179" i="2"/>
  <c r="AE179" i="2" s="1"/>
  <c r="AF179" i="2"/>
  <c r="T194" i="2"/>
  <c r="X194" i="2"/>
  <c r="AE194" i="2" s="1"/>
  <c r="AF194" i="2"/>
  <c r="T205" i="2"/>
  <c r="X205" i="2"/>
  <c r="AE205" i="2" s="1"/>
  <c r="AF205" i="2"/>
  <c r="X216" i="2"/>
  <c r="AE216" i="2" s="1"/>
  <c r="AF216" i="2"/>
  <c r="X225" i="2"/>
  <c r="AE225" i="2" s="1"/>
  <c r="AF225" i="2"/>
  <c r="X236" i="2"/>
  <c r="AE236" i="2" s="1"/>
  <c r="AF236" i="2"/>
  <c r="U244" i="2"/>
  <c r="V244" i="2" s="1"/>
  <c r="X244" i="2"/>
  <c r="AE244" i="2" s="1"/>
  <c r="AF244" i="2"/>
  <c r="T250" i="2"/>
  <c r="X250" i="2"/>
  <c r="AE250" i="2" s="1"/>
  <c r="AF250" i="2"/>
  <c r="T271" i="2"/>
  <c r="AF271" i="2"/>
  <c r="X271" i="2"/>
  <c r="AE271" i="2" s="1"/>
  <c r="X287" i="2"/>
  <c r="AE287" i="2" s="1"/>
  <c r="AF287" i="2"/>
  <c r="X302" i="2"/>
  <c r="AE302" i="2" s="1"/>
  <c r="AF302" i="2"/>
  <c r="X310" i="2"/>
  <c r="AE310" i="2" s="1"/>
  <c r="AF310" i="2"/>
  <c r="AF319" i="2"/>
  <c r="X319" i="2"/>
  <c r="AE319" i="2" s="1"/>
  <c r="X334" i="2"/>
  <c r="AE334" i="2" s="1"/>
  <c r="AF334" i="2"/>
  <c r="T359" i="2"/>
  <c r="X359" i="2"/>
  <c r="AE359" i="2" s="1"/>
  <c r="AF359" i="2"/>
  <c r="X354" i="2"/>
  <c r="AE354" i="2" s="1"/>
  <c r="AF354" i="2"/>
  <c r="X373" i="2"/>
  <c r="AE373" i="2" s="1"/>
  <c r="AF373" i="2"/>
  <c r="AF380" i="2"/>
  <c r="X380" i="2"/>
  <c r="AE380" i="2" s="1"/>
  <c r="X397" i="2"/>
  <c r="AE397" i="2" s="1"/>
  <c r="AF397" i="2"/>
  <c r="AF415" i="2"/>
  <c r="X415" i="2"/>
  <c r="AE415" i="2" s="1"/>
  <c r="W423" i="2"/>
  <c r="X423" i="2"/>
  <c r="AE423" i="2" s="1"/>
  <c r="AF423" i="2"/>
  <c r="T27" i="2"/>
  <c r="X27" i="2"/>
  <c r="AE27" i="2" s="1"/>
  <c r="AF27" i="2"/>
  <c r="T22" i="2"/>
  <c r="X22" i="2"/>
  <c r="AE22" i="2" s="1"/>
  <c r="AF22" i="2"/>
  <c r="T39" i="2"/>
  <c r="X39" i="2"/>
  <c r="AE39" i="2" s="1"/>
  <c r="AF39" i="2"/>
  <c r="T63" i="2"/>
  <c r="X63" i="2"/>
  <c r="AE63" i="2" s="1"/>
  <c r="AF63" i="2"/>
  <c r="T68" i="2"/>
  <c r="X68" i="2"/>
  <c r="AE68" i="2" s="1"/>
  <c r="AF68" i="2"/>
  <c r="T79" i="2"/>
  <c r="X79" i="2"/>
  <c r="AE79" i="2" s="1"/>
  <c r="AF79" i="2"/>
  <c r="T86" i="2"/>
  <c r="X86" i="2"/>
  <c r="AE86" i="2" s="1"/>
  <c r="AF86" i="2"/>
  <c r="T93" i="2"/>
  <c r="X93" i="2"/>
  <c r="AE93" i="2" s="1"/>
  <c r="AF93" i="2"/>
  <c r="T118" i="2"/>
  <c r="X118" i="2"/>
  <c r="AE118" i="2" s="1"/>
  <c r="AF118" i="2"/>
  <c r="T113" i="2"/>
  <c r="X113" i="2"/>
  <c r="AE113" i="2" s="1"/>
  <c r="AF113" i="2"/>
  <c r="T137" i="2"/>
  <c r="X137" i="2"/>
  <c r="AE137" i="2" s="1"/>
  <c r="AF137" i="2"/>
  <c r="T146" i="2"/>
  <c r="X146" i="2"/>
  <c r="AE146" i="2" s="1"/>
  <c r="AF146" i="2"/>
  <c r="T152" i="2"/>
  <c r="X152" i="2"/>
  <c r="AE152" i="2" s="1"/>
  <c r="AF152" i="2"/>
  <c r="T176" i="2"/>
  <c r="X176" i="2"/>
  <c r="AE176" i="2" s="1"/>
  <c r="AF176" i="2"/>
  <c r="X184" i="2"/>
  <c r="AE184" i="2" s="1"/>
  <c r="AF184" i="2"/>
  <c r="X220" i="2"/>
  <c r="AE220" i="2" s="1"/>
  <c r="AF220" i="2"/>
  <c r="T206" i="2"/>
  <c r="X206" i="2"/>
  <c r="AE206" i="2" s="1"/>
  <c r="AF206" i="2"/>
  <c r="X217" i="2"/>
  <c r="AE217" i="2" s="1"/>
  <c r="AF217" i="2"/>
  <c r="T235" i="2"/>
  <c r="X235" i="2"/>
  <c r="AE235" i="2" s="1"/>
  <c r="AF235" i="2"/>
  <c r="T245" i="2"/>
  <c r="X245" i="2"/>
  <c r="AE245" i="2" s="1"/>
  <c r="AF245" i="2"/>
  <c r="T251" i="2"/>
  <c r="X251" i="2"/>
  <c r="AE251" i="2" s="1"/>
  <c r="AF251" i="2"/>
  <c r="X261" i="2"/>
  <c r="AE261" i="2" s="1"/>
  <c r="AF261" i="2"/>
  <c r="X280" i="2"/>
  <c r="AE280" i="2" s="1"/>
  <c r="AF280" i="2"/>
  <c r="T286" i="2"/>
  <c r="X286" i="2"/>
  <c r="AE286" i="2" s="1"/>
  <c r="AF286" i="2"/>
  <c r="T299" i="2"/>
  <c r="X299" i="2"/>
  <c r="AE299" i="2" s="1"/>
  <c r="AF299" i="2"/>
  <c r="T308" i="2"/>
  <c r="AF308" i="2"/>
  <c r="X308" i="2"/>
  <c r="AE308" i="2" s="1"/>
  <c r="T325" i="2"/>
  <c r="X325" i="2"/>
  <c r="AE325" i="2" s="1"/>
  <c r="AF325" i="2"/>
  <c r="T343" i="2"/>
  <c r="AF343" i="2"/>
  <c r="X343" i="2"/>
  <c r="AE343" i="2" s="1"/>
  <c r="T348" i="2"/>
  <c r="X348" i="2"/>
  <c r="AE348" i="2" s="1"/>
  <c r="AF348" i="2"/>
  <c r="T357" i="2"/>
  <c r="X357" i="2"/>
  <c r="AE357" i="2" s="1"/>
  <c r="AF357" i="2"/>
  <c r="AF379" i="2"/>
  <c r="X379" i="2"/>
  <c r="AE379" i="2" s="1"/>
  <c r="T396" i="2"/>
  <c r="X396" i="2"/>
  <c r="AE396" i="2" s="1"/>
  <c r="AF396" i="2"/>
  <c r="T395" i="2"/>
  <c r="X395" i="2"/>
  <c r="AE395" i="2" s="1"/>
  <c r="AF395" i="2"/>
  <c r="AF392" i="2"/>
  <c r="X392" i="2"/>
  <c r="AE392" i="2" s="1"/>
  <c r="X417" i="2"/>
  <c r="AE417" i="2" s="1"/>
  <c r="AF417" i="2"/>
  <c r="T14" i="2"/>
  <c r="X14" i="2"/>
  <c r="AE14" i="2" s="1"/>
  <c r="AF14" i="2"/>
  <c r="X12" i="2"/>
  <c r="AE12" i="2" s="1"/>
  <c r="AF12" i="2"/>
  <c r="U30" i="2"/>
  <c r="AF30" i="2"/>
  <c r="X30" i="2"/>
  <c r="AE30" i="2" s="1"/>
  <c r="T35" i="2"/>
  <c r="X35" i="2"/>
  <c r="AE35" i="2" s="1"/>
  <c r="AF35" i="2"/>
  <c r="X47" i="2"/>
  <c r="AE47" i="2" s="1"/>
  <c r="AF47" i="2"/>
  <c r="T58" i="2"/>
  <c r="X58" i="2"/>
  <c r="AE58" i="2" s="1"/>
  <c r="AF58" i="2"/>
  <c r="X74" i="2"/>
  <c r="AE74" i="2" s="1"/>
  <c r="AF74" i="2"/>
  <c r="T77" i="2"/>
  <c r="X77" i="2"/>
  <c r="AE77" i="2" s="1"/>
  <c r="AF77" i="2"/>
  <c r="X95" i="2"/>
  <c r="AE95" i="2" s="1"/>
  <c r="AF95" i="2"/>
  <c r="X97" i="2"/>
  <c r="AE97" i="2" s="1"/>
  <c r="AF97" i="2"/>
  <c r="X121" i="2"/>
  <c r="AE121" i="2" s="1"/>
  <c r="AF121" i="2"/>
  <c r="X133" i="2"/>
  <c r="AE133" i="2" s="1"/>
  <c r="AF133" i="2"/>
  <c r="X149" i="2"/>
  <c r="AE149" i="2" s="1"/>
  <c r="AF149" i="2"/>
  <c r="T163" i="2"/>
  <c r="X163" i="2"/>
  <c r="AE163" i="2" s="1"/>
  <c r="AF163" i="2"/>
  <c r="X175" i="2"/>
  <c r="AE175" i="2" s="1"/>
  <c r="AF175" i="2"/>
  <c r="X189" i="2"/>
  <c r="AE189" i="2" s="1"/>
  <c r="AF189" i="2"/>
  <c r="T201" i="2"/>
  <c r="X201" i="2"/>
  <c r="AE201" i="2" s="1"/>
  <c r="AF201" i="2"/>
  <c r="X208" i="2"/>
  <c r="AE208" i="2" s="1"/>
  <c r="AF208" i="2"/>
  <c r="X219" i="2"/>
  <c r="AE219" i="2" s="1"/>
  <c r="AF219" i="2"/>
  <c r="X232" i="2"/>
  <c r="AE232" i="2" s="1"/>
  <c r="AF232" i="2"/>
  <c r="X242" i="2"/>
  <c r="AE242" i="2" s="1"/>
  <c r="AF242" i="2"/>
  <c r="AF260" i="2"/>
  <c r="X260" i="2"/>
  <c r="AE260" i="2" s="1"/>
  <c r="T254" i="2"/>
  <c r="X254" i="2"/>
  <c r="AE254" i="2" s="1"/>
  <c r="AF254" i="2"/>
  <c r="T273" i="2"/>
  <c r="X273" i="2"/>
  <c r="AE273" i="2" s="1"/>
  <c r="AF273" i="2"/>
  <c r="T301" i="2"/>
  <c r="X301" i="2"/>
  <c r="AE301" i="2" s="1"/>
  <c r="AF301" i="2"/>
  <c r="X306" i="2"/>
  <c r="AE306" i="2" s="1"/>
  <c r="AF306" i="2"/>
  <c r="X312" i="2"/>
  <c r="AE312" i="2" s="1"/>
  <c r="AF312" i="2"/>
  <c r="X314" i="2"/>
  <c r="AE314" i="2" s="1"/>
  <c r="AF314" i="2"/>
  <c r="U340" i="2"/>
  <c r="V340" i="2" s="1"/>
  <c r="X340" i="2"/>
  <c r="AE340" i="2" s="1"/>
  <c r="AF340" i="2"/>
  <c r="X352" i="2"/>
  <c r="AE352" i="2" s="1"/>
  <c r="AF352" i="2"/>
  <c r="U342" i="2"/>
  <c r="V342" i="2" s="1"/>
  <c r="X342" i="2"/>
  <c r="AE342" i="2" s="1"/>
  <c r="AF342" i="2"/>
  <c r="T374" i="2"/>
  <c r="X374" i="2"/>
  <c r="AE374" i="2" s="1"/>
  <c r="AF374" i="2"/>
  <c r="X369" i="2"/>
  <c r="AE369" i="2" s="1"/>
  <c r="AF369" i="2"/>
  <c r="X400" i="2"/>
  <c r="AE400" i="2" s="1"/>
  <c r="AF400" i="2"/>
  <c r="X393" i="2"/>
  <c r="AE393" i="2" s="1"/>
  <c r="AF393" i="2"/>
  <c r="X413" i="2"/>
  <c r="AE413" i="2" s="1"/>
  <c r="AF413" i="2"/>
  <c r="X3" i="2"/>
  <c r="AE3" i="2" s="1"/>
  <c r="AF3" i="2"/>
  <c r="X8" i="2"/>
  <c r="AE8" i="2" s="1"/>
  <c r="AF8" i="2"/>
  <c r="T20" i="2"/>
  <c r="X20" i="2"/>
  <c r="AE20" i="2" s="1"/>
  <c r="AF20" i="2"/>
  <c r="T36" i="2"/>
  <c r="X36" i="2"/>
  <c r="AE36" i="2" s="1"/>
  <c r="AF36" i="2"/>
  <c r="X50" i="2"/>
  <c r="AE50" i="2" s="1"/>
  <c r="AF50" i="2"/>
  <c r="X62" i="2"/>
  <c r="AE62" i="2" s="1"/>
  <c r="AF62" i="2"/>
  <c r="X73" i="2"/>
  <c r="AE73" i="2" s="1"/>
  <c r="AF73" i="2"/>
  <c r="T91" i="2"/>
  <c r="X91" i="2"/>
  <c r="AE91" i="2" s="1"/>
  <c r="AF91" i="2"/>
  <c r="X105" i="2"/>
  <c r="AE105" i="2" s="1"/>
  <c r="AF105" i="2"/>
  <c r="U114" i="2"/>
  <c r="V114" i="2" s="1"/>
  <c r="X114" i="2"/>
  <c r="AE114" i="2" s="1"/>
  <c r="AF114" i="2"/>
  <c r="X119" i="2"/>
  <c r="AE119" i="2" s="1"/>
  <c r="AF119" i="2"/>
  <c r="X128" i="2"/>
  <c r="AE128" i="2" s="1"/>
  <c r="AF128" i="2"/>
  <c r="X147" i="2"/>
  <c r="AE147" i="2" s="1"/>
  <c r="AF147" i="2"/>
  <c r="X156" i="2"/>
  <c r="AE156" i="2" s="1"/>
  <c r="AF156" i="2"/>
  <c r="X182" i="2"/>
  <c r="AE182" i="2" s="1"/>
  <c r="AF182" i="2"/>
  <c r="X180" i="2"/>
  <c r="AE180" i="2" s="1"/>
  <c r="AF180" i="2"/>
  <c r="T200" i="2"/>
  <c r="X200" i="2"/>
  <c r="AE200" i="2" s="1"/>
  <c r="AF200" i="2"/>
  <c r="X214" i="2"/>
  <c r="AE214" i="2" s="1"/>
  <c r="AF214" i="2"/>
  <c r="T222" i="2"/>
  <c r="X222" i="2"/>
  <c r="AE222" i="2" s="1"/>
  <c r="AF222" i="2"/>
  <c r="X241" i="2"/>
  <c r="AE241" i="2" s="1"/>
  <c r="AF241" i="2"/>
  <c r="X247" i="2"/>
  <c r="AE247" i="2" s="1"/>
  <c r="AF247" i="2"/>
  <c r="T274" i="2"/>
  <c r="X274" i="2"/>
  <c r="AE274" i="2" s="1"/>
  <c r="AF274" i="2"/>
  <c r="X267" i="2"/>
  <c r="AE267" i="2" s="1"/>
  <c r="AF267" i="2"/>
  <c r="X282" i="2"/>
  <c r="AE282" i="2" s="1"/>
  <c r="AF282" i="2"/>
  <c r="X288" i="2"/>
  <c r="AE288" i="2" s="1"/>
  <c r="AF288" i="2"/>
  <c r="X304" i="2"/>
  <c r="AE304" i="2" s="1"/>
  <c r="AF304" i="2"/>
  <c r="X324" i="2"/>
  <c r="AE324" i="2" s="1"/>
  <c r="AF324" i="2"/>
  <c r="X329" i="2"/>
  <c r="AE329" i="2" s="1"/>
  <c r="AF329" i="2"/>
  <c r="X336" i="2"/>
  <c r="AE336" i="2" s="1"/>
  <c r="AF336" i="2"/>
  <c r="X346" i="2"/>
  <c r="AE346" i="2" s="1"/>
  <c r="AF346" i="2"/>
  <c r="AF368" i="2"/>
  <c r="X368" i="2"/>
  <c r="AE368" i="2" s="1"/>
  <c r="X383" i="2"/>
  <c r="AE383" i="2" s="1"/>
  <c r="AF383" i="2"/>
  <c r="X385" i="2"/>
  <c r="AE385" i="2" s="1"/>
  <c r="AF385" i="2"/>
  <c r="W387" i="2"/>
  <c r="X387" i="2"/>
  <c r="AE387" i="2" s="1"/>
  <c r="AF387" i="2"/>
  <c r="X410" i="2"/>
  <c r="AE410" i="2" s="1"/>
  <c r="AF410" i="2"/>
  <c r="T9" i="2"/>
  <c r="AF9" i="2"/>
  <c r="X9" i="2"/>
  <c r="AE9" i="2" s="1"/>
  <c r="AF28" i="2"/>
  <c r="X28" i="2"/>
  <c r="AE28" i="2" s="1"/>
  <c r="X34" i="2"/>
  <c r="AE34" i="2" s="1"/>
  <c r="AF34" i="2"/>
  <c r="X40" i="2"/>
  <c r="AE40" i="2" s="1"/>
  <c r="AF40" i="2"/>
  <c r="X57" i="2"/>
  <c r="AE57" i="2" s="1"/>
  <c r="AF57" i="2"/>
  <c r="X64" i="2"/>
  <c r="AE64" i="2" s="1"/>
  <c r="AF64" i="2"/>
  <c r="T82" i="2"/>
  <c r="X82" i="2"/>
  <c r="AE82" i="2" s="1"/>
  <c r="AF82" i="2"/>
  <c r="T85" i="2"/>
  <c r="X85" i="2"/>
  <c r="AE85" i="2" s="1"/>
  <c r="AF85" i="2"/>
  <c r="X99" i="2"/>
  <c r="AE99" i="2" s="1"/>
  <c r="AF99" i="2"/>
  <c r="X107" i="2"/>
  <c r="AE107" i="2" s="1"/>
  <c r="AF107" i="2"/>
  <c r="U126" i="2"/>
  <c r="V126" i="2" s="1"/>
  <c r="X126" i="2"/>
  <c r="AE126" i="2" s="1"/>
  <c r="AF126" i="2"/>
  <c r="X129" i="2"/>
  <c r="AE129" i="2" s="1"/>
  <c r="AF129" i="2"/>
  <c r="X148" i="2"/>
  <c r="AE148" i="2" s="1"/>
  <c r="AF148" i="2"/>
  <c r="X159" i="2"/>
  <c r="AE159" i="2" s="1"/>
  <c r="AF159" i="2"/>
  <c r="T168" i="2"/>
  <c r="X168" i="2"/>
  <c r="AE168" i="2" s="1"/>
  <c r="AF168" i="2"/>
  <c r="X190" i="2"/>
  <c r="AE190" i="2" s="1"/>
  <c r="AF190" i="2"/>
  <c r="X213" i="2"/>
  <c r="AE213" i="2" s="1"/>
  <c r="AF213" i="2"/>
  <c r="X209" i="2"/>
  <c r="AE209" i="2" s="1"/>
  <c r="AF209" i="2"/>
  <c r="X221" i="2"/>
  <c r="AE221" i="2" s="1"/>
  <c r="AF221" i="2"/>
  <c r="T234" i="2"/>
  <c r="X234" i="2"/>
  <c r="AE234" i="2" s="1"/>
  <c r="AF234" i="2"/>
  <c r="X249" i="2"/>
  <c r="AE249" i="2" s="1"/>
  <c r="AF249" i="2"/>
  <c r="X239" i="2"/>
  <c r="AE239" i="2" s="1"/>
  <c r="AF239" i="2"/>
  <c r="X268" i="2"/>
  <c r="AE268" i="2" s="1"/>
  <c r="AF268" i="2"/>
  <c r="X278" i="2"/>
  <c r="AE278" i="2" s="1"/>
  <c r="AF278" i="2"/>
  <c r="X293" i="2"/>
  <c r="AE293" i="2" s="1"/>
  <c r="AF293" i="2"/>
  <c r="X318" i="2"/>
  <c r="AE318" i="2" s="1"/>
  <c r="AF318" i="2"/>
  <c r="X305" i="2"/>
  <c r="AE305" i="2" s="1"/>
  <c r="AF305" i="2"/>
  <c r="X323" i="2"/>
  <c r="AE323" i="2" s="1"/>
  <c r="AF323" i="2"/>
  <c r="X351" i="2"/>
  <c r="AE351" i="2" s="1"/>
  <c r="AF351" i="2"/>
  <c r="AF356" i="2"/>
  <c r="X356" i="2"/>
  <c r="AE356" i="2" s="1"/>
  <c r="X365" i="2"/>
  <c r="AE365" i="2" s="1"/>
  <c r="AF365" i="2"/>
  <c r="X381" i="2"/>
  <c r="AE381" i="2" s="1"/>
  <c r="AF381" i="2"/>
  <c r="X384" i="2"/>
  <c r="AE384" i="2" s="1"/>
  <c r="AF384" i="2"/>
  <c r="X398" i="2"/>
  <c r="AE398" i="2" s="1"/>
  <c r="AF398" i="2"/>
  <c r="AF416" i="2"/>
  <c r="X416" i="2"/>
  <c r="AE416" i="2" s="1"/>
  <c r="T6" i="2"/>
  <c r="AF6" i="2"/>
  <c r="X6" i="2"/>
  <c r="AE6" i="2" s="1"/>
  <c r="X18" i="2"/>
  <c r="AE18" i="2" s="1"/>
  <c r="AF18" i="2"/>
  <c r="X26" i="2"/>
  <c r="AE26" i="2" s="1"/>
  <c r="AF26" i="2"/>
  <c r="T54" i="2"/>
  <c r="X54" i="2"/>
  <c r="AE54" i="2" s="1"/>
  <c r="AF54" i="2"/>
  <c r="T53" i="2"/>
  <c r="X53" i="2"/>
  <c r="AE53" i="2" s="1"/>
  <c r="AF53" i="2"/>
  <c r="T61" i="2"/>
  <c r="X61" i="2"/>
  <c r="AE61" i="2" s="1"/>
  <c r="AF61" i="2"/>
  <c r="T87" i="2"/>
  <c r="X87" i="2"/>
  <c r="AE87" i="2" s="1"/>
  <c r="AF87" i="2"/>
  <c r="X90" i="2"/>
  <c r="AE90" i="2" s="1"/>
  <c r="AF90" i="2"/>
  <c r="T96" i="2"/>
  <c r="X96" i="2"/>
  <c r="AE96" i="2" s="1"/>
  <c r="AF96" i="2"/>
  <c r="X122" i="2"/>
  <c r="AE122" i="2" s="1"/>
  <c r="AF122" i="2"/>
  <c r="X115" i="2"/>
  <c r="AE115" i="2" s="1"/>
  <c r="AF115" i="2"/>
  <c r="X131" i="2"/>
  <c r="AE131" i="2" s="1"/>
  <c r="AF131" i="2"/>
  <c r="X150" i="2"/>
  <c r="AE150" i="2" s="1"/>
  <c r="AF150" i="2"/>
  <c r="X164" i="2"/>
  <c r="AE164" i="2" s="1"/>
  <c r="AF164" i="2"/>
  <c r="X173" i="2"/>
  <c r="AE173" i="2" s="1"/>
  <c r="AF173" i="2"/>
  <c r="U186" i="2"/>
  <c r="X186" i="2"/>
  <c r="AE186" i="2" s="1"/>
  <c r="AF186" i="2"/>
  <c r="T197" i="2"/>
  <c r="X197" i="2"/>
  <c r="AE197" i="2" s="1"/>
  <c r="AF197" i="2"/>
  <c r="X211" i="2"/>
  <c r="AE211" i="2" s="1"/>
  <c r="AF211" i="2"/>
  <c r="X228" i="2"/>
  <c r="AE228" i="2" s="1"/>
  <c r="AF228" i="2"/>
  <c r="T229" i="2"/>
  <c r="X229" i="2"/>
  <c r="AE229" i="2" s="1"/>
  <c r="AF229" i="2"/>
  <c r="X252" i="2"/>
  <c r="AE252" i="2" s="1"/>
  <c r="AF252" i="2"/>
  <c r="AF259" i="2"/>
  <c r="X259" i="2"/>
  <c r="AE259" i="2" s="1"/>
  <c r="X277" i="2"/>
  <c r="AE277" i="2" s="1"/>
  <c r="AF277" i="2"/>
  <c r="T281" i="2"/>
  <c r="X281" i="2"/>
  <c r="AE281" i="2" s="1"/>
  <c r="AF281" i="2"/>
  <c r="X289" i="2"/>
  <c r="AE289" i="2" s="1"/>
  <c r="AF289" i="2"/>
  <c r="T307" i="2"/>
  <c r="AF307" i="2"/>
  <c r="X307" i="2"/>
  <c r="AE307" i="2" s="1"/>
  <c r="X316" i="2"/>
  <c r="AE316" i="2" s="1"/>
  <c r="AF316" i="2"/>
  <c r="X326" i="2"/>
  <c r="AE326" i="2" s="1"/>
  <c r="AF326" i="2"/>
  <c r="X335" i="2"/>
  <c r="AE335" i="2" s="1"/>
  <c r="AF335" i="2"/>
  <c r="T363" i="2"/>
  <c r="X363" i="2"/>
  <c r="AE363" i="2" s="1"/>
  <c r="AF363" i="2"/>
  <c r="T370" i="2"/>
  <c r="X370" i="2"/>
  <c r="AE370" i="2" s="1"/>
  <c r="AF370" i="2"/>
  <c r="X378" i="2"/>
  <c r="AE378" i="2" s="1"/>
  <c r="AF378" i="2"/>
  <c r="T386" i="2"/>
  <c r="X386" i="2"/>
  <c r="AE386" i="2" s="1"/>
  <c r="AF386" i="2"/>
  <c r="U390" i="2"/>
  <c r="V390" i="2" s="1"/>
  <c r="X390" i="2"/>
  <c r="AE390" i="2" s="1"/>
  <c r="AF390" i="2"/>
  <c r="X411" i="2"/>
  <c r="AE411" i="2" s="1"/>
  <c r="AF411" i="2"/>
  <c r="X2" i="2"/>
  <c r="AE2" i="2" s="1"/>
  <c r="AF2" i="2"/>
  <c r="X11" i="2"/>
  <c r="AE11" i="2" s="1"/>
  <c r="AF11" i="2"/>
  <c r="X19" i="2"/>
  <c r="AE19" i="2" s="1"/>
  <c r="AF19" i="2"/>
  <c r="AF31" i="2"/>
  <c r="X31" i="2"/>
  <c r="AE31" i="2" s="1"/>
  <c r="T37" i="2"/>
  <c r="X37" i="2"/>
  <c r="AE37" i="2" s="1"/>
  <c r="AF37" i="2"/>
  <c r="X55" i="2"/>
  <c r="AE55" i="2" s="1"/>
  <c r="AF55" i="2"/>
  <c r="X69" i="2"/>
  <c r="AE69" i="2" s="1"/>
  <c r="AF69" i="2"/>
  <c r="X75" i="2"/>
  <c r="AE75" i="2" s="1"/>
  <c r="AF75" i="2"/>
  <c r="X81" i="2"/>
  <c r="AE81" i="2" s="1"/>
  <c r="AF81" i="2"/>
  <c r="X98" i="2"/>
  <c r="AE98" i="2" s="1"/>
  <c r="AF98" i="2"/>
  <c r="T120" i="2"/>
  <c r="X120" i="2"/>
  <c r="AE120" i="2" s="1"/>
  <c r="AF120" i="2"/>
  <c r="X132" i="2"/>
  <c r="AE132" i="2" s="1"/>
  <c r="AF132" i="2"/>
  <c r="T145" i="2"/>
  <c r="X145" i="2"/>
  <c r="AE145" i="2" s="1"/>
  <c r="AF145" i="2"/>
  <c r="X153" i="2"/>
  <c r="AE153" i="2" s="1"/>
  <c r="AF153" i="2"/>
  <c r="X160" i="2"/>
  <c r="AE160" i="2" s="1"/>
  <c r="AF160" i="2"/>
  <c r="T178" i="2"/>
  <c r="X178" i="2"/>
  <c r="AE178" i="2" s="1"/>
  <c r="AF178" i="2"/>
  <c r="X183" i="2"/>
  <c r="AE183" i="2" s="1"/>
  <c r="AF183" i="2"/>
  <c r="X192" i="2"/>
  <c r="AE192" i="2" s="1"/>
  <c r="AF192" i="2"/>
  <c r="X195" i="2"/>
  <c r="AE195" i="2" s="1"/>
  <c r="AF195" i="2"/>
  <c r="X231" i="2"/>
  <c r="AE231" i="2" s="1"/>
  <c r="AF231" i="2"/>
  <c r="X243" i="2"/>
  <c r="AE243" i="2" s="1"/>
  <c r="AF243" i="2"/>
  <c r="X257" i="2"/>
  <c r="AE257" i="2" s="1"/>
  <c r="AF257" i="2"/>
  <c r="W256" i="2"/>
  <c r="X256" i="2"/>
  <c r="AE256" i="2" s="1"/>
  <c r="AF256" i="2"/>
  <c r="X275" i="2"/>
  <c r="AE275" i="2" s="1"/>
  <c r="AF275" i="2"/>
  <c r="T283" i="2"/>
  <c r="AF283" i="2"/>
  <c r="X283" i="2"/>
  <c r="AE283" i="2" s="1"/>
  <c r="X294" i="2"/>
  <c r="AE294" i="2" s="1"/>
  <c r="AF294" i="2"/>
  <c r="X317" i="2"/>
  <c r="AE317" i="2" s="1"/>
  <c r="AF317" i="2"/>
  <c r="X322" i="2"/>
  <c r="AE322" i="2" s="1"/>
  <c r="AF322" i="2"/>
  <c r="X339" i="2"/>
  <c r="AE339" i="2" s="1"/>
  <c r="AF339" i="2"/>
  <c r="AF355" i="2"/>
  <c r="X355" i="2"/>
  <c r="AE355" i="2" s="1"/>
  <c r="X349" i="2"/>
  <c r="AE349" i="2" s="1"/>
  <c r="AF349" i="2"/>
  <c r="W364" i="2"/>
  <c r="X364" i="2"/>
  <c r="AE364" i="2" s="1"/>
  <c r="AF364" i="2"/>
  <c r="X376" i="2"/>
  <c r="AE376" i="2" s="1"/>
  <c r="AF376" i="2"/>
  <c r="X382" i="2"/>
  <c r="AE382" i="2" s="1"/>
  <c r="AF382" i="2"/>
  <c r="X408" i="2"/>
  <c r="AE408" i="2" s="1"/>
  <c r="AF408" i="2"/>
  <c r="AF404" i="2"/>
  <c r="X404" i="2"/>
  <c r="AE404" i="2" s="1"/>
  <c r="AF7" i="2"/>
  <c r="X7" i="2"/>
  <c r="AE7" i="2" s="1"/>
  <c r="X21" i="2"/>
  <c r="AE21" i="2" s="1"/>
  <c r="AF21" i="2"/>
  <c r="X23" i="2"/>
  <c r="AE23" i="2" s="1"/>
  <c r="AF23" i="2"/>
  <c r="X48" i="2"/>
  <c r="AE48" i="2" s="1"/>
  <c r="AF48" i="2"/>
  <c r="X51" i="2"/>
  <c r="AE51" i="2" s="1"/>
  <c r="AF51" i="2"/>
  <c r="U66" i="2"/>
  <c r="V66" i="2" s="1"/>
  <c r="X66" i="2"/>
  <c r="AE66" i="2" s="1"/>
  <c r="AF66" i="2"/>
  <c r="X84" i="2"/>
  <c r="AE84" i="2" s="1"/>
  <c r="AF84" i="2"/>
  <c r="X94" i="2"/>
  <c r="AE94" i="2" s="1"/>
  <c r="AF94" i="2"/>
  <c r="X103" i="2"/>
  <c r="AE103" i="2" s="1"/>
  <c r="AF103" i="2"/>
  <c r="X116" i="2"/>
  <c r="AE116" i="2" s="1"/>
  <c r="AF116" i="2"/>
  <c r="X135" i="2"/>
  <c r="AE135" i="2" s="1"/>
  <c r="AF135" i="2"/>
  <c r="X139" i="2"/>
  <c r="AE139" i="2" s="1"/>
  <c r="AF139" i="2"/>
  <c r="X151" i="2"/>
  <c r="AE151" i="2" s="1"/>
  <c r="AF151" i="2"/>
  <c r="X162" i="2"/>
  <c r="AE162" i="2" s="1"/>
  <c r="AF162" i="2"/>
  <c r="X169" i="2"/>
  <c r="AE169" i="2" s="1"/>
  <c r="AF169" i="2"/>
  <c r="X185" i="2"/>
  <c r="AE185" i="2" s="1"/>
  <c r="AF185" i="2"/>
  <c r="X207" i="2"/>
  <c r="AE207" i="2" s="1"/>
  <c r="AF207" i="2"/>
  <c r="X199" i="2"/>
  <c r="AE199" i="2" s="1"/>
  <c r="AF199" i="2"/>
  <c r="X233" i="2"/>
  <c r="AE233" i="2" s="1"/>
  <c r="AF233" i="2"/>
  <c r="X226" i="2"/>
  <c r="AE226" i="2" s="1"/>
  <c r="AF226" i="2"/>
  <c r="X248" i="2"/>
  <c r="AE248" i="2" s="1"/>
  <c r="AF248" i="2"/>
  <c r="X264" i="2"/>
  <c r="AE264" i="2" s="1"/>
  <c r="AF264" i="2"/>
  <c r="X269" i="2"/>
  <c r="AE269" i="2" s="1"/>
  <c r="AF269" i="2"/>
  <c r="AF284" i="2"/>
  <c r="X284" i="2"/>
  <c r="AE284" i="2" s="1"/>
  <c r="X297" i="2"/>
  <c r="AE297" i="2" s="1"/>
  <c r="AF297" i="2"/>
  <c r="X328" i="2"/>
  <c r="AE328" i="2" s="1"/>
  <c r="AF328" i="2"/>
  <c r="AF320" i="2"/>
  <c r="X320" i="2"/>
  <c r="AE320" i="2" s="1"/>
  <c r="AF332" i="2"/>
  <c r="X332" i="2"/>
  <c r="AE332" i="2" s="1"/>
  <c r="X350" i="2"/>
  <c r="AE350" i="2" s="1"/>
  <c r="AF350" i="2"/>
  <c r="X358" i="2"/>
  <c r="AE358" i="2" s="1"/>
  <c r="AF358" i="2"/>
  <c r="X372" i="2"/>
  <c r="AE372" i="2" s="1"/>
  <c r="AF372" i="2"/>
  <c r="X394" i="2"/>
  <c r="AE394" i="2" s="1"/>
  <c r="AF394" i="2"/>
  <c r="X421" i="2"/>
  <c r="AE421" i="2" s="1"/>
  <c r="AF421" i="2"/>
  <c r="U402" i="2"/>
  <c r="V402" i="2" s="1"/>
  <c r="X402" i="2"/>
  <c r="AE402" i="2" s="1"/>
  <c r="AF402" i="2"/>
  <c r="X422" i="2"/>
  <c r="AE422" i="2" s="1"/>
  <c r="AF422" i="2"/>
  <c r="T13" i="2"/>
  <c r="X13" i="2"/>
  <c r="AE13" i="2" s="1"/>
  <c r="AF13" i="2"/>
  <c r="T29" i="2"/>
  <c r="AF29" i="2"/>
  <c r="X29" i="2"/>
  <c r="AE29" i="2" s="1"/>
  <c r="T17" i="2"/>
  <c r="X17" i="2"/>
  <c r="AE17" i="2" s="1"/>
  <c r="AF17" i="2"/>
  <c r="T44" i="2"/>
  <c r="X44" i="2"/>
  <c r="AE44" i="2" s="1"/>
  <c r="AF44" i="2"/>
  <c r="U42" i="2"/>
  <c r="V42" i="2" s="1"/>
  <c r="X42" i="2"/>
  <c r="AE42" i="2" s="1"/>
  <c r="AF42" i="2"/>
  <c r="T72" i="2"/>
  <c r="X72" i="2"/>
  <c r="AE72" i="2" s="1"/>
  <c r="AF72" i="2"/>
  <c r="T80" i="2"/>
  <c r="X80" i="2"/>
  <c r="AE80" i="2" s="1"/>
  <c r="AF80" i="2"/>
  <c r="T108" i="2"/>
  <c r="X108" i="2"/>
  <c r="AE108" i="2" s="1"/>
  <c r="AF108" i="2"/>
  <c r="U102" i="2"/>
  <c r="V102" i="2" s="1"/>
  <c r="X102" i="2"/>
  <c r="AE102" i="2" s="1"/>
  <c r="AF102" i="2"/>
  <c r="T117" i="2"/>
  <c r="X117" i="2"/>
  <c r="AE117" i="2" s="1"/>
  <c r="AF117" i="2"/>
  <c r="X136" i="2"/>
  <c r="AE136" i="2" s="1"/>
  <c r="AF136" i="2"/>
  <c r="T142" i="2"/>
  <c r="X142" i="2"/>
  <c r="AE142" i="2" s="1"/>
  <c r="AF142" i="2"/>
  <c r="T154" i="2"/>
  <c r="X154" i="2"/>
  <c r="AE154" i="2" s="1"/>
  <c r="AF154" i="2"/>
  <c r="T158" i="2"/>
  <c r="X158" i="2"/>
  <c r="AE158" i="2" s="1"/>
  <c r="AF158" i="2"/>
  <c r="T171" i="2"/>
  <c r="X171" i="2"/>
  <c r="AE171" i="2" s="1"/>
  <c r="AF171" i="2"/>
  <c r="T193" i="2"/>
  <c r="X193" i="2"/>
  <c r="AE193" i="2" s="1"/>
  <c r="AF193" i="2"/>
  <c r="U198" i="2"/>
  <c r="V198" i="2" s="1"/>
  <c r="X198" i="2"/>
  <c r="AE198" i="2" s="1"/>
  <c r="AF198" i="2"/>
  <c r="X204" i="2"/>
  <c r="AE204" i="2" s="1"/>
  <c r="AF204" i="2"/>
  <c r="X227" i="2"/>
  <c r="AE227" i="2" s="1"/>
  <c r="AF227" i="2"/>
  <c r="X237" i="2"/>
  <c r="AE237" i="2" s="1"/>
  <c r="AF237" i="2"/>
  <c r="U246" i="2"/>
  <c r="V246" i="2" s="1"/>
  <c r="X246" i="2"/>
  <c r="AE246" i="2" s="1"/>
  <c r="AF246" i="2"/>
  <c r="X262" i="2"/>
  <c r="AE262" i="2" s="1"/>
  <c r="AF262" i="2"/>
  <c r="X276" i="2"/>
  <c r="AE276" i="2" s="1"/>
  <c r="AF276" i="2"/>
  <c r="AF295" i="2"/>
  <c r="X295" i="2"/>
  <c r="AE295" i="2" s="1"/>
  <c r="X298" i="2"/>
  <c r="AE298" i="2" s="1"/>
  <c r="AF298" i="2"/>
  <c r="T303" i="2"/>
  <c r="X303" i="2"/>
  <c r="AE303" i="2" s="1"/>
  <c r="AF303" i="2"/>
  <c r="T315" i="2"/>
  <c r="X315" i="2"/>
  <c r="AE315" i="2" s="1"/>
  <c r="AF315" i="2"/>
  <c r="X337" i="2"/>
  <c r="AE337" i="2" s="1"/>
  <c r="AF337" i="2"/>
  <c r="T345" i="2"/>
  <c r="X345" i="2"/>
  <c r="AE345" i="2" s="1"/>
  <c r="AF345" i="2"/>
  <c r="AF367" i="2"/>
  <c r="X367" i="2"/>
  <c r="AE367" i="2" s="1"/>
  <c r="X362" i="2"/>
  <c r="AE362" i="2" s="1"/>
  <c r="AF362" i="2"/>
  <c r="AF391" i="2"/>
  <c r="X391" i="2"/>
  <c r="AE391" i="2" s="1"/>
  <c r="X389" i="2"/>
  <c r="AE389" i="2" s="1"/>
  <c r="AF389" i="2"/>
  <c r="X401" i="2"/>
  <c r="AE401" i="2" s="1"/>
  <c r="AF401" i="2"/>
  <c r="X419" i="2"/>
  <c r="AE419" i="2" s="1"/>
  <c r="AF419" i="2"/>
  <c r="AF4" i="2"/>
  <c r="X4" i="2"/>
  <c r="AE4" i="2" s="1"/>
  <c r="T15" i="2"/>
  <c r="X15" i="2"/>
  <c r="AE15" i="2" s="1"/>
  <c r="AF15" i="2"/>
  <c r="X33" i="2"/>
  <c r="AE33" i="2" s="1"/>
  <c r="AF33" i="2"/>
  <c r="T41" i="2"/>
  <c r="X41" i="2"/>
  <c r="AE41" i="2" s="1"/>
  <c r="AF41" i="2"/>
  <c r="T67" i="2"/>
  <c r="X67" i="2"/>
  <c r="AE67" i="2" s="1"/>
  <c r="AF67" i="2"/>
  <c r="T71" i="2"/>
  <c r="X71" i="2"/>
  <c r="AE71" i="2" s="1"/>
  <c r="AF71" i="2"/>
  <c r="X76" i="2"/>
  <c r="AE76" i="2" s="1"/>
  <c r="AF76" i="2"/>
  <c r="U88" i="2"/>
  <c r="V88" i="2" s="1"/>
  <c r="X88" i="2"/>
  <c r="AE88" i="2" s="1"/>
  <c r="AF88" i="2"/>
  <c r="T104" i="2"/>
  <c r="X104" i="2"/>
  <c r="AE104" i="2" s="1"/>
  <c r="AF104" i="2"/>
  <c r="X127" i="2"/>
  <c r="AE127" i="2" s="1"/>
  <c r="AF127" i="2"/>
  <c r="T125" i="2"/>
  <c r="X125" i="2"/>
  <c r="AE125" i="2" s="1"/>
  <c r="AF125" i="2"/>
  <c r="U138" i="2"/>
  <c r="V138" i="2" s="1"/>
  <c r="X138" i="2"/>
  <c r="AE138" i="2" s="1"/>
  <c r="AF138" i="2"/>
  <c r="X155" i="2"/>
  <c r="AE155" i="2" s="1"/>
  <c r="AF155" i="2"/>
  <c r="X172" i="2"/>
  <c r="AE172" i="2" s="1"/>
  <c r="AF172" i="2"/>
  <c r="T177" i="2"/>
  <c r="X177" i="2"/>
  <c r="AE177" i="2" s="1"/>
  <c r="AF177" i="2"/>
  <c r="X191" i="2"/>
  <c r="AE191" i="2" s="1"/>
  <c r="AF191" i="2"/>
  <c r="X215" i="2"/>
  <c r="AE215" i="2" s="1"/>
  <c r="AF215" i="2"/>
  <c r="X212" i="2"/>
  <c r="AE212" i="2" s="1"/>
  <c r="AF212" i="2"/>
  <c r="U210" i="2"/>
  <c r="V210" i="2" s="1"/>
  <c r="X210" i="2"/>
  <c r="AE210" i="2" s="1"/>
  <c r="AF210" i="2"/>
  <c r="X240" i="2"/>
  <c r="AE240" i="2" s="1"/>
  <c r="AF240" i="2"/>
  <c r="X253" i="2"/>
  <c r="AE253" i="2" s="1"/>
  <c r="AF253" i="2"/>
  <c r="X265" i="2"/>
  <c r="AE265" i="2" s="1"/>
  <c r="AF265" i="2"/>
  <c r="U270" i="2"/>
  <c r="V270" i="2" s="1"/>
  <c r="X270" i="2"/>
  <c r="AE270" i="2" s="1"/>
  <c r="AF270" i="2"/>
  <c r="X285" i="2"/>
  <c r="AE285" i="2" s="1"/>
  <c r="AF285" i="2"/>
  <c r="X300" i="2"/>
  <c r="AE300" i="2" s="1"/>
  <c r="AF300" i="2"/>
  <c r="X321" i="2"/>
  <c r="AE321" i="2" s="1"/>
  <c r="AF321" i="2"/>
  <c r="X311" i="2"/>
  <c r="AE311" i="2" s="1"/>
  <c r="AF311" i="2"/>
  <c r="X333" i="2"/>
  <c r="AE333" i="2" s="1"/>
  <c r="AF333" i="2"/>
  <c r="AF344" i="2"/>
  <c r="X344" i="2"/>
  <c r="AE344" i="2" s="1"/>
  <c r="X353" i="2"/>
  <c r="AE353" i="2" s="1"/>
  <c r="AF353" i="2"/>
  <c r="X377" i="2"/>
  <c r="AE377" i="2" s="1"/>
  <c r="AF377" i="2"/>
  <c r="X375" i="2"/>
  <c r="AE375" i="2" s="1"/>
  <c r="AF375" i="2"/>
  <c r="X409" i="2"/>
  <c r="AE409" i="2" s="1"/>
  <c r="AF409" i="2"/>
  <c r="U414" i="2"/>
  <c r="V414" i="2" s="1"/>
  <c r="X414" i="2"/>
  <c r="AE414" i="2" s="1"/>
  <c r="AF414" i="2"/>
  <c r="X420" i="2"/>
  <c r="AE420" i="2" s="1"/>
  <c r="AF420" i="2"/>
  <c r="X10" i="2"/>
  <c r="AE10" i="2" s="1"/>
  <c r="AF10" i="2"/>
  <c r="X32" i="2"/>
  <c r="AE32" i="2" s="1"/>
  <c r="AF32" i="2"/>
  <c r="X49" i="2"/>
  <c r="AE49" i="2" s="1"/>
  <c r="AF49" i="2"/>
  <c r="X43" i="2"/>
  <c r="AE43" i="2" s="1"/>
  <c r="AF43" i="2"/>
  <c r="X56" i="2"/>
  <c r="AE56" i="2" s="1"/>
  <c r="AF56" i="2"/>
  <c r="X70" i="2"/>
  <c r="AE70" i="2" s="1"/>
  <c r="AF70" i="2"/>
  <c r="X83" i="2"/>
  <c r="AE83" i="2" s="1"/>
  <c r="AF83" i="2"/>
  <c r="X92" i="2"/>
  <c r="AE92" i="2" s="1"/>
  <c r="AF92" i="2"/>
  <c r="W109" i="2"/>
  <c r="X109" i="2"/>
  <c r="AE109" i="2" s="1"/>
  <c r="AF109" i="2"/>
  <c r="X123" i="2"/>
  <c r="AE123" i="2" s="1"/>
  <c r="AF123" i="2"/>
  <c r="X143" i="2"/>
  <c r="AE143" i="2" s="1"/>
  <c r="AF143" i="2"/>
  <c r="X144" i="2"/>
  <c r="AE144" i="2" s="1"/>
  <c r="AF144" i="2"/>
  <c r="X161" i="2"/>
  <c r="AE161" i="2" s="1"/>
  <c r="AF161" i="2"/>
  <c r="X165" i="2"/>
  <c r="AE165" i="2" s="1"/>
  <c r="AF165" i="2"/>
  <c r="X181" i="2"/>
  <c r="AE181" i="2" s="1"/>
  <c r="AF181" i="2"/>
  <c r="X187" i="2"/>
  <c r="AE187" i="2" s="1"/>
  <c r="AF187" i="2"/>
  <c r="X202" i="2"/>
  <c r="AE202" i="2" s="1"/>
  <c r="AF202" i="2"/>
  <c r="X203" i="2"/>
  <c r="AE203" i="2" s="1"/>
  <c r="AF203" i="2"/>
  <c r="W230" i="2"/>
  <c r="X230" i="2"/>
  <c r="AE230" i="2" s="1"/>
  <c r="AF230" i="2"/>
  <c r="X238" i="2"/>
  <c r="AE238" i="2" s="1"/>
  <c r="AF238" i="2"/>
  <c r="X258" i="2"/>
  <c r="AE258" i="2" s="1"/>
  <c r="AF258" i="2"/>
  <c r="AF272" i="2"/>
  <c r="X272" i="2"/>
  <c r="AE272" i="2" s="1"/>
  <c r="X266" i="2"/>
  <c r="AE266" i="2" s="1"/>
  <c r="AF266" i="2"/>
  <c r="X290" i="2"/>
  <c r="AE290" i="2" s="1"/>
  <c r="AF290" i="2"/>
  <c r="X292" i="2"/>
  <c r="AE292" i="2" s="1"/>
  <c r="AF292" i="2"/>
  <c r="X309" i="2"/>
  <c r="AE309" i="2" s="1"/>
  <c r="AF309" i="2"/>
  <c r="AF331" i="2"/>
  <c r="X331" i="2"/>
  <c r="AE331" i="2" s="1"/>
  <c r="X338" i="2"/>
  <c r="AE338" i="2" s="1"/>
  <c r="AF338" i="2"/>
  <c r="X341" i="2"/>
  <c r="AE341" i="2" s="1"/>
  <c r="AF341" i="2"/>
  <c r="X360" i="2"/>
  <c r="AE360" i="2" s="1"/>
  <c r="AF360" i="2"/>
  <c r="X371" i="2"/>
  <c r="AE371" i="2" s="1"/>
  <c r="AF371" i="2"/>
  <c r="X399" i="2"/>
  <c r="AE399" i="2" s="1"/>
  <c r="AF399" i="2"/>
  <c r="X406" i="2"/>
  <c r="AE406" i="2" s="1"/>
  <c r="AF406" i="2"/>
  <c r="AF403" i="2"/>
  <c r="X403" i="2"/>
  <c r="AE403" i="2" s="1"/>
  <c r="X405" i="2"/>
  <c r="AE405" i="2" s="1"/>
  <c r="AF405" i="2"/>
  <c r="AF5" i="2"/>
  <c r="X5" i="2"/>
  <c r="AE5" i="2" s="1"/>
  <c r="X24" i="2"/>
  <c r="AE24" i="2" s="1"/>
  <c r="AF24" i="2"/>
  <c r="X46" i="2"/>
  <c r="AE46" i="2" s="1"/>
  <c r="AF46" i="2"/>
  <c r="X52" i="2"/>
  <c r="AE52" i="2" s="1"/>
  <c r="AF52" i="2"/>
  <c r="X59" i="2"/>
  <c r="AE59" i="2" s="1"/>
  <c r="AF59" i="2"/>
  <c r="T65" i="2"/>
  <c r="X65" i="2"/>
  <c r="AE65" i="2" s="1"/>
  <c r="AF65" i="2"/>
  <c r="X106" i="2"/>
  <c r="AE106" i="2" s="1"/>
  <c r="AF106" i="2"/>
  <c r="X100" i="2"/>
  <c r="AE100" i="2" s="1"/>
  <c r="AF100" i="2"/>
  <c r="T111" i="2"/>
  <c r="X111" i="2"/>
  <c r="AE111" i="2" s="1"/>
  <c r="AF111" i="2"/>
  <c r="X110" i="2"/>
  <c r="AE110" i="2" s="1"/>
  <c r="AF110" i="2"/>
  <c r="X130" i="2"/>
  <c r="AE130" i="2" s="1"/>
  <c r="AF130" i="2"/>
  <c r="X140" i="2"/>
  <c r="AE140" i="2" s="1"/>
  <c r="AF140" i="2"/>
  <c r="X167" i="2"/>
  <c r="AE167" i="2" s="1"/>
  <c r="AF167" i="2"/>
  <c r="X170" i="2"/>
  <c r="AE170" i="2" s="1"/>
  <c r="AF170" i="2"/>
  <c r="X174" i="2"/>
  <c r="AE174" i="2" s="1"/>
  <c r="AF174" i="2"/>
  <c r="X188" i="2"/>
  <c r="AE188" i="2" s="1"/>
  <c r="AF188" i="2"/>
  <c r="X196" i="2"/>
  <c r="AE196" i="2" s="1"/>
  <c r="AF196" i="2"/>
  <c r="X218" i="2"/>
  <c r="AE218" i="2" s="1"/>
  <c r="AF218" i="2"/>
  <c r="X223" i="2"/>
  <c r="AE223" i="2" s="1"/>
  <c r="AF223" i="2"/>
  <c r="X224" i="2"/>
  <c r="AE224" i="2" s="1"/>
  <c r="AF224" i="2"/>
  <c r="X255" i="2"/>
  <c r="AE255" i="2" s="1"/>
  <c r="AF255" i="2"/>
  <c r="X263" i="2"/>
  <c r="AE263" i="2" s="1"/>
  <c r="AF263" i="2"/>
  <c r="X279" i="2"/>
  <c r="AE279" i="2" s="1"/>
  <c r="AF279" i="2"/>
  <c r="AF296" i="2"/>
  <c r="X296" i="2"/>
  <c r="AE296" i="2" s="1"/>
  <c r="X291" i="2"/>
  <c r="AE291" i="2" s="1"/>
  <c r="AF291" i="2"/>
  <c r="X313" i="2"/>
  <c r="AE313" i="2" s="1"/>
  <c r="AF313" i="2"/>
  <c r="U330" i="2"/>
  <c r="X330" i="2"/>
  <c r="AE330" i="2" s="1"/>
  <c r="AF330" i="2"/>
  <c r="X327" i="2"/>
  <c r="AE327" i="2" s="1"/>
  <c r="AF327" i="2"/>
  <c r="X347" i="2"/>
  <c r="AE347" i="2" s="1"/>
  <c r="AF347" i="2"/>
  <c r="T366" i="2"/>
  <c r="X366" i="2"/>
  <c r="AE366" i="2" s="1"/>
  <c r="AF366" i="2"/>
  <c r="X361" i="2"/>
  <c r="AE361" i="2" s="1"/>
  <c r="AF361" i="2"/>
  <c r="X388" i="2"/>
  <c r="AE388" i="2" s="1"/>
  <c r="AF388" i="2"/>
  <c r="X407" i="2"/>
  <c r="AE407" i="2" s="1"/>
  <c r="AF407" i="2"/>
  <c r="X418" i="2"/>
  <c r="AE418" i="2" s="1"/>
  <c r="AF418" i="2"/>
  <c r="X412" i="2"/>
  <c r="AE412" i="2" s="1"/>
  <c r="AF412" i="2"/>
  <c r="W100" i="2"/>
  <c r="W292" i="2"/>
  <c r="U258" i="2"/>
  <c r="V258" i="2" s="1"/>
  <c r="W304" i="2"/>
  <c r="T4" i="2"/>
  <c r="T76" i="2"/>
  <c r="U282" i="2"/>
  <c r="V282" i="2" s="1"/>
  <c r="W388" i="2"/>
  <c r="T102" i="2"/>
  <c r="T282" i="2"/>
  <c r="U2" i="2"/>
  <c r="U292" i="2"/>
  <c r="W412" i="2"/>
  <c r="U28" i="2"/>
  <c r="U304" i="2"/>
  <c r="T16" i="2"/>
  <c r="T40" i="2"/>
  <c r="T42" i="2"/>
  <c r="T70" i="2"/>
  <c r="T136" i="2"/>
  <c r="T208" i="2"/>
  <c r="T246" i="2"/>
  <c r="T304" i="2"/>
  <c r="T376" i="2"/>
  <c r="T400" i="2"/>
  <c r="U318" i="2"/>
  <c r="U100" i="2"/>
  <c r="V100" i="2" s="1"/>
  <c r="U388" i="2"/>
  <c r="V388" i="2" s="1"/>
  <c r="T28" i="2"/>
  <c r="T181" i="2"/>
  <c r="U412" i="2"/>
  <c r="V412" i="2" s="1"/>
  <c r="U172" i="2"/>
  <c r="W2" i="2"/>
  <c r="U316" i="2"/>
  <c r="T280" i="2"/>
  <c r="T316" i="2"/>
  <c r="W5" i="2"/>
  <c r="U5" i="2"/>
  <c r="U24" i="2"/>
  <c r="W24" i="2"/>
  <c r="W46" i="2"/>
  <c r="U46" i="2"/>
  <c r="U59" i="2"/>
  <c r="V59" i="2" s="1"/>
  <c r="W59" i="2"/>
  <c r="W65" i="2"/>
  <c r="U65" i="2"/>
  <c r="V65" i="2" s="1"/>
  <c r="W106" i="2"/>
  <c r="U106" i="2"/>
  <c r="V106" i="2" s="1"/>
  <c r="W111" i="2"/>
  <c r="U111" i="2"/>
  <c r="V111" i="2" s="1"/>
  <c r="W110" i="2"/>
  <c r="U110" i="2"/>
  <c r="V110" i="2" s="1"/>
  <c r="W130" i="2"/>
  <c r="U130" i="2"/>
  <c r="V130" i="2" s="1"/>
  <c r="W140" i="2"/>
  <c r="U140" i="2"/>
  <c r="V140" i="2" s="1"/>
  <c r="U167" i="2"/>
  <c r="W167" i="2"/>
  <c r="W170" i="2"/>
  <c r="U170" i="2"/>
  <c r="W174" i="2"/>
  <c r="T188" i="2"/>
  <c r="W188" i="2"/>
  <c r="U188" i="2"/>
  <c r="V188" i="2" s="1"/>
  <c r="W218" i="2"/>
  <c r="U218" i="2"/>
  <c r="V218" i="2" s="1"/>
  <c r="W223" i="2"/>
  <c r="U223" i="2"/>
  <c r="V223" i="2" s="1"/>
  <c r="W224" i="2"/>
  <c r="U224" i="2"/>
  <c r="V224" i="2" s="1"/>
  <c r="W255" i="2"/>
  <c r="U255" i="2"/>
  <c r="V255" i="2" s="1"/>
  <c r="U263" i="2"/>
  <c r="V263" i="2" s="1"/>
  <c r="W263" i="2"/>
  <c r="W279" i="2"/>
  <c r="U279" i="2"/>
  <c r="V279" i="2" s="1"/>
  <c r="T296" i="2"/>
  <c r="W296" i="2"/>
  <c r="U296" i="2"/>
  <c r="T291" i="2"/>
  <c r="W291" i="2"/>
  <c r="U291" i="2"/>
  <c r="W313" i="2"/>
  <c r="U313" i="2"/>
  <c r="W330" i="2"/>
  <c r="T330" i="2"/>
  <c r="W327" i="2"/>
  <c r="U327" i="2"/>
  <c r="T347" i="2"/>
  <c r="U347" i="2"/>
  <c r="V347" i="2" s="1"/>
  <c r="W347" i="2"/>
  <c r="W366" i="2"/>
  <c r="W361" i="2"/>
  <c r="U361" i="2"/>
  <c r="V361" i="2" s="1"/>
  <c r="U174" i="2"/>
  <c r="W76" i="2"/>
  <c r="W220" i="2"/>
  <c r="T220" i="2"/>
  <c r="W25" i="2"/>
  <c r="U25" i="2"/>
  <c r="T38" i="2"/>
  <c r="W38" i="2"/>
  <c r="U38" i="2"/>
  <c r="W45" i="2"/>
  <c r="U45" i="2"/>
  <c r="U60" i="2"/>
  <c r="V60" i="2" s="1"/>
  <c r="W60" i="2"/>
  <c r="W78" i="2"/>
  <c r="T89" i="2"/>
  <c r="W89" i="2"/>
  <c r="U89" i="2"/>
  <c r="V89" i="2" s="1"/>
  <c r="W101" i="2"/>
  <c r="U101" i="2"/>
  <c r="V101" i="2" s="1"/>
  <c r="T124" i="2"/>
  <c r="W141" i="2"/>
  <c r="U141" i="2"/>
  <c r="V141" i="2" s="1"/>
  <c r="W134" i="2"/>
  <c r="U134" i="2"/>
  <c r="V134" i="2" s="1"/>
  <c r="W157" i="2"/>
  <c r="U157" i="2"/>
  <c r="W166" i="2"/>
  <c r="U166" i="2"/>
  <c r="U179" i="2"/>
  <c r="W179" i="2"/>
  <c r="W194" i="2"/>
  <c r="U194" i="2"/>
  <c r="V194" i="2" s="1"/>
  <c r="W205" i="2"/>
  <c r="U205" i="2"/>
  <c r="V205" i="2" s="1"/>
  <c r="U216" i="2"/>
  <c r="V216" i="2" s="1"/>
  <c r="W216" i="2"/>
  <c r="W225" i="2"/>
  <c r="U225" i="2"/>
  <c r="V225" i="2" s="1"/>
  <c r="W236" i="2"/>
  <c r="U236" i="2"/>
  <c r="V236" i="2" s="1"/>
  <c r="T244" i="2"/>
  <c r="W250" i="2"/>
  <c r="U250" i="2"/>
  <c r="V250" i="2" s="1"/>
  <c r="W271" i="2"/>
  <c r="U271" i="2"/>
  <c r="V271" i="2" s="1"/>
  <c r="U287" i="2"/>
  <c r="W287" i="2"/>
  <c r="W302" i="2"/>
  <c r="U302" i="2"/>
  <c r="W310" i="2"/>
  <c r="U310" i="2"/>
  <c r="W319" i="2"/>
  <c r="U319" i="2"/>
  <c r="W334" i="2"/>
  <c r="U334" i="2"/>
  <c r="V334" i="2" s="1"/>
  <c r="T334" i="2"/>
  <c r="U359" i="2"/>
  <c r="V359" i="2" s="1"/>
  <c r="W359" i="2"/>
  <c r="T354" i="2"/>
  <c r="W354" i="2"/>
  <c r="W373" i="2"/>
  <c r="U373" i="2"/>
  <c r="V373" i="2" s="1"/>
  <c r="W380" i="2"/>
  <c r="U380" i="2"/>
  <c r="V380" i="2" s="1"/>
  <c r="U40" i="2"/>
  <c r="U112" i="2"/>
  <c r="V112" i="2" s="1"/>
  <c r="U184" i="2"/>
  <c r="U256" i="2"/>
  <c r="V256" i="2" s="1"/>
  <c r="U328" i="2"/>
  <c r="U400" i="2"/>
  <c r="V400" i="2" s="1"/>
  <c r="W88" i="2"/>
  <c r="W232" i="2"/>
  <c r="W376" i="2"/>
  <c r="U52" i="2"/>
  <c r="U124" i="2"/>
  <c r="V124" i="2" s="1"/>
  <c r="U196" i="2"/>
  <c r="V196" i="2" s="1"/>
  <c r="U268" i="2"/>
  <c r="V268" i="2" s="1"/>
  <c r="W112" i="2"/>
  <c r="W400" i="2"/>
  <c r="U54" i="2"/>
  <c r="W124" i="2"/>
  <c r="W268" i="2"/>
  <c r="T166" i="2"/>
  <c r="T184" i="2"/>
  <c r="W14" i="2"/>
  <c r="U14" i="2"/>
  <c r="U12" i="2"/>
  <c r="W12" i="2"/>
  <c r="T30" i="2"/>
  <c r="W30" i="2"/>
  <c r="U35" i="2"/>
  <c r="W35" i="2"/>
  <c r="U47" i="2"/>
  <c r="W47" i="2"/>
  <c r="W58" i="2"/>
  <c r="U58" i="2"/>
  <c r="V58" i="2" s="1"/>
  <c r="T74" i="2"/>
  <c r="W74" i="2"/>
  <c r="U74" i="2"/>
  <c r="V74" i="2" s="1"/>
  <c r="W77" i="2"/>
  <c r="U77" i="2"/>
  <c r="V77" i="2" s="1"/>
  <c r="U95" i="2"/>
  <c r="V95" i="2" s="1"/>
  <c r="W95" i="2"/>
  <c r="W97" i="2"/>
  <c r="U97" i="2"/>
  <c r="V97" i="2" s="1"/>
  <c r="W121" i="2"/>
  <c r="U121" i="2"/>
  <c r="V121" i="2" s="1"/>
  <c r="W133" i="2"/>
  <c r="U133" i="2"/>
  <c r="V133" i="2" s="1"/>
  <c r="W149" i="2"/>
  <c r="U149" i="2"/>
  <c r="W163" i="2"/>
  <c r="U163" i="2"/>
  <c r="T175" i="2"/>
  <c r="W175" i="2"/>
  <c r="U175" i="2"/>
  <c r="T189" i="2"/>
  <c r="W189" i="2"/>
  <c r="U189" i="2"/>
  <c r="W201" i="2"/>
  <c r="U201" i="2"/>
  <c r="V201" i="2" s="1"/>
  <c r="T219" i="2"/>
  <c r="W219" i="2"/>
  <c r="U219" i="2"/>
  <c r="V219" i="2" s="1"/>
  <c r="W242" i="2"/>
  <c r="U242" i="2"/>
  <c r="V242" i="2" s="1"/>
  <c r="W260" i="2"/>
  <c r="U260" i="2"/>
  <c r="V260" i="2" s="1"/>
  <c r="W254" i="2"/>
  <c r="U254" i="2"/>
  <c r="V254" i="2" s="1"/>
  <c r="W273" i="2"/>
  <c r="U273" i="2"/>
  <c r="V273" i="2" s="1"/>
  <c r="W301" i="2"/>
  <c r="U301" i="2"/>
  <c r="W306" i="2"/>
  <c r="U312" i="2"/>
  <c r="W312" i="2"/>
  <c r="W314" i="2"/>
  <c r="U314" i="2"/>
  <c r="T340" i="2"/>
  <c r="T352" i="2"/>
  <c r="W342" i="2"/>
  <c r="W374" i="2"/>
  <c r="U374" i="2"/>
  <c r="V374" i="2" s="1"/>
  <c r="W369" i="2"/>
  <c r="U369" i="2"/>
  <c r="V369" i="2" s="1"/>
  <c r="T157" i="2"/>
  <c r="W3" i="2"/>
  <c r="U3" i="2"/>
  <c r="W8" i="2"/>
  <c r="U8" i="2"/>
  <c r="W20" i="2"/>
  <c r="U20" i="2"/>
  <c r="U36" i="2"/>
  <c r="W36" i="2"/>
  <c r="W50" i="2"/>
  <c r="U50" i="2"/>
  <c r="W62" i="2"/>
  <c r="U62" i="2"/>
  <c r="V62" i="2" s="1"/>
  <c r="W73" i="2"/>
  <c r="U73" i="2"/>
  <c r="V73" i="2" s="1"/>
  <c r="W91" i="2"/>
  <c r="U91" i="2"/>
  <c r="V91" i="2" s="1"/>
  <c r="T105" i="2"/>
  <c r="W105" i="2"/>
  <c r="U105" i="2"/>
  <c r="V105" i="2" s="1"/>
  <c r="W114" i="2"/>
  <c r="U119" i="2"/>
  <c r="V119" i="2" s="1"/>
  <c r="W119" i="2"/>
  <c r="W128" i="2"/>
  <c r="U128" i="2"/>
  <c r="V128" i="2" s="1"/>
  <c r="W147" i="2"/>
  <c r="U147" i="2"/>
  <c r="U156" i="2"/>
  <c r="W156" i="2"/>
  <c r="W182" i="2"/>
  <c r="U182" i="2"/>
  <c r="U180" i="2"/>
  <c r="W180" i="2"/>
  <c r="W200" i="2"/>
  <c r="U200" i="2"/>
  <c r="V200" i="2" s="1"/>
  <c r="W214" i="2"/>
  <c r="U214" i="2"/>
  <c r="V214" i="2" s="1"/>
  <c r="W222" i="2"/>
  <c r="T241" i="2"/>
  <c r="W241" i="2"/>
  <c r="U241" i="2"/>
  <c r="V241" i="2" s="1"/>
  <c r="W247" i="2"/>
  <c r="U247" i="2"/>
  <c r="V247" i="2" s="1"/>
  <c r="W274" i="2"/>
  <c r="U274" i="2"/>
  <c r="V274" i="2" s="1"/>
  <c r="T141" i="2"/>
  <c r="T134" i="2"/>
  <c r="T182" i="2"/>
  <c r="T260" i="2"/>
  <c r="T319" i="2"/>
  <c r="W9" i="2"/>
  <c r="U9" i="2"/>
  <c r="W34" i="2"/>
  <c r="U34" i="2"/>
  <c r="W57" i="2"/>
  <c r="U57" i="2"/>
  <c r="V57" i="2" s="1"/>
  <c r="W82" i="2"/>
  <c r="U82" i="2"/>
  <c r="V82" i="2" s="1"/>
  <c r="W85" i="2"/>
  <c r="U85" i="2"/>
  <c r="V85" i="2" s="1"/>
  <c r="W99" i="2"/>
  <c r="U99" i="2"/>
  <c r="V99" i="2" s="1"/>
  <c r="U107" i="2"/>
  <c r="V107" i="2" s="1"/>
  <c r="W107" i="2"/>
  <c r="W126" i="2"/>
  <c r="W129" i="2"/>
  <c r="U129" i="2"/>
  <c r="V129" i="2" s="1"/>
  <c r="T148" i="2"/>
  <c r="T159" i="2"/>
  <c r="W159" i="2"/>
  <c r="U159" i="2"/>
  <c r="U168" i="2"/>
  <c r="W168" i="2"/>
  <c r="W190" i="2"/>
  <c r="U190" i="2"/>
  <c r="W213" i="2"/>
  <c r="U213" i="2"/>
  <c r="V213" i="2" s="1"/>
  <c r="T209" i="2"/>
  <c r="W209" i="2"/>
  <c r="U209" i="2"/>
  <c r="V209" i="2" s="1"/>
  <c r="W221" i="2"/>
  <c r="U221" i="2"/>
  <c r="V221" i="2" s="1"/>
  <c r="W234" i="2"/>
  <c r="W249" i="2"/>
  <c r="U249" i="2"/>
  <c r="V249" i="2" s="1"/>
  <c r="T249" i="2"/>
  <c r="U239" i="2"/>
  <c r="V239" i="2" s="1"/>
  <c r="W239" i="2"/>
  <c r="U64" i="2"/>
  <c r="V64" i="2" s="1"/>
  <c r="U136" i="2"/>
  <c r="V136" i="2" s="1"/>
  <c r="U208" i="2"/>
  <c r="V208" i="2" s="1"/>
  <c r="U280" i="2"/>
  <c r="V280" i="2" s="1"/>
  <c r="U352" i="2"/>
  <c r="V352" i="2" s="1"/>
  <c r="W136" i="2"/>
  <c r="W280" i="2"/>
  <c r="U354" i="2"/>
  <c r="V354" i="2" s="1"/>
  <c r="W4" i="2"/>
  <c r="W148" i="2"/>
  <c r="W244" i="2"/>
  <c r="T112" i="2"/>
  <c r="T236" i="2"/>
  <c r="W6" i="2"/>
  <c r="W18" i="2"/>
  <c r="W26" i="2"/>
  <c r="U26" i="2"/>
  <c r="W54" i="2"/>
  <c r="W53" i="2"/>
  <c r="U53" i="2"/>
  <c r="V53" i="2" s="1"/>
  <c r="W61" i="2"/>
  <c r="U61" i="2"/>
  <c r="V61" i="2" s="1"/>
  <c r="W87" i="2"/>
  <c r="U87" i="2"/>
  <c r="V87" i="2" s="1"/>
  <c r="W90" i="2"/>
  <c r="U96" i="2"/>
  <c r="V96" i="2" s="1"/>
  <c r="W96" i="2"/>
  <c r="W122" i="2"/>
  <c r="U122" i="2"/>
  <c r="V122" i="2" s="1"/>
  <c r="W115" i="2"/>
  <c r="U115" i="2"/>
  <c r="V115" i="2" s="1"/>
  <c r="U131" i="2"/>
  <c r="V131" i="2" s="1"/>
  <c r="W131" i="2"/>
  <c r="W150" i="2"/>
  <c r="W164" i="2"/>
  <c r="U164" i="2"/>
  <c r="W173" i="2"/>
  <c r="U173" i="2"/>
  <c r="W186" i="2"/>
  <c r="W197" i="2"/>
  <c r="U197" i="2"/>
  <c r="V197" i="2" s="1"/>
  <c r="W211" i="2"/>
  <c r="U211" i="2"/>
  <c r="V211" i="2" s="1"/>
  <c r="U228" i="2"/>
  <c r="V228" i="2" s="1"/>
  <c r="W228" i="2"/>
  <c r="W229" i="2"/>
  <c r="U229" i="2"/>
  <c r="V229" i="2" s="1"/>
  <c r="T252" i="2"/>
  <c r="U252" i="2"/>
  <c r="V252" i="2" s="1"/>
  <c r="W252" i="2"/>
  <c r="W259" i="2"/>
  <c r="U259" i="2"/>
  <c r="V259" i="2" s="1"/>
  <c r="W277" i="2"/>
  <c r="U277" i="2"/>
  <c r="V277" i="2" s="1"/>
  <c r="W281" i="2"/>
  <c r="U281" i="2"/>
  <c r="V281" i="2" s="1"/>
  <c r="W289" i="2"/>
  <c r="U289" i="2"/>
  <c r="W307" i="2"/>
  <c r="U307" i="2"/>
  <c r="W326" i="2"/>
  <c r="U326" i="2"/>
  <c r="U335" i="2"/>
  <c r="V335" i="2" s="1"/>
  <c r="W335" i="2"/>
  <c r="W363" i="2"/>
  <c r="U363" i="2"/>
  <c r="V363" i="2" s="1"/>
  <c r="W370" i="2"/>
  <c r="U370" i="2"/>
  <c r="V370" i="2" s="1"/>
  <c r="W378" i="2"/>
  <c r="T378" i="2"/>
  <c r="W386" i="2"/>
  <c r="U386" i="2"/>
  <c r="V386" i="2" s="1"/>
  <c r="W390" i="2"/>
  <c r="T121" i="2"/>
  <c r="T133" i="2"/>
  <c r="T149" i="2"/>
  <c r="T156" i="2"/>
  <c r="T173" i="2"/>
  <c r="T302" i="2"/>
  <c r="T310" i="2"/>
  <c r="T314" i="2"/>
  <c r="T335" i="2"/>
  <c r="T380" i="2"/>
  <c r="U11" i="2"/>
  <c r="W11" i="2"/>
  <c r="W19" i="2"/>
  <c r="U19" i="2"/>
  <c r="W31" i="2"/>
  <c r="U31" i="2"/>
  <c r="W37" i="2"/>
  <c r="U37" i="2"/>
  <c r="W55" i="2"/>
  <c r="U55" i="2"/>
  <c r="V55" i="2" s="1"/>
  <c r="W69" i="2"/>
  <c r="U69" i="2"/>
  <c r="V69" i="2" s="1"/>
  <c r="W75" i="2"/>
  <c r="U75" i="2"/>
  <c r="V75" i="2" s="1"/>
  <c r="W81" i="2"/>
  <c r="U81" i="2"/>
  <c r="V81" i="2" s="1"/>
  <c r="W98" i="2"/>
  <c r="U98" i="2"/>
  <c r="V98" i="2" s="1"/>
  <c r="U120" i="2"/>
  <c r="V120" i="2" s="1"/>
  <c r="W120" i="2"/>
  <c r="U132" i="2"/>
  <c r="V132" i="2" s="1"/>
  <c r="W132" i="2"/>
  <c r="W145" i="2"/>
  <c r="U145" i="2"/>
  <c r="V145" i="2" s="1"/>
  <c r="W153" i="2"/>
  <c r="U153" i="2"/>
  <c r="W178" i="2"/>
  <c r="U178" i="2"/>
  <c r="W183" i="2"/>
  <c r="U183" i="2"/>
  <c r="U192" i="2"/>
  <c r="V192" i="2" s="1"/>
  <c r="W192" i="2"/>
  <c r="W195" i="2"/>
  <c r="U195" i="2"/>
  <c r="V195" i="2" s="1"/>
  <c r="W231" i="2"/>
  <c r="U231" i="2"/>
  <c r="V231" i="2" s="1"/>
  <c r="W243" i="2"/>
  <c r="U243" i="2"/>
  <c r="V243" i="2" s="1"/>
  <c r="W257" i="2"/>
  <c r="U257" i="2"/>
  <c r="V257" i="2" s="1"/>
  <c r="T256" i="2"/>
  <c r="U275" i="2"/>
  <c r="V275" i="2" s="1"/>
  <c r="W275" i="2"/>
  <c r="W283" i="2"/>
  <c r="U283" i="2"/>
  <c r="W294" i="2"/>
  <c r="W317" i="2"/>
  <c r="U317" i="2"/>
  <c r="W322" i="2"/>
  <c r="U322" i="2"/>
  <c r="W339" i="2"/>
  <c r="U339" i="2"/>
  <c r="W355" i="2"/>
  <c r="U355" i="2"/>
  <c r="V355" i="2" s="1"/>
  <c r="W349" i="2"/>
  <c r="U349" i="2"/>
  <c r="V349" i="2" s="1"/>
  <c r="T364" i="2"/>
  <c r="W382" i="2"/>
  <c r="U382" i="2"/>
  <c r="V382" i="2" s="1"/>
  <c r="T382" i="2"/>
  <c r="U408" i="2"/>
  <c r="V408" i="2" s="1"/>
  <c r="W408" i="2"/>
  <c r="U4" i="2"/>
  <c r="U76" i="2"/>
  <c r="V76" i="2" s="1"/>
  <c r="U148" i="2"/>
  <c r="U220" i="2"/>
  <c r="V220" i="2" s="1"/>
  <c r="U364" i="2"/>
  <c r="V364" i="2" s="1"/>
  <c r="W16" i="2"/>
  <c r="W160" i="2"/>
  <c r="T101" i="2"/>
  <c r="T97" i="2"/>
  <c r="T119" i="2"/>
  <c r="T128" i="2"/>
  <c r="T147" i="2"/>
  <c r="T164" i="2"/>
  <c r="T225" i="2"/>
  <c r="T242" i="2"/>
  <c r="T259" i="2"/>
  <c r="T355" i="2"/>
  <c r="T390" i="2"/>
  <c r="W7" i="2"/>
  <c r="U7" i="2"/>
  <c r="W21" i="2"/>
  <c r="U21" i="2"/>
  <c r="U23" i="2"/>
  <c r="W23" i="2"/>
  <c r="U48" i="2"/>
  <c r="W48" i="2"/>
  <c r="W51" i="2"/>
  <c r="U51" i="2"/>
  <c r="V51" i="2" s="1"/>
  <c r="W66" i="2"/>
  <c r="U84" i="2"/>
  <c r="V84" i="2" s="1"/>
  <c r="W84" i="2"/>
  <c r="W94" i="2"/>
  <c r="U94" i="2"/>
  <c r="V94" i="2" s="1"/>
  <c r="W103" i="2"/>
  <c r="U103" i="2"/>
  <c r="V103" i="2" s="1"/>
  <c r="W116" i="2"/>
  <c r="U116" i="2"/>
  <c r="V116" i="2" s="1"/>
  <c r="W135" i="2"/>
  <c r="U135" i="2"/>
  <c r="V135" i="2" s="1"/>
  <c r="W139" i="2"/>
  <c r="U139" i="2"/>
  <c r="V139" i="2" s="1"/>
  <c r="W151" i="2"/>
  <c r="U151" i="2"/>
  <c r="W162" i="2"/>
  <c r="W169" i="2"/>
  <c r="U169" i="2"/>
  <c r="W185" i="2"/>
  <c r="U185" i="2"/>
  <c r="W207" i="2"/>
  <c r="U207" i="2"/>
  <c r="V207" i="2" s="1"/>
  <c r="W199" i="2"/>
  <c r="U199" i="2"/>
  <c r="V199" i="2" s="1"/>
  <c r="W233" i="2"/>
  <c r="U233" i="2"/>
  <c r="V233" i="2" s="1"/>
  <c r="W226" i="2"/>
  <c r="U226" i="2"/>
  <c r="V226" i="2" s="1"/>
  <c r="W248" i="2"/>
  <c r="U248" i="2"/>
  <c r="V248" i="2" s="1"/>
  <c r="U264" i="2"/>
  <c r="V264" i="2" s="1"/>
  <c r="W264" i="2"/>
  <c r="W269" i="2"/>
  <c r="T269" i="2"/>
  <c r="U269" i="2"/>
  <c r="V269" i="2" s="1"/>
  <c r="W284" i="2"/>
  <c r="U284" i="2"/>
  <c r="W297" i="2"/>
  <c r="U297" i="2"/>
  <c r="W320" i="2"/>
  <c r="U320" i="2"/>
  <c r="T332" i="2"/>
  <c r="W332" i="2"/>
  <c r="U332" i="2"/>
  <c r="W350" i="2"/>
  <c r="U350" i="2"/>
  <c r="V350" i="2" s="1"/>
  <c r="W358" i="2"/>
  <c r="U358" i="2"/>
  <c r="V358" i="2" s="1"/>
  <c r="U372" i="2"/>
  <c r="V372" i="2" s="1"/>
  <c r="W372" i="2"/>
  <c r="T394" i="2"/>
  <c r="W394" i="2"/>
  <c r="U394" i="2"/>
  <c r="V394" i="2" s="1"/>
  <c r="W421" i="2"/>
  <c r="U421" i="2"/>
  <c r="V421" i="2" s="1"/>
  <c r="W402" i="2"/>
  <c r="W422" i="2"/>
  <c r="U422" i="2"/>
  <c r="V422" i="2" s="1"/>
  <c r="U6" i="2"/>
  <c r="U78" i="2"/>
  <c r="V78" i="2" s="1"/>
  <c r="U150" i="2"/>
  <c r="U222" i="2"/>
  <c r="V222" i="2" s="1"/>
  <c r="U294" i="2"/>
  <c r="U366" i="2"/>
  <c r="V366" i="2" s="1"/>
  <c r="W28" i="2"/>
  <c r="W172" i="2"/>
  <c r="W316" i="2"/>
  <c r="T114" i="2"/>
  <c r="T150" i="2"/>
  <c r="T247" i="2"/>
  <c r="T287" i="2"/>
  <c r="T306" i="2"/>
  <c r="T312" i="2"/>
  <c r="T369" i="2"/>
  <c r="W13" i="2"/>
  <c r="U13" i="2"/>
  <c r="W29" i="2"/>
  <c r="U29" i="2"/>
  <c r="W17" i="2"/>
  <c r="U17" i="2"/>
  <c r="W44" i="2"/>
  <c r="U44" i="2"/>
  <c r="W42" i="2"/>
  <c r="U72" i="2"/>
  <c r="V72" i="2" s="1"/>
  <c r="W72" i="2"/>
  <c r="W80" i="2"/>
  <c r="U80" i="2"/>
  <c r="V80" i="2" s="1"/>
  <c r="U108" i="2"/>
  <c r="V108" i="2" s="1"/>
  <c r="W108" i="2"/>
  <c r="W102" i="2"/>
  <c r="W117" i="2"/>
  <c r="U117" i="2"/>
  <c r="V117" i="2" s="1"/>
  <c r="W142" i="2"/>
  <c r="U142" i="2"/>
  <c r="V142" i="2" s="1"/>
  <c r="W154" i="2"/>
  <c r="U154" i="2"/>
  <c r="W158" i="2"/>
  <c r="U158" i="2"/>
  <c r="W171" i="2"/>
  <c r="U171" i="2"/>
  <c r="W193" i="2"/>
  <c r="U193" i="2"/>
  <c r="T198" i="2"/>
  <c r="W198" i="2"/>
  <c r="U204" i="2"/>
  <c r="V204" i="2" s="1"/>
  <c r="W204" i="2"/>
  <c r="U227" i="2"/>
  <c r="V227" i="2" s="1"/>
  <c r="W227" i="2"/>
  <c r="W237" i="2"/>
  <c r="U237" i="2"/>
  <c r="V237" i="2" s="1"/>
  <c r="W246" i="2"/>
  <c r="W262" i="2"/>
  <c r="U262" i="2"/>
  <c r="V262" i="2" s="1"/>
  <c r="T276" i="2"/>
  <c r="U276" i="2"/>
  <c r="V276" i="2" s="1"/>
  <c r="W276" i="2"/>
  <c r="W295" i="2"/>
  <c r="U295" i="2"/>
  <c r="T295" i="2"/>
  <c r="W298" i="2"/>
  <c r="U298" i="2"/>
  <c r="W303" i="2"/>
  <c r="U303" i="2"/>
  <c r="W315" i="2"/>
  <c r="U315" i="2"/>
  <c r="W337" i="2"/>
  <c r="U337" i="2"/>
  <c r="W345" i="2"/>
  <c r="U345" i="2"/>
  <c r="V345" i="2" s="1"/>
  <c r="W367" i="2"/>
  <c r="U367" i="2"/>
  <c r="V367" i="2" s="1"/>
  <c r="U16" i="2"/>
  <c r="U160" i="2"/>
  <c r="U232" i="2"/>
  <c r="V232" i="2" s="1"/>
  <c r="U376" i="2"/>
  <c r="V376" i="2" s="1"/>
  <c r="W40" i="2"/>
  <c r="W184" i="2"/>
  <c r="W328" i="2"/>
  <c r="T18" i="2"/>
  <c r="T95" i="2"/>
  <c r="T115" i="2"/>
  <c r="T131" i="2"/>
  <c r="T216" i="2"/>
  <c r="T232" i="2"/>
  <c r="T326" i="2"/>
  <c r="T373" i="2"/>
  <c r="W15" i="2"/>
  <c r="U15" i="2"/>
  <c r="W33" i="2"/>
  <c r="U33" i="2"/>
  <c r="W41" i="2"/>
  <c r="U41" i="2"/>
  <c r="W67" i="2"/>
  <c r="U67" i="2"/>
  <c r="V67" i="2" s="1"/>
  <c r="U71" i="2"/>
  <c r="V71" i="2" s="1"/>
  <c r="W71" i="2"/>
  <c r="T88" i="2"/>
  <c r="W104" i="2"/>
  <c r="U104" i="2"/>
  <c r="V104" i="2" s="1"/>
  <c r="W127" i="2"/>
  <c r="U127" i="2"/>
  <c r="V127" i="2" s="1"/>
  <c r="W125" i="2"/>
  <c r="U125" i="2"/>
  <c r="V125" i="2" s="1"/>
  <c r="W138" i="2"/>
  <c r="U155" i="2"/>
  <c r="W155" i="2"/>
  <c r="W177" i="2"/>
  <c r="U177" i="2"/>
  <c r="U191" i="2"/>
  <c r="W191" i="2"/>
  <c r="U215" i="2"/>
  <c r="V215" i="2" s="1"/>
  <c r="W215" i="2"/>
  <c r="W212" i="2"/>
  <c r="U212" i="2"/>
  <c r="V212" i="2" s="1"/>
  <c r="W210" i="2"/>
  <c r="U240" i="2"/>
  <c r="V240" i="2" s="1"/>
  <c r="W240" i="2"/>
  <c r="W253" i="2"/>
  <c r="U253" i="2"/>
  <c r="V253" i="2" s="1"/>
  <c r="W265" i="2"/>
  <c r="U265" i="2"/>
  <c r="V265" i="2" s="1"/>
  <c r="W270" i="2"/>
  <c r="W285" i="2"/>
  <c r="U285" i="2"/>
  <c r="U300" i="2"/>
  <c r="T300" i="2"/>
  <c r="W300" i="2"/>
  <c r="W321" i="2"/>
  <c r="U321" i="2"/>
  <c r="T311" i="2"/>
  <c r="U311" i="2"/>
  <c r="W311" i="2"/>
  <c r="W333" i="2"/>
  <c r="U333" i="2"/>
  <c r="W344" i="2"/>
  <c r="U344" i="2"/>
  <c r="V344" i="2" s="1"/>
  <c r="W353" i="2"/>
  <c r="U353" i="2"/>
  <c r="V353" i="2" s="1"/>
  <c r="W377" i="2"/>
  <c r="U377" i="2"/>
  <c r="V377" i="2" s="1"/>
  <c r="W375" i="2"/>
  <c r="U375" i="2"/>
  <c r="V375" i="2" s="1"/>
  <c r="T409" i="2"/>
  <c r="W409" i="2"/>
  <c r="U409" i="2"/>
  <c r="V409" i="2" s="1"/>
  <c r="W414" i="2"/>
  <c r="T414" i="2"/>
  <c r="U420" i="2"/>
  <c r="V420" i="2" s="1"/>
  <c r="W420" i="2"/>
  <c r="U18" i="2"/>
  <c r="U90" i="2"/>
  <c r="V90" i="2" s="1"/>
  <c r="U162" i="2"/>
  <c r="U234" i="2"/>
  <c r="V234" i="2" s="1"/>
  <c r="U306" i="2"/>
  <c r="U378" i="2"/>
  <c r="V378" i="2" s="1"/>
  <c r="W52" i="2"/>
  <c r="W196" i="2"/>
  <c r="W340" i="2"/>
  <c r="W27" i="2"/>
  <c r="U27" i="2"/>
  <c r="W22" i="2"/>
  <c r="U22" i="2"/>
  <c r="W39" i="2"/>
  <c r="U39" i="2"/>
  <c r="W63" i="2"/>
  <c r="U63" i="2"/>
  <c r="W68" i="2"/>
  <c r="U68" i="2"/>
  <c r="V68" i="2" s="1"/>
  <c r="W79" i="2"/>
  <c r="U79" i="2"/>
  <c r="V79" i="2" s="1"/>
  <c r="W86" i="2"/>
  <c r="U86" i="2"/>
  <c r="V86" i="2" s="1"/>
  <c r="W93" i="2"/>
  <c r="U93" i="2"/>
  <c r="V93" i="2" s="1"/>
  <c r="W118" i="2"/>
  <c r="U118" i="2"/>
  <c r="V118" i="2" s="1"/>
  <c r="W113" i="2"/>
  <c r="U113" i="2"/>
  <c r="V113" i="2" s="1"/>
  <c r="W137" i="2"/>
  <c r="U137" i="2"/>
  <c r="V137" i="2" s="1"/>
  <c r="W146" i="2"/>
  <c r="U146" i="2"/>
  <c r="W152" i="2"/>
  <c r="U152" i="2"/>
  <c r="W176" i="2"/>
  <c r="U176" i="2"/>
  <c r="W206" i="2"/>
  <c r="U206" i="2"/>
  <c r="V206" i="2" s="1"/>
  <c r="W217" i="2"/>
  <c r="U217" i="2"/>
  <c r="V217" i="2" s="1"/>
  <c r="W235" i="2"/>
  <c r="U235" i="2"/>
  <c r="V235" i="2" s="1"/>
  <c r="W245" i="2"/>
  <c r="U245" i="2"/>
  <c r="V245" i="2" s="1"/>
  <c r="U251" i="2"/>
  <c r="V251" i="2" s="1"/>
  <c r="W251" i="2"/>
  <c r="T261" i="2"/>
  <c r="W261" i="2"/>
  <c r="U261" i="2"/>
  <c r="V261" i="2" s="1"/>
  <c r="W286" i="2"/>
  <c r="U286" i="2"/>
  <c r="U299" i="2"/>
  <c r="W299" i="2"/>
  <c r="W308" i="2"/>
  <c r="U308" i="2"/>
  <c r="W325" i="2"/>
  <c r="U325" i="2"/>
  <c r="W343" i="2"/>
  <c r="U343" i="2"/>
  <c r="V343" i="2" s="1"/>
  <c r="U348" i="2"/>
  <c r="V348" i="2" s="1"/>
  <c r="W348" i="2"/>
  <c r="W357" i="2"/>
  <c r="U357" i="2"/>
  <c r="V357" i="2" s="1"/>
  <c r="T379" i="2"/>
  <c r="W379" i="2"/>
  <c r="U379" i="2"/>
  <c r="V379" i="2" s="1"/>
  <c r="U396" i="2"/>
  <c r="V396" i="2" s="1"/>
  <c r="W396" i="2"/>
  <c r="U395" i="2"/>
  <c r="V395" i="2" s="1"/>
  <c r="W395" i="2"/>
  <c r="T217" i="2"/>
  <c r="W64" i="2"/>
  <c r="W208" i="2"/>
  <c r="W352" i="2"/>
  <c r="T398" i="2"/>
  <c r="U49" i="2"/>
  <c r="U109" i="2"/>
  <c r="V109" i="2" s="1"/>
  <c r="U181" i="2"/>
  <c r="U385" i="2"/>
  <c r="V385" i="2" s="1"/>
  <c r="U397" i="2"/>
  <c r="V397" i="2" s="1"/>
  <c r="W83" i="2"/>
  <c r="W143" i="2"/>
  <c r="W203" i="2"/>
  <c r="W323" i="2"/>
  <c r="W371" i="2"/>
  <c r="W383" i="2"/>
  <c r="W407" i="2"/>
  <c r="W419" i="2"/>
  <c r="U230" i="2"/>
  <c r="V230" i="2" s="1"/>
  <c r="U266" i="2"/>
  <c r="V266" i="2" s="1"/>
  <c r="U278" i="2"/>
  <c r="V278" i="2" s="1"/>
  <c r="U290" i="2"/>
  <c r="U338" i="2"/>
  <c r="U362" i="2"/>
  <c r="V362" i="2" s="1"/>
  <c r="U398" i="2"/>
  <c r="V398" i="2" s="1"/>
  <c r="U410" i="2"/>
  <c r="V410" i="2" s="1"/>
  <c r="W144" i="2"/>
  <c r="W288" i="2"/>
  <c r="W324" i="2"/>
  <c r="W336" i="2"/>
  <c r="W360" i="2"/>
  <c r="W384" i="2"/>
  <c r="U123" i="2"/>
  <c r="V123" i="2" s="1"/>
  <c r="U267" i="2"/>
  <c r="V267" i="2" s="1"/>
  <c r="U351" i="2"/>
  <c r="V351" i="2" s="1"/>
  <c r="U387" i="2"/>
  <c r="V387" i="2" s="1"/>
  <c r="U399" i="2"/>
  <c r="V399" i="2" s="1"/>
  <c r="U411" i="2"/>
  <c r="V411" i="2" s="1"/>
  <c r="U423" i="2"/>
  <c r="V423" i="2" s="1"/>
  <c r="W49" i="2"/>
  <c r="W181" i="2"/>
  <c r="W385" i="2"/>
  <c r="W397" i="2"/>
  <c r="W266" i="2"/>
  <c r="W278" i="2"/>
  <c r="W290" i="2"/>
  <c r="W338" i="2"/>
  <c r="W362" i="2"/>
  <c r="W398" i="2"/>
  <c r="W410" i="2"/>
  <c r="U161" i="2"/>
  <c r="U293" i="2"/>
  <c r="U305" i="2"/>
  <c r="U329" i="2"/>
  <c r="U341" i="2"/>
  <c r="V341" i="2" s="1"/>
  <c r="U365" i="2"/>
  <c r="V365" i="2" s="1"/>
  <c r="U389" i="2"/>
  <c r="V389" i="2" s="1"/>
  <c r="U401" i="2"/>
  <c r="V401" i="2" s="1"/>
  <c r="U413" i="2"/>
  <c r="V413" i="2" s="1"/>
  <c r="W123" i="2"/>
  <c r="W267" i="2"/>
  <c r="W351" i="2"/>
  <c r="W399" i="2"/>
  <c r="W411" i="2"/>
  <c r="T43" i="2"/>
  <c r="T109" i="2"/>
  <c r="T230" i="2"/>
  <c r="T238" i="2"/>
  <c r="T403" i="2"/>
  <c r="U43" i="2"/>
  <c r="U187" i="2"/>
  <c r="U331" i="2"/>
  <c r="U391" i="2"/>
  <c r="V391" i="2" s="1"/>
  <c r="U403" i="2"/>
  <c r="V403" i="2" s="1"/>
  <c r="U415" i="2"/>
  <c r="V415" i="2" s="1"/>
  <c r="W161" i="2"/>
  <c r="W293" i="2"/>
  <c r="W305" i="2"/>
  <c r="W329" i="2"/>
  <c r="W341" i="2"/>
  <c r="W365" i="2"/>
  <c r="W389" i="2"/>
  <c r="W401" i="2"/>
  <c r="W413" i="2"/>
  <c r="U32" i="2"/>
  <c r="U56" i="2"/>
  <c r="V56" i="2" s="1"/>
  <c r="U92" i="2"/>
  <c r="V92" i="2" s="1"/>
  <c r="U272" i="2"/>
  <c r="V272" i="2" s="1"/>
  <c r="U356" i="2"/>
  <c r="V356" i="2" s="1"/>
  <c r="U368" i="2"/>
  <c r="V368" i="2" s="1"/>
  <c r="U392" i="2"/>
  <c r="V392" i="2" s="1"/>
  <c r="U404" i="2"/>
  <c r="V404" i="2" s="1"/>
  <c r="U416" i="2"/>
  <c r="V416" i="2" s="1"/>
  <c r="W258" i="2"/>
  <c r="W282" i="2"/>
  <c r="W318" i="2"/>
  <c r="T423" i="2"/>
  <c r="U165" i="2"/>
  <c r="U309" i="2"/>
  <c r="U381" i="2"/>
  <c r="V381" i="2" s="1"/>
  <c r="U393" i="2"/>
  <c r="V393" i="2" s="1"/>
  <c r="U405" i="2"/>
  <c r="V405" i="2" s="1"/>
  <c r="U417" i="2"/>
  <c r="V417" i="2" s="1"/>
  <c r="W43" i="2"/>
  <c r="W187" i="2"/>
  <c r="W331" i="2"/>
  <c r="W391" i="2"/>
  <c r="W403" i="2"/>
  <c r="W415" i="2"/>
  <c r="U10" i="2"/>
  <c r="U70" i="2"/>
  <c r="V70" i="2" s="1"/>
  <c r="U202" i="2"/>
  <c r="V202" i="2" s="1"/>
  <c r="U238" i="2"/>
  <c r="V238" i="2" s="1"/>
  <c r="U346" i="2"/>
  <c r="V346" i="2" s="1"/>
  <c r="U406" i="2"/>
  <c r="V406" i="2" s="1"/>
  <c r="U418" i="2"/>
  <c r="V418" i="2" s="1"/>
  <c r="W32" i="2"/>
  <c r="W56" i="2"/>
  <c r="W92" i="2"/>
  <c r="W272" i="2"/>
  <c r="W356" i="2"/>
  <c r="W368" i="2"/>
  <c r="W392" i="2"/>
  <c r="W404" i="2"/>
  <c r="W416" i="2"/>
  <c r="U83" i="2"/>
  <c r="V83" i="2" s="1"/>
  <c r="U143" i="2"/>
  <c r="V143" i="2" s="1"/>
  <c r="U203" i="2"/>
  <c r="V203" i="2" s="1"/>
  <c r="U323" i="2"/>
  <c r="U371" i="2"/>
  <c r="V371" i="2" s="1"/>
  <c r="U383" i="2"/>
  <c r="V383" i="2" s="1"/>
  <c r="U407" i="2"/>
  <c r="V407" i="2" s="1"/>
  <c r="U419" i="2"/>
  <c r="V419" i="2" s="1"/>
  <c r="W165" i="2"/>
  <c r="W309" i="2"/>
  <c r="W381" i="2"/>
  <c r="W393" i="2"/>
  <c r="W405" i="2"/>
  <c r="W417" i="2"/>
  <c r="T387" i="2"/>
  <c r="U144" i="2"/>
  <c r="V144" i="2" s="1"/>
  <c r="U288" i="2"/>
  <c r="U324" i="2"/>
  <c r="U336" i="2"/>
  <c r="V336" i="2" s="1"/>
  <c r="U360" i="2"/>
  <c r="V360" i="2" s="1"/>
  <c r="U384" i="2"/>
  <c r="V384" i="2" s="1"/>
  <c r="W10" i="2"/>
  <c r="W70" i="2"/>
  <c r="W202" i="2"/>
  <c r="W238" i="2"/>
  <c r="W346" i="2"/>
  <c r="W406" i="2"/>
  <c r="W418" i="2"/>
  <c r="AG331" i="2" l="1"/>
  <c r="AI331" i="2"/>
  <c r="AG181" i="2"/>
  <c r="AI181" i="2"/>
  <c r="AG109" i="2"/>
  <c r="AI109" i="2"/>
  <c r="AG409" i="2"/>
  <c r="AI409" i="2"/>
  <c r="AG311" i="2"/>
  <c r="AI311" i="2"/>
  <c r="AG191" i="2"/>
  <c r="AI191" i="2"/>
  <c r="AG125" i="2"/>
  <c r="AI125" i="2"/>
  <c r="AG15" i="2"/>
  <c r="AI15" i="2"/>
  <c r="AG391" i="2"/>
  <c r="AI391" i="2"/>
  <c r="AG246" i="2"/>
  <c r="AI246" i="2"/>
  <c r="AG193" i="2"/>
  <c r="AI193" i="2"/>
  <c r="AG142" i="2"/>
  <c r="AI142" i="2"/>
  <c r="AG350" i="2"/>
  <c r="AI350" i="2"/>
  <c r="AG269" i="2"/>
  <c r="AI269" i="2"/>
  <c r="AG207" i="2"/>
  <c r="AI207" i="2"/>
  <c r="AG135" i="2"/>
  <c r="AI135" i="2"/>
  <c r="AG404" i="2"/>
  <c r="AI404" i="2"/>
  <c r="AG195" i="2"/>
  <c r="AI195" i="2"/>
  <c r="AG19" i="2"/>
  <c r="AI19" i="2"/>
  <c r="AG326" i="2"/>
  <c r="AI326" i="2"/>
  <c r="AG277" i="2"/>
  <c r="AI277" i="2"/>
  <c r="AG87" i="2"/>
  <c r="AI87" i="2"/>
  <c r="AG26" i="2"/>
  <c r="AI26" i="2"/>
  <c r="AG168" i="2"/>
  <c r="AI168" i="2"/>
  <c r="AG107" i="2"/>
  <c r="AI107" i="2"/>
  <c r="AG57" i="2"/>
  <c r="AI57" i="2"/>
  <c r="AG336" i="2"/>
  <c r="AI336" i="2"/>
  <c r="AG267" i="2"/>
  <c r="AI267" i="2"/>
  <c r="AG214" i="2"/>
  <c r="AI214" i="2"/>
  <c r="AG314" i="2"/>
  <c r="AI314" i="2"/>
  <c r="AG254" i="2"/>
  <c r="AI254" i="2"/>
  <c r="AG74" i="2"/>
  <c r="AI74" i="2"/>
  <c r="AG286" i="2"/>
  <c r="AI286" i="2"/>
  <c r="AG397" i="2"/>
  <c r="AI397" i="2"/>
  <c r="AG250" i="2"/>
  <c r="AI250" i="2"/>
  <c r="AG205" i="2"/>
  <c r="AI205" i="2"/>
  <c r="AG361" i="2"/>
  <c r="AI361" i="2"/>
  <c r="AG313" i="2"/>
  <c r="AI313" i="2"/>
  <c r="AG224" i="2"/>
  <c r="AI224" i="2"/>
  <c r="AG170" i="2"/>
  <c r="AI170" i="2"/>
  <c r="AG46" i="2"/>
  <c r="AI46" i="2"/>
  <c r="AG399" i="2"/>
  <c r="AI399" i="2"/>
  <c r="AG309" i="2"/>
  <c r="AI309" i="2"/>
  <c r="AG238" i="2"/>
  <c r="AI238" i="2"/>
  <c r="AG49" i="2"/>
  <c r="AI49" i="2"/>
  <c r="AG253" i="2"/>
  <c r="AI253" i="2"/>
  <c r="AG71" i="2"/>
  <c r="AI71" i="2"/>
  <c r="AG362" i="2"/>
  <c r="AI362" i="2"/>
  <c r="AG303" i="2"/>
  <c r="AI303" i="2"/>
  <c r="AG402" i="2"/>
  <c r="AI402" i="2"/>
  <c r="AG51" i="2"/>
  <c r="AI51" i="2"/>
  <c r="AG408" i="2"/>
  <c r="AI408" i="2"/>
  <c r="AG355" i="2"/>
  <c r="AI355" i="2"/>
  <c r="AG275" i="2"/>
  <c r="AI275" i="2"/>
  <c r="AG145" i="2"/>
  <c r="AI145" i="2"/>
  <c r="AG75" i="2"/>
  <c r="AI75" i="2"/>
  <c r="AG197" i="2"/>
  <c r="AI197" i="2"/>
  <c r="AG131" i="2"/>
  <c r="AI131" i="2"/>
  <c r="AG381" i="2"/>
  <c r="AI381" i="2"/>
  <c r="AG318" i="2"/>
  <c r="AI318" i="2"/>
  <c r="AG234" i="2"/>
  <c r="AI234" i="2"/>
  <c r="AG387" i="2"/>
  <c r="AI387" i="2"/>
  <c r="AG128" i="2"/>
  <c r="AI128" i="2"/>
  <c r="AG73" i="2"/>
  <c r="AI73" i="2"/>
  <c r="AG8" i="2"/>
  <c r="AI8" i="2"/>
  <c r="AG374" i="2"/>
  <c r="AI374" i="2"/>
  <c r="AG201" i="2"/>
  <c r="AI201" i="2"/>
  <c r="AG133" i="2"/>
  <c r="AI133" i="2"/>
  <c r="AG12" i="2"/>
  <c r="AI12" i="2"/>
  <c r="AG396" i="2"/>
  <c r="AI396" i="2"/>
  <c r="AG343" i="2"/>
  <c r="AI343" i="2"/>
  <c r="AG235" i="2"/>
  <c r="AI235" i="2"/>
  <c r="AG176" i="2"/>
  <c r="AI176" i="2"/>
  <c r="AG113" i="2"/>
  <c r="AI113" i="2"/>
  <c r="AG79" i="2"/>
  <c r="AI79" i="2"/>
  <c r="AG22" i="2"/>
  <c r="AI22" i="2"/>
  <c r="AG134" i="2"/>
  <c r="AI134" i="2"/>
  <c r="AG78" i="2"/>
  <c r="AI78" i="2"/>
  <c r="AG16" i="2"/>
  <c r="AI16" i="2"/>
  <c r="AG100" i="2"/>
  <c r="AI100" i="2"/>
  <c r="AG165" i="2"/>
  <c r="AI165" i="2"/>
  <c r="AG375" i="2"/>
  <c r="AI375" i="2"/>
  <c r="AG321" i="2"/>
  <c r="AI321" i="2"/>
  <c r="AG177" i="2"/>
  <c r="AI177" i="2"/>
  <c r="AG80" i="2"/>
  <c r="AI80" i="2"/>
  <c r="AG17" i="2"/>
  <c r="AI17" i="2"/>
  <c r="AG264" i="2"/>
  <c r="AI264" i="2"/>
  <c r="AG185" i="2"/>
  <c r="AI185" i="2"/>
  <c r="AG116" i="2"/>
  <c r="AI116" i="2"/>
  <c r="AG339" i="2"/>
  <c r="AI339" i="2"/>
  <c r="AG192" i="2"/>
  <c r="AI192" i="2"/>
  <c r="AG11" i="2"/>
  <c r="AI11" i="2"/>
  <c r="AG378" i="2"/>
  <c r="AI378" i="2"/>
  <c r="AG316" i="2"/>
  <c r="AI316" i="2"/>
  <c r="AG18" i="2"/>
  <c r="AI18" i="2"/>
  <c r="AG99" i="2"/>
  <c r="AI99" i="2"/>
  <c r="AG40" i="2"/>
  <c r="AI40" i="2"/>
  <c r="AG329" i="2"/>
  <c r="AI329" i="2"/>
  <c r="AG274" i="2"/>
  <c r="AI274" i="2"/>
  <c r="AG200" i="2"/>
  <c r="AI200" i="2"/>
  <c r="AG312" i="2"/>
  <c r="AI312" i="2"/>
  <c r="AG58" i="2"/>
  <c r="AI58" i="2"/>
  <c r="AG319" i="2"/>
  <c r="AI319" i="2"/>
  <c r="AG366" i="2"/>
  <c r="AI366" i="2"/>
  <c r="AG291" i="2"/>
  <c r="AI291" i="2"/>
  <c r="AG223" i="2"/>
  <c r="AI223" i="2"/>
  <c r="AG167" i="2"/>
  <c r="AI167" i="2"/>
  <c r="AG24" i="2"/>
  <c r="AI24" i="2"/>
  <c r="AG371" i="2"/>
  <c r="AI371" i="2"/>
  <c r="AG292" i="2"/>
  <c r="AI292" i="2"/>
  <c r="AG230" i="2"/>
  <c r="AI230" i="2"/>
  <c r="AG92" i="2"/>
  <c r="AI92" i="2"/>
  <c r="AG32" i="2"/>
  <c r="AI32" i="2"/>
  <c r="AG240" i="2"/>
  <c r="AI240" i="2"/>
  <c r="AG127" i="2"/>
  <c r="AI127" i="2"/>
  <c r="AG237" i="2"/>
  <c r="AI237" i="2"/>
  <c r="AG171" i="2"/>
  <c r="AI171" i="2"/>
  <c r="AG136" i="2"/>
  <c r="AI136" i="2"/>
  <c r="AG332" i="2"/>
  <c r="AI332" i="2"/>
  <c r="AG48" i="2"/>
  <c r="AI48" i="2"/>
  <c r="AG382" i="2"/>
  <c r="AI382" i="2"/>
  <c r="AG256" i="2"/>
  <c r="AI256" i="2"/>
  <c r="AG69" i="2"/>
  <c r="AI69" i="2"/>
  <c r="AG259" i="2"/>
  <c r="AI259" i="2"/>
  <c r="AG115" i="2"/>
  <c r="AI115" i="2"/>
  <c r="AG61" i="2"/>
  <c r="AI61" i="2"/>
  <c r="AG365" i="2"/>
  <c r="AI365" i="2"/>
  <c r="AG293" i="2"/>
  <c r="AI293" i="2"/>
  <c r="AG159" i="2"/>
  <c r="AI159" i="2"/>
  <c r="AG119" i="2"/>
  <c r="AI119" i="2"/>
  <c r="AG62" i="2"/>
  <c r="AI62" i="2"/>
  <c r="AG3" i="2"/>
  <c r="AI3" i="2"/>
  <c r="AG121" i="2"/>
  <c r="AI121" i="2"/>
  <c r="AG14" i="2"/>
  <c r="AI14" i="2"/>
  <c r="AG325" i="2"/>
  <c r="AI325" i="2"/>
  <c r="AG280" i="2"/>
  <c r="AI280" i="2"/>
  <c r="AG380" i="2"/>
  <c r="AI380" i="2"/>
  <c r="AG310" i="2"/>
  <c r="AI310" i="2"/>
  <c r="AG244" i="2"/>
  <c r="AI244" i="2"/>
  <c r="AG194" i="2"/>
  <c r="AI194" i="2"/>
  <c r="AG141" i="2"/>
  <c r="AI141" i="2"/>
  <c r="AG60" i="2"/>
  <c r="AI60" i="2"/>
  <c r="AG106" i="2"/>
  <c r="AI106" i="2"/>
  <c r="AG161" i="2"/>
  <c r="AI161" i="2"/>
  <c r="AG377" i="2"/>
  <c r="AI377" i="2"/>
  <c r="AG300" i="2"/>
  <c r="AI300" i="2"/>
  <c r="AG67" i="2"/>
  <c r="AI67" i="2"/>
  <c r="AG4" i="2"/>
  <c r="AI4" i="2"/>
  <c r="AG367" i="2"/>
  <c r="AI367" i="2"/>
  <c r="AG298" i="2"/>
  <c r="AI298" i="2"/>
  <c r="AG421" i="2"/>
  <c r="AI421" i="2"/>
  <c r="AG248" i="2"/>
  <c r="AI248" i="2"/>
  <c r="AG169" i="2"/>
  <c r="AI169" i="2"/>
  <c r="AG103" i="2"/>
  <c r="AI103" i="2"/>
  <c r="AG322" i="2"/>
  <c r="AI322" i="2"/>
  <c r="AG183" i="2"/>
  <c r="AI183" i="2"/>
  <c r="AG132" i="2"/>
  <c r="AI132" i="2"/>
  <c r="AG2" i="2"/>
  <c r="AG370" i="2"/>
  <c r="AI370" i="2"/>
  <c r="AG252" i="2"/>
  <c r="AI252" i="2"/>
  <c r="AG186" i="2"/>
  <c r="AI186" i="2"/>
  <c r="AG221" i="2"/>
  <c r="AI221" i="2"/>
  <c r="AG85" i="2"/>
  <c r="AI85" i="2"/>
  <c r="AG34" i="2"/>
  <c r="AI34" i="2"/>
  <c r="AG385" i="2"/>
  <c r="AI385" i="2"/>
  <c r="AG324" i="2"/>
  <c r="AI324" i="2"/>
  <c r="AG342" i="2"/>
  <c r="AI342" i="2"/>
  <c r="AG306" i="2"/>
  <c r="AI306" i="2"/>
  <c r="AG260" i="2"/>
  <c r="AI260" i="2"/>
  <c r="AG189" i="2"/>
  <c r="AI189" i="2"/>
  <c r="AG217" i="2"/>
  <c r="AI217" i="2"/>
  <c r="AG152" i="2"/>
  <c r="AI152" i="2"/>
  <c r="AG118" i="2"/>
  <c r="AI118" i="2"/>
  <c r="AG68" i="2"/>
  <c r="AI68" i="2"/>
  <c r="AG27" i="2"/>
  <c r="AI27" i="2"/>
  <c r="AG373" i="2"/>
  <c r="AI373" i="2"/>
  <c r="AG412" i="2"/>
  <c r="AI412" i="2"/>
  <c r="AG218" i="2"/>
  <c r="AI218" i="2"/>
  <c r="AG140" i="2"/>
  <c r="AI140" i="2"/>
  <c r="AG360" i="2"/>
  <c r="AI360" i="2"/>
  <c r="AG290" i="2"/>
  <c r="AI290" i="2"/>
  <c r="AG83" i="2"/>
  <c r="AI83" i="2"/>
  <c r="AG10" i="2"/>
  <c r="AI10" i="2"/>
  <c r="AG210" i="2"/>
  <c r="AI210" i="2"/>
  <c r="AG172" i="2"/>
  <c r="AI172" i="2"/>
  <c r="AG104" i="2"/>
  <c r="AI104" i="2"/>
  <c r="AG419" i="2"/>
  <c r="AI419" i="2"/>
  <c r="AG345" i="2"/>
  <c r="AI345" i="2"/>
  <c r="AG227" i="2"/>
  <c r="AI227" i="2"/>
  <c r="AG117" i="2"/>
  <c r="AI117" i="2"/>
  <c r="AG72" i="2"/>
  <c r="AI72" i="2"/>
  <c r="AG320" i="2"/>
  <c r="AI320" i="2"/>
  <c r="AG23" i="2"/>
  <c r="AI23" i="2"/>
  <c r="AG376" i="2"/>
  <c r="AI376" i="2"/>
  <c r="AG55" i="2"/>
  <c r="AI55" i="2"/>
  <c r="AG307" i="2"/>
  <c r="AI307" i="2"/>
  <c r="AG122" i="2"/>
  <c r="AI122" i="2"/>
  <c r="AG6" i="2"/>
  <c r="AI6" i="2"/>
  <c r="AG278" i="2"/>
  <c r="AI278" i="2"/>
  <c r="AG148" i="2"/>
  <c r="AI148" i="2"/>
  <c r="AG247" i="2"/>
  <c r="AI247" i="2"/>
  <c r="AG180" i="2"/>
  <c r="AI180" i="2"/>
  <c r="AG114" i="2"/>
  <c r="AI114" i="2"/>
  <c r="AG50" i="2"/>
  <c r="AI50" i="2"/>
  <c r="AG413" i="2"/>
  <c r="AI413" i="2"/>
  <c r="AG242" i="2"/>
  <c r="AI242" i="2"/>
  <c r="AG97" i="2"/>
  <c r="AI97" i="2"/>
  <c r="AG47" i="2"/>
  <c r="AI47" i="2"/>
  <c r="AG379" i="2"/>
  <c r="AI379" i="2"/>
  <c r="AG261" i="2"/>
  <c r="AI261" i="2"/>
  <c r="AG302" i="2"/>
  <c r="AI302" i="2"/>
  <c r="AG124" i="2"/>
  <c r="AI124" i="2"/>
  <c r="AG347" i="2"/>
  <c r="AI347" i="2"/>
  <c r="AG296" i="2"/>
  <c r="AI296" i="2"/>
  <c r="AG65" i="2"/>
  <c r="AI65" i="2"/>
  <c r="AG5" i="2"/>
  <c r="AI5" i="2"/>
  <c r="AG203" i="2"/>
  <c r="AI203" i="2"/>
  <c r="AG144" i="2"/>
  <c r="AI144" i="2"/>
  <c r="AG353" i="2"/>
  <c r="AI353" i="2"/>
  <c r="AG285" i="2"/>
  <c r="AI285" i="2"/>
  <c r="AG158" i="2"/>
  <c r="AI158" i="2"/>
  <c r="AG29" i="2"/>
  <c r="AI29" i="2"/>
  <c r="AG394" i="2"/>
  <c r="AI394" i="2"/>
  <c r="AG328" i="2"/>
  <c r="AI328" i="2"/>
  <c r="AG226" i="2"/>
  <c r="AI226" i="2"/>
  <c r="AG162" i="2"/>
  <c r="AI162" i="2"/>
  <c r="AG94" i="2"/>
  <c r="AI94" i="2"/>
  <c r="AG317" i="2"/>
  <c r="AI317" i="2"/>
  <c r="AG257" i="2"/>
  <c r="AI257" i="2"/>
  <c r="AG178" i="2"/>
  <c r="AI178" i="2"/>
  <c r="AG120" i="2"/>
  <c r="AI120" i="2"/>
  <c r="AG411" i="2"/>
  <c r="AI411" i="2"/>
  <c r="AG229" i="2"/>
  <c r="AI229" i="2"/>
  <c r="AG53" i="2"/>
  <c r="AI53" i="2"/>
  <c r="AG356" i="2"/>
  <c r="AI356" i="2"/>
  <c r="AG209" i="2"/>
  <c r="AI209" i="2"/>
  <c r="AG383" i="2"/>
  <c r="AI383" i="2"/>
  <c r="AG304" i="2"/>
  <c r="AI304" i="2"/>
  <c r="AG301" i="2"/>
  <c r="AI301" i="2"/>
  <c r="AG175" i="2"/>
  <c r="AI175" i="2"/>
  <c r="AG417" i="2"/>
  <c r="AI417" i="2"/>
  <c r="AG357" i="2"/>
  <c r="AI357" i="2"/>
  <c r="AG206" i="2"/>
  <c r="AI206" i="2"/>
  <c r="AG354" i="2"/>
  <c r="AI354" i="2"/>
  <c r="AG236" i="2"/>
  <c r="AI236" i="2"/>
  <c r="AG179" i="2"/>
  <c r="AI179" i="2"/>
  <c r="AG45" i="2"/>
  <c r="AI45" i="2"/>
  <c r="AG418" i="2"/>
  <c r="AI418" i="2"/>
  <c r="AG279" i="2"/>
  <c r="AI279" i="2"/>
  <c r="AG196" i="2"/>
  <c r="AI196" i="2"/>
  <c r="AG130" i="2"/>
  <c r="AI130" i="2"/>
  <c r="AG405" i="2"/>
  <c r="AI405" i="2"/>
  <c r="AG341" i="2"/>
  <c r="AI341" i="2"/>
  <c r="AG266" i="2"/>
  <c r="AI266" i="2"/>
  <c r="AG70" i="2"/>
  <c r="AI70" i="2"/>
  <c r="AG420" i="2"/>
  <c r="AI420" i="2"/>
  <c r="AG155" i="2"/>
  <c r="AI155" i="2"/>
  <c r="AG41" i="2"/>
  <c r="AI41" i="2"/>
  <c r="AG401" i="2"/>
  <c r="AI401" i="2"/>
  <c r="AG295" i="2"/>
  <c r="AI295" i="2"/>
  <c r="AG204" i="2"/>
  <c r="AI204" i="2"/>
  <c r="AG21" i="2"/>
  <c r="AI21" i="2"/>
  <c r="AG364" i="2"/>
  <c r="AI364" i="2"/>
  <c r="AG37" i="2"/>
  <c r="AI37" i="2"/>
  <c r="AG363" i="2"/>
  <c r="AI363" i="2"/>
  <c r="AG289" i="2"/>
  <c r="AI289" i="2"/>
  <c r="AG173" i="2"/>
  <c r="AI173" i="2"/>
  <c r="AG96" i="2"/>
  <c r="AI96" i="2"/>
  <c r="AG351" i="2"/>
  <c r="AI351" i="2"/>
  <c r="AG268" i="2"/>
  <c r="AI268" i="2"/>
  <c r="AG129" i="2"/>
  <c r="AI129" i="2"/>
  <c r="AG82" i="2"/>
  <c r="AI82" i="2"/>
  <c r="AG28" i="2"/>
  <c r="AI28" i="2"/>
  <c r="AG241" i="2"/>
  <c r="AI241" i="2"/>
  <c r="AG182" i="2"/>
  <c r="AI182" i="2"/>
  <c r="AG36" i="2"/>
  <c r="AI36" i="2"/>
  <c r="AG393" i="2"/>
  <c r="AI393" i="2"/>
  <c r="AG352" i="2"/>
  <c r="AI352" i="2"/>
  <c r="AG232" i="2"/>
  <c r="AI232" i="2"/>
  <c r="AG95" i="2"/>
  <c r="AI95" i="2"/>
  <c r="AG35" i="2"/>
  <c r="AI35" i="2"/>
  <c r="AG308" i="2"/>
  <c r="AI308" i="2"/>
  <c r="AG251" i="2"/>
  <c r="AI251" i="2"/>
  <c r="AG146" i="2"/>
  <c r="AI146" i="2"/>
  <c r="AG93" i="2"/>
  <c r="AI93" i="2"/>
  <c r="AG63" i="2"/>
  <c r="AI63" i="2"/>
  <c r="AG423" i="2"/>
  <c r="AI423" i="2"/>
  <c r="AG287" i="2"/>
  <c r="AI287" i="2"/>
  <c r="AG112" i="2"/>
  <c r="AI112" i="2"/>
  <c r="AG327" i="2"/>
  <c r="AI327" i="2"/>
  <c r="AG202" i="2"/>
  <c r="AI202" i="2"/>
  <c r="AG143" i="2"/>
  <c r="AI143" i="2"/>
  <c r="AG270" i="2"/>
  <c r="AI270" i="2"/>
  <c r="AG212" i="2"/>
  <c r="AI212" i="2"/>
  <c r="AG88" i="2"/>
  <c r="AI88" i="2"/>
  <c r="AG337" i="2"/>
  <c r="AI337" i="2"/>
  <c r="AG276" i="2"/>
  <c r="AI276" i="2"/>
  <c r="AG102" i="2"/>
  <c r="AI102" i="2"/>
  <c r="AG42" i="2"/>
  <c r="AI42" i="2"/>
  <c r="AG13" i="2"/>
  <c r="AI13" i="2"/>
  <c r="AG372" i="2"/>
  <c r="AI372" i="2"/>
  <c r="AG297" i="2"/>
  <c r="AI297" i="2"/>
  <c r="AG233" i="2"/>
  <c r="AI233" i="2"/>
  <c r="AG151" i="2"/>
  <c r="AI151" i="2"/>
  <c r="AG84" i="2"/>
  <c r="AI84" i="2"/>
  <c r="AG294" i="2"/>
  <c r="AI294" i="2"/>
  <c r="AG243" i="2"/>
  <c r="AI243" i="2"/>
  <c r="AG390" i="2"/>
  <c r="AI390" i="2"/>
  <c r="AG416" i="2"/>
  <c r="AI416" i="2"/>
  <c r="AG213" i="2"/>
  <c r="AI213" i="2"/>
  <c r="AG288" i="2"/>
  <c r="AI288" i="2"/>
  <c r="AG105" i="2"/>
  <c r="AI105" i="2"/>
  <c r="AG163" i="2"/>
  <c r="AI163" i="2"/>
  <c r="AG359" i="2"/>
  <c r="AI359" i="2"/>
  <c r="AG225" i="2"/>
  <c r="AI225" i="2"/>
  <c r="AG38" i="2"/>
  <c r="AI38" i="2"/>
  <c r="AG407" i="2"/>
  <c r="AI407" i="2"/>
  <c r="AG263" i="2"/>
  <c r="AI263" i="2"/>
  <c r="AG188" i="2"/>
  <c r="AI188" i="2"/>
  <c r="AG110" i="2"/>
  <c r="AI110" i="2"/>
  <c r="AG59" i="2"/>
  <c r="AI59" i="2"/>
  <c r="AG338" i="2"/>
  <c r="AI338" i="2"/>
  <c r="AG56" i="2"/>
  <c r="AI56" i="2"/>
  <c r="AG414" i="2"/>
  <c r="AI414" i="2"/>
  <c r="AG344" i="2"/>
  <c r="AI344" i="2"/>
  <c r="AG138" i="2"/>
  <c r="AI138" i="2"/>
  <c r="AG389" i="2"/>
  <c r="AI389" i="2"/>
  <c r="AG198" i="2"/>
  <c r="AI198" i="2"/>
  <c r="AG154" i="2"/>
  <c r="AI154" i="2"/>
  <c r="AG160" i="2"/>
  <c r="AI160" i="2"/>
  <c r="AG98" i="2"/>
  <c r="AI98" i="2"/>
  <c r="AG281" i="2"/>
  <c r="AI281" i="2"/>
  <c r="AG228" i="2"/>
  <c r="AI228" i="2"/>
  <c r="AG164" i="2"/>
  <c r="AI164" i="2"/>
  <c r="AG54" i="2"/>
  <c r="AI54" i="2"/>
  <c r="AG398" i="2"/>
  <c r="AI398" i="2"/>
  <c r="AG323" i="2"/>
  <c r="AI323" i="2"/>
  <c r="AG239" i="2"/>
  <c r="AI239" i="2"/>
  <c r="AG126" i="2"/>
  <c r="AI126" i="2"/>
  <c r="AG9" i="2"/>
  <c r="AI9" i="2"/>
  <c r="AG368" i="2"/>
  <c r="AI368" i="2"/>
  <c r="AG222" i="2"/>
  <c r="AI222" i="2"/>
  <c r="AG156" i="2"/>
  <c r="AI156" i="2"/>
  <c r="AG400" i="2"/>
  <c r="AI400" i="2"/>
  <c r="AG340" i="2"/>
  <c r="AI340" i="2"/>
  <c r="AG273" i="2"/>
  <c r="AI273" i="2"/>
  <c r="AG219" i="2"/>
  <c r="AI219" i="2"/>
  <c r="AG77" i="2"/>
  <c r="AI77" i="2"/>
  <c r="AG392" i="2"/>
  <c r="AI392" i="2"/>
  <c r="AG348" i="2"/>
  <c r="AI348" i="2"/>
  <c r="AG299" i="2"/>
  <c r="AI299" i="2"/>
  <c r="AG220" i="2"/>
  <c r="AI220" i="2"/>
  <c r="AG166" i="2"/>
  <c r="AI166" i="2"/>
  <c r="AG101" i="2"/>
  <c r="AI101" i="2"/>
  <c r="AG330" i="2"/>
  <c r="AI330" i="2"/>
  <c r="AG403" i="2"/>
  <c r="AI403" i="2"/>
  <c r="AG272" i="2"/>
  <c r="AI272" i="2"/>
  <c r="AG187" i="2"/>
  <c r="AI187" i="2"/>
  <c r="AG123" i="2"/>
  <c r="AI123" i="2"/>
  <c r="AG333" i="2"/>
  <c r="AI333" i="2"/>
  <c r="AG215" i="2"/>
  <c r="AI215" i="2"/>
  <c r="AG33" i="2"/>
  <c r="AI33" i="2"/>
  <c r="AG315" i="2"/>
  <c r="AI315" i="2"/>
  <c r="AG262" i="2"/>
  <c r="AI262" i="2"/>
  <c r="AG358" i="2"/>
  <c r="AI358" i="2"/>
  <c r="AG199" i="2"/>
  <c r="AI199" i="2"/>
  <c r="AG139" i="2"/>
  <c r="AI139" i="2"/>
  <c r="AG66" i="2"/>
  <c r="AI66" i="2"/>
  <c r="AG7" i="2"/>
  <c r="AI7" i="2"/>
  <c r="AG349" i="2"/>
  <c r="AI349" i="2"/>
  <c r="AG231" i="2"/>
  <c r="AI231" i="2"/>
  <c r="AG335" i="2"/>
  <c r="AI335" i="2"/>
  <c r="AG90" i="2"/>
  <c r="AI90" i="2"/>
  <c r="AG190" i="2"/>
  <c r="AI190" i="2"/>
  <c r="AG64" i="2"/>
  <c r="AI64" i="2"/>
  <c r="AG346" i="2"/>
  <c r="AI346" i="2"/>
  <c r="AG282" i="2"/>
  <c r="AI282" i="2"/>
  <c r="AG91" i="2"/>
  <c r="AI91" i="2"/>
  <c r="AG20" i="2"/>
  <c r="AI20" i="2"/>
  <c r="AG395" i="2"/>
  <c r="AI395" i="2"/>
  <c r="AG245" i="2"/>
  <c r="AI245" i="2"/>
  <c r="AG137" i="2"/>
  <c r="AI137" i="2"/>
  <c r="AG86" i="2"/>
  <c r="AI86" i="2"/>
  <c r="AG39" i="2"/>
  <c r="AI39" i="2"/>
  <c r="AG271" i="2"/>
  <c r="AI271" i="2"/>
  <c r="AG216" i="2"/>
  <c r="AI216" i="2"/>
  <c r="AG25" i="2"/>
  <c r="AI25" i="2"/>
  <c r="AG388" i="2"/>
  <c r="AI388" i="2"/>
  <c r="AG255" i="2"/>
  <c r="AI255" i="2"/>
  <c r="AG174" i="2"/>
  <c r="AI174" i="2"/>
  <c r="AG111" i="2"/>
  <c r="AI111" i="2"/>
  <c r="AG52" i="2"/>
  <c r="AI52" i="2"/>
  <c r="AG406" i="2"/>
  <c r="AI406" i="2"/>
  <c r="AG258" i="2"/>
  <c r="AI258" i="2"/>
  <c r="AG43" i="2"/>
  <c r="AI43" i="2"/>
  <c r="AG265" i="2"/>
  <c r="AI265" i="2"/>
  <c r="AG76" i="2"/>
  <c r="AI76" i="2"/>
  <c r="AG108" i="2"/>
  <c r="AI108" i="2"/>
  <c r="AG44" i="2"/>
  <c r="AI44" i="2"/>
  <c r="AG422" i="2"/>
  <c r="AI422" i="2"/>
  <c r="AG284" i="2"/>
  <c r="AI284" i="2"/>
  <c r="AG283" i="2"/>
  <c r="AI283" i="2"/>
  <c r="AG153" i="2"/>
  <c r="AI153" i="2"/>
  <c r="AG81" i="2"/>
  <c r="AI81" i="2"/>
  <c r="AG31" i="2"/>
  <c r="AI31" i="2"/>
  <c r="AG386" i="2"/>
  <c r="AI386" i="2"/>
  <c r="AG211" i="2"/>
  <c r="AI211" i="2"/>
  <c r="AG150" i="2"/>
  <c r="AI150" i="2"/>
  <c r="AG384" i="2"/>
  <c r="AI384" i="2"/>
  <c r="AG305" i="2"/>
  <c r="AI305" i="2"/>
  <c r="AG249" i="2"/>
  <c r="AI249" i="2"/>
  <c r="AG410" i="2"/>
  <c r="AI410" i="2"/>
  <c r="AG147" i="2"/>
  <c r="AI147" i="2"/>
  <c r="AG369" i="2"/>
  <c r="AI369" i="2"/>
  <c r="AG208" i="2"/>
  <c r="AI208" i="2"/>
  <c r="AG149" i="2"/>
  <c r="AI149" i="2"/>
  <c r="AG30" i="2"/>
  <c r="AI30" i="2"/>
  <c r="AG184" i="2"/>
  <c r="AI184" i="2"/>
  <c r="AG415" i="2"/>
  <c r="AI415" i="2"/>
  <c r="AG334" i="2"/>
  <c r="AI334" i="2"/>
  <c r="AG157" i="2"/>
  <c r="AI157" i="2"/>
  <c r="AG89" i="2"/>
  <c r="AI89" i="2"/>
  <c r="V319" i="2"/>
  <c r="V24" i="2"/>
  <c r="V304" i="2"/>
  <c r="V323" i="2"/>
  <c r="V160" i="2"/>
  <c r="V6" i="2"/>
  <c r="V36" i="2"/>
  <c r="V287" i="2"/>
  <c r="V329" i="2"/>
  <c r="V63" i="2"/>
  <c r="V295" i="2"/>
  <c r="V339" i="2"/>
  <c r="V19" i="2"/>
  <c r="V182" i="2"/>
  <c r="V47" i="2"/>
  <c r="V38" i="2"/>
  <c r="V305" i="2"/>
  <c r="V286" i="2"/>
  <c r="V155" i="2"/>
  <c r="V48" i="2"/>
  <c r="V173" i="2"/>
  <c r="V175" i="2"/>
  <c r="V162" i="2"/>
  <c r="V185" i="2"/>
  <c r="V314" i="2"/>
  <c r="V184" i="2"/>
  <c r="V337" i="2"/>
  <c r="V11" i="2"/>
  <c r="V307" i="2"/>
  <c r="V164" i="2"/>
  <c r="V156" i="2"/>
  <c r="V10" i="2"/>
  <c r="V176" i="2"/>
  <c r="V22" i="2"/>
  <c r="V193" i="2"/>
  <c r="V29" i="2"/>
  <c r="V21" i="2"/>
  <c r="V147" i="2"/>
  <c r="V166" i="2"/>
  <c r="V5" i="2"/>
  <c r="V318" i="2"/>
  <c r="V28" i="2"/>
  <c r="V190" i="2"/>
  <c r="V40" i="2"/>
  <c r="V313" i="2"/>
  <c r="V170" i="2"/>
  <c r="V292" i="2"/>
  <c r="V191" i="2"/>
  <c r="V298" i="2"/>
  <c r="V311" i="2"/>
  <c r="V148" i="2"/>
  <c r="V180" i="2"/>
  <c r="V49" i="2"/>
  <c r="V299" i="2"/>
  <c r="V306" i="2"/>
  <c r="V44" i="2"/>
  <c r="V178" i="2"/>
  <c r="V20" i="2"/>
  <c r="V328" i="2"/>
  <c r="V296" i="2"/>
  <c r="V321" i="2"/>
  <c r="V4" i="2"/>
  <c r="V326" i="2"/>
  <c r="V34" i="2"/>
  <c r="V54" i="2"/>
  <c r="V293" i="2"/>
  <c r="V39" i="2"/>
  <c r="V41" i="2"/>
  <c r="V17" i="2"/>
  <c r="V332" i="2"/>
  <c r="V322" i="2"/>
  <c r="V153" i="2"/>
  <c r="V8" i="2"/>
  <c r="V35" i="2"/>
  <c r="V309" i="2"/>
  <c r="V161" i="2"/>
  <c r="V23" i="2"/>
  <c r="V9" i="2"/>
  <c r="V165" i="2"/>
  <c r="V18" i="2"/>
  <c r="V33" i="2"/>
  <c r="V169" i="2"/>
  <c r="V317" i="2"/>
  <c r="V3" i="2"/>
  <c r="V163" i="2"/>
  <c r="V179" i="2"/>
  <c r="V32" i="2"/>
  <c r="V300" i="2"/>
  <c r="V315" i="2"/>
  <c r="V320" i="2"/>
  <c r="V289" i="2"/>
  <c r="V312" i="2"/>
  <c r="V331" i="2"/>
  <c r="V152" i="2"/>
  <c r="V27" i="2"/>
  <c r="V285" i="2"/>
  <c r="V15" i="2"/>
  <c r="V171" i="2"/>
  <c r="V13" i="2"/>
  <c r="V7" i="2"/>
  <c r="V149" i="2"/>
  <c r="V12" i="2"/>
  <c r="V310" i="2"/>
  <c r="V324" i="2"/>
  <c r="V187" i="2"/>
  <c r="V338" i="2"/>
  <c r="V325" i="2"/>
  <c r="V303" i="2"/>
  <c r="V294" i="2"/>
  <c r="V297" i="2"/>
  <c r="V151" i="2"/>
  <c r="V283" i="2"/>
  <c r="V168" i="2"/>
  <c r="V301" i="2"/>
  <c r="V14" i="2"/>
  <c r="V52" i="2"/>
  <c r="V157" i="2"/>
  <c r="V288" i="2"/>
  <c r="V43" i="2"/>
  <c r="V290" i="2"/>
  <c r="V146" i="2"/>
  <c r="V333" i="2"/>
  <c r="V158" i="2"/>
  <c r="V37" i="2"/>
  <c r="V159" i="2"/>
  <c r="V50" i="2"/>
  <c r="V302" i="2"/>
  <c r="V174" i="2"/>
  <c r="V2" i="2"/>
  <c r="V186" i="2"/>
  <c r="V291" i="2"/>
  <c r="V316" i="2"/>
  <c r="V308" i="2"/>
  <c r="V150" i="2"/>
  <c r="V284" i="2"/>
  <c r="V181" i="2"/>
  <c r="V177" i="2"/>
  <c r="V16" i="2"/>
  <c r="V154" i="2"/>
  <c r="V183" i="2"/>
  <c r="V31" i="2"/>
  <c r="V26" i="2"/>
  <c r="V189" i="2"/>
  <c r="V45" i="2"/>
  <c r="V167" i="2"/>
  <c r="V172" i="2"/>
  <c r="V46" i="2"/>
  <c r="V330" i="2"/>
  <c r="V30" i="2"/>
  <c r="V25" i="2"/>
  <c r="V327" i="2"/>
</calcChain>
</file>

<file path=xl/sharedStrings.xml><?xml version="1.0" encoding="utf-8"?>
<sst xmlns="http://schemas.openxmlformats.org/spreadsheetml/2006/main" count="8395" uniqueCount="1292">
  <si>
    <t>Rk</t>
  </si>
  <si>
    <t>Player</t>
  </si>
  <si>
    <t>Tm</t>
  </si>
  <si>
    <t>Age</t>
  </si>
  <si>
    <t>Pos</t>
  </si>
  <si>
    <t>G</t>
  </si>
  <si>
    <t>GS</t>
  </si>
  <si>
    <t>Att</t>
  </si>
  <si>
    <t>Yds</t>
  </si>
  <si>
    <t>1D</t>
  </si>
  <si>
    <t>YBC</t>
  </si>
  <si>
    <t>YBC/Att</t>
  </si>
  <si>
    <t>YAC</t>
  </si>
  <si>
    <t>BrkTkl</t>
  </si>
  <si>
    <t>Att/Br</t>
  </si>
  <si>
    <t>Ronald Jones II</t>
  </si>
  <si>
    <t>TAM</t>
  </si>
  <si>
    <t>RB</t>
  </si>
  <si>
    <t>Aaron Jones*</t>
  </si>
  <si>
    <t>GNB</t>
  </si>
  <si>
    <t>Devin Singletary</t>
  </si>
  <si>
    <t>BUF</t>
  </si>
  <si>
    <t>J.K. Dobbins</t>
  </si>
  <si>
    <t>BAL</t>
  </si>
  <si>
    <t>rb</t>
  </si>
  <si>
    <t>Derrick Henry *+</t>
  </si>
  <si>
    <t>TEN</t>
  </si>
  <si>
    <t>Nick Chubb*</t>
  </si>
  <si>
    <t>CLE</t>
  </si>
  <si>
    <t>Gus Edwards</t>
  </si>
  <si>
    <t>James Robinson</t>
  </si>
  <si>
    <t>JAX</t>
  </si>
  <si>
    <t>Brian Hill</t>
  </si>
  <si>
    <t>ATL</t>
  </si>
  <si>
    <t>Wayne Gallman</t>
  </si>
  <si>
    <t>NYG</t>
  </si>
  <si>
    <t>Tony Pollard</t>
  </si>
  <si>
    <t>DAL</t>
  </si>
  <si>
    <t>Dalvin Cook*</t>
  </si>
  <si>
    <t>MIN</t>
  </si>
  <si>
    <t>David Montgomery</t>
  </si>
  <si>
    <t>CHI</t>
  </si>
  <si>
    <t>Mike Davis</t>
  </si>
  <si>
    <t>CAR</t>
  </si>
  <si>
    <t>Zack Moss</t>
  </si>
  <si>
    <t>Kareem Hunt</t>
  </si>
  <si>
    <t>Miles Sanders</t>
  </si>
  <si>
    <t>PHI</t>
  </si>
  <si>
    <t>Alvin Kamara *</t>
  </si>
  <si>
    <t>NOR</t>
  </si>
  <si>
    <t>Chris Carson</t>
  </si>
  <si>
    <t>SEA</t>
  </si>
  <si>
    <t>Jeff Wilson</t>
  </si>
  <si>
    <t>SFO</t>
  </si>
  <si>
    <t>Austin Ekeler</t>
  </si>
  <si>
    <t>LAC</t>
  </si>
  <si>
    <t>Ezekiel Elliott</t>
  </si>
  <si>
    <t>Jonathan Taylor</t>
  </si>
  <si>
    <t>IND</t>
  </si>
  <si>
    <t>Melvin Gordon</t>
  </si>
  <si>
    <t>DEN</t>
  </si>
  <si>
    <t>Clyde Edwards-Helaire</t>
  </si>
  <si>
    <t>KAN</t>
  </si>
  <si>
    <t>Cam Akers</t>
  </si>
  <si>
    <t>LAR</t>
  </si>
  <si>
    <t>Josh Jacobs*</t>
  </si>
  <si>
    <t>LVR</t>
  </si>
  <si>
    <t>Frank Gore</t>
  </si>
  <si>
    <t>NYJ</t>
  </si>
  <si>
    <t>Antonio Gibson</t>
  </si>
  <si>
    <t>WAS</t>
  </si>
  <si>
    <t>James Conner</t>
  </si>
  <si>
    <t>PIT</t>
  </si>
  <si>
    <t>David Johnson</t>
  </si>
  <si>
    <t>HOU</t>
  </si>
  <si>
    <t>Latavius Murray</t>
  </si>
  <si>
    <t>ss</t>
  </si>
  <si>
    <t>Myles Gaskin</t>
  </si>
  <si>
    <t>MIA</t>
  </si>
  <si>
    <t>Darrell Henderson</t>
  </si>
  <si>
    <t>Damien Harris</t>
  </si>
  <si>
    <t>NWE</t>
  </si>
  <si>
    <t>Jamaal Williams</t>
  </si>
  <si>
    <t>Benny Snell Jr.</t>
  </si>
  <si>
    <t>Todd Gurley</t>
  </si>
  <si>
    <t>Giovani Bernard</t>
  </si>
  <si>
    <t>CIN</t>
  </si>
  <si>
    <t>Kenyan Drake</t>
  </si>
  <si>
    <t>ARI</t>
  </si>
  <si>
    <t>Adrian Peterson</t>
  </si>
  <si>
    <t>DET</t>
  </si>
  <si>
    <t>Joe Mixon</t>
  </si>
  <si>
    <t>D'Andre Swift</t>
  </si>
  <si>
    <t>Raheem Mostert</t>
  </si>
  <si>
    <t>Phillip Lindsay</t>
  </si>
  <si>
    <t>Joshua Kelley</t>
  </si>
  <si>
    <t>Malcolm Brown</t>
  </si>
  <si>
    <t>QB</t>
  </si>
  <si>
    <t>Cam Newton</t>
  </si>
  <si>
    <t>Josh Allen *</t>
  </si>
  <si>
    <t>Derrick Henry*</t>
  </si>
  <si>
    <t>Ezekiel Elliott*</t>
  </si>
  <si>
    <t>Christian McCaffrey*+</t>
  </si>
  <si>
    <t>Leonard Fournette</t>
  </si>
  <si>
    <t>Marlon Mack</t>
  </si>
  <si>
    <t>Sony Michel</t>
  </si>
  <si>
    <t>Le'Veon Bell</t>
  </si>
  <si>
    <t>Carlos Hyde</t>
  </si>
  <si>
    <t>Josh Jacobs</t>
  </si>
  <si>
    <t>OAK</t>
  </si>
  <si>
    <t>Aaron Jones</t>
  </si>
  <si>
    <t>Saquon Barkley</t>
  </si>
  <si>
    <t>Mark Ingram*</t>
  </si>
  <si>
    <t>Devonta Freeman</t>
  </si>
  <si>
    <t>Alvin Kamara*</t>
  </si>
  <si>
    <t>2TM</t>
  </si>
  <si>
    <t>Peyton Barber</t>
  </si>
  <si>
    <t>Tevin Coleman</t>
  </si>
  <si>
    <t>Royce Freeman</t>
  </si>
  <si>
    <t>Matt Breida</t>
  </si>
  <si>
    <t>Jordan Howard</t>
  </si>
  <si>
    <t>/rb</t>
  </si>
  <si>
    <t>Kerryon Johnson</t>
  </si>
  <si>
    <t>Damien Williams</t>
  </si>
  <si>
    <t>DeAndre Washington</t>
  </si>
  <si>
    <t>LeSean McCoy</t>
  </si>
  <si>
    <t>Alexander Mattison</t>
  </si>
  <si>
    <t>Bo Scarbrough</t>
  </si>
  <si>
    <t>Duke Johnson</t>
  </si>
  <si>
    <t>Deshaun Watson*</t>
  </si>
  <si>
    <t>Kalen Ballage</t>
  </si>
  <si>
    <t>Gardner Minshew II</t>
  </si>
  <si>
    <t>James White</t>
  </si>
  <si>
    <t>Jaylen Samuels</t>
  </si>
  <si>
    <t>Rex Burkhead</t>
  </si>
  <si>
    <t>Rashaad Penny</t>
  </si>
  <si>
    <t>Tarik Cohen</t>
  </si>
  <si>
    <t>Ty Johnson</t>
  </si>
  <si>
    <t>Patrick Laird</t>
  </si>
  <si>
    <t>Carson Wentz</t>
  </si>
  <si>
    <t>Boston Scott</t>
  </si>
  <si>
    <t>Chase Edmonds</t>
  </si>
  <si>
    <t>Bilal Powell</t>
  </si>
  <si>
    <t>Justice Hill</t>
  </si>
  <si>
    <t>Jacoby Brissett</t>
  </si>
  <si>
    <t>Ryan Fitzpatrick</t>
  </si>
  <si>
    <t>Dion Lewis</t>
  </si>
  <si>
    <t>Mark Walton</t>
  </si>
  <si>
    <t>Nyheim Hines</t>
  </si>
  <si>
    <t>Dak Prescott</t>
  </si>
  <si>
    <t>Jordan Wilkins</t>
  </si>
  <si>
    <t>Mike Boone</t>
  </si>
  <si>
    <t>Jonathan Williams</t>
  </si>
  <si>
    <t>Derrius Guice</t>
  </si>
  <si>
    <t>Darrel Williams</t>
  </si>
  <si>
    <t>Jalen Richard</t>
  </si>
  <si>
    <t>J.D. McKissic</t>
  </si>
  <si>
    <t>Chris Thompson</t>
  </si>
  <si>
    <t>Darwin Thompson</t>
  </si>
  <si>
    <t>Ryquell Armstead</t>
  </si>
  <si>
    <t>Matt Ryan</t>
  </si>
  <si>
    <t>Andy Dalton</t>
  </si>
  <si>
    <t>Ty Montgomery</t>
  </si>
  <si>
    <t>Jon Hilliman</t>
  </si>
  <si>
    <t>Justin Jackson</t>
  </si>
  <si>
    <t>qb</t>
  </si>
  <si>
    <t>Baker Mayfield</t>
  </si>
  <si>
    <t>Derek Carr</t>
  </si>
  <si>
    <t>Taysom Hill</t>
  </si>
  <si>
    <t>wr</t>
  </si>
  <si>
    <t>Marcus Mariota</t>
  </si>
  <si>
    <t>Kerrith Whyte Jr</t>
  </si>
  <si>
    <t>Ameer Abdullah</t>
  </si>
  <si>
    <t>C.J. Prosise</t>
  </si>
  <si>
    <t>Jeff Driskel</t>
  </si>
  <si>
    <t>/qb</t>
  </si>
  <si>
    <t>Trey Edmunds</t>
  </si>
  <si>
    <t>Qadree Ollison</t>
  </si>
  <si>
    <t>Wendell Smallwood</t>
  </si>
  <si>
    <t>Ito Smith</t>
  </si>
  <si>
    <t>Curtis Samuel</t>
  </si>
  <si>
    <t>WR</t>
  </si>
  <si>
    <t>Tra Carson</t>
  </si>
  <si>
    <t>Travis Homer</t>
  </si>
  <si>
    <t>Cordarrelle Patterson*+</t>
  </si>
  <si>
    <t>Darren Sproles</t>
  </si>
  <si>
    <t>Spencer Ware</t>
  </si>
  <si>
    <t>Robert Woods</t>
  </si>
  <si>
    <t>T.J. Yeldon</t>
  </si>
  <si>
    <t>C.J. Anderson</t>
  </si>
  <si>
    <t>Reggie Bonnafon</t>
  </si>
  <si>
    <t>Brandon Bolden</t>
  </si>
  <si>
    <t>Elijhaa Penny</t>
  </si>
  <si>
    <t>Deebo Samuel</t>
  </si>
  <si>
    <t>Dontrell Hilliard</t>
  </si>
  <si>
    <t>Marshawn Lynch</t>
  </si>
  <si>
    <t>Paul Perkins</t>
  </si>
  <si>
    <t>Dalyn Dawkins</t>
  </si>
  <si>
    <t>Dare Ogunbowale</t>
  </si>
  <si>
    <t>Jay Ajayi</t>
  </si>
  <si>
    <t>Javorius Allen</t>
  </si>
  <si>
    <t>Wes Hills</t>
  </si>
  <si>
    <t>Alec Ingold</t>
  </si>
  <si>
    <t>Christian Kirk</t>
  </si>
  <si>
    <t>Troymaine Pope</t>
  </si>
  <si>
    <t>Drew Brees*</t>
  </si>
  <si>
    <t>Taiwan Jones</t>
  </si>
  <si>
    <t>Devine Ozigbo</t>
  </si>
  <si>
    <t>Steven Sims</t>
  </si>
  <si>
    <t>Josh Adams</t>
  </si>
  <si>
    <t>David Blough</t>
  </si>
  <si>
    <t>Tony Brooks-James</t>
  </si>
  <si>
    <t>Julian Edelman</t>
  </si>
  <si>
    <t>Tyreek Hill*</t>
  </si>
  <si>
    <t>Isaiah McKenzie</t>
  </si>
  <si>
    <t>Dwayne Washington</t>
  </si>
  <si>
    <t>C.J. Ham*</t>
  </si>
  <si>
    <t>FB</t>
  </si>
  <si>
    <t>Zach Line</t>
  </si>
  <si>
    <t>/fb</t>
  </si>
  <si>
    <t>Derek Watt</t>
  </si>
  <si>
    <t>Alex Armah</t>
  </si>
  <si>
    <t>Tavon Austin</t>
  </si>
  <si>
    <t>Brandin Cooks</t>
  </si>
  <si>
    <t>Chase Daniel</t>
  </si>
  <si>
    <t>D.J. Moore</t>
  </si>
  <si>
    <t>Sterling Shepard</t>
  </si>
  <si>
    <t>Stefon Diggs</t>
  </si>
  <si>
    <t>Alex Erickson</t>
  </si>
  <si>
    <t>N'Keal Harry</t>
  </si>
  <si>
    <t>Buddy Howell</t>
  </si>
  <si>
    <t>George Kittle*+</t>
  </si>
  <si>
    <t>TE</t>
  </si>
  <si>
    <t>Samaje Perine</t>
  </si>
  <si>
    <t>Josh Reynolds</t>
  </si>
  <si>
    <t>Keith Smith</t>
  </si>
  <si>
    <t>fb</t>
  </si>
  <si>
    <t>Dede Westbrook</t>
  </si>
  <si>
    <t>Dexter Williams</t>
  </si>
  <si>
    <t>Albert Wilson</t>
  </si>
  <si>
    <t>Kenjon Barner</t>
  </si>
  <si>
    <t>Tyler Boyd</t>
  </si>
  <si>
    <t>Parris Campbell</t>
  </si>
  <si>
    <t>Trevor Davis</t>
  </si>
  <si>
    <t>3TM</t>
  </si>
  <si>
    <t>Nick Foles</t>
  </si>
  <si>
    <t>Russell Gage</t>
  </si>
  <si>
    <t>Jakeem Grant</t>
  </si>
  <si>
    <t>Ryan Griffin</t>
  </si>
  <si>
    <t>Mecole Hardman*</t>
  </si>
  <si>
    <t>Deonte Harris*+</t>
  </si>
  <si>
    <t>Andy Isabella</t>
  </si>
  <si>
    <t>D'Ernest Johnson</t>
  </si>
  <si>
    <t>Diontae Johnson</t>
  </si>
  <si>
    <t>Tyler Lockett</t>
  </si>
  <si>
    <t>Jordan Scarlett</t>
  </si>
  <si>
    <t>Anthony Sherman</t>
  </si>
  <si>
    <t>Jonnu Smith</t>
  </si>
  <si>
    <t>Adam Thielen</t>
  </si>
  <si>
    <t>De'Lance Turner</t>
  </si>
  <si>
    <t>Keenan Allen*</t>
  </si>
  <si>
    <t>Odell Beckham Jr.</t>
  </si>
  <si>
    <t>A.J. Brown</t>
  </si>
  <si>
    <t>Randall Cobb</t>
  </si>
  <si>
    <t>Patrick DiMarco</t>
  </si>
  <si>
    <t>Phillip Dorsett</t>
  </si>
  <si>
    <t>/wr</t>
  </si>
  <si>
    <t>Evan Engram</t>
  </si>
  <si>
    <t>Noah Fant</t>
  </si>
  <si>
    <t>Josh Ferguson</t>
  </si>
  <si>
    <t>Taylor Gabriel</t>
  </si>
  <si>
    <t>Ted Ginn Jr.</t>
  </si>
  <si>
    <t>Kyle Juszczyk*</t>
  </si>
  <si>
    <t>John Kelly</t>
  </si>
  <si>
    <t>T.J. Logan</t>
  </si>
  <si>
    <t>David Moore</t>
  </si>
  <si>
    <t>Senorise Perry</t>
  </si>
  <si>
    <t>John Ross</t>
  </si>
  <si>
    <t>Mohamed Sanu</t>
  </si>
  <si>
    <t>Matt Schaub</t>
  </si>
  <si>
    <t>Vyncint Smith</t>
  </si>
  <si>
    <t>Diontae Spencer</t>
  </si>
  <si>
    <t>Courtland Sutton*</t>
  </si>
  <si>
    <t>Zach Zenner</t>
  </si>
  <si>
    <t>Nelson Agholor</t>
  </si>
  <si>
    <t>Devontae Booker</t>
  </si>
  <si>
    <t>John Brown</t>
  </si>
  <si>
    <t>DJ Chark*</t>
  </si>
  <si>
    <t>Keke Coutee</t>
  </si>
  <si>
    <t>James Develin</t>
  </si>
  <si>
    <t>Robert Foster</t>
  </si>
  <si>
    <t>DeAndre Hopkins*+</t>
  </si>
  <si>
    <t>Richie James</t>
  </si>
  <si>
    <t>Julio Jones*</t>
  </si>
  <si>
    <t>Marvin Jones</t>
  </si>
  <si>
    <t>Cooper Kupp</t>
  </si>
  <si>
    <t>D.K. Metcalf</t>
  </si>
  <si>
    <t>Scott Miller</t>
  </si>
  <si>
    <t>Ryan Nall</t>
  </si>
  <si>
    <t>Zach Pascal</t>
  </si>
  <si>
    <t>Breshad Perriman</t>
  </si>
  <si>
    <t>Calvin Ridley</t>
  </si>
  <si>
    <t>Willie Snead</t>
  </si>
  <si>
    <t>De'Anthony Thomas</t>
  </si>
  <si>
    <t>Marquez Valdes-Scantling</t>
  </si>
  <si>
    <t>Darren Waller</t>
  </si>
  <si>
    <t>Sammy Watkins</t>
  </si>
  <si>
    <t>Jamal Agnew</t>
  </si>
  <si>
    <t>Geronimo Allison</t>
  </si>
  <si>
    <t>Robby Anderson</t>
  </si>
  <si>
    <t>Andrew Beck</t>
  </si>
  <si>
    <t>te</t>
  </si>
  <si>
    <t>Antonio Brown</t>
  </si>
  <si>
    <t>Derek Carrier</t>
  </si>
  <si>
    <t>Keelan Cole</t>
  </si>
  <si>
    <t>Amari Cooper*</t>
  </si>
  <si>
    <t>Pharoh Cooper</t>
  </si>
  <si>
    <t>Jamison Crowder</t>
  </si>
  <si>
    <t>Will Dissly</t>
  </si>
  <si>
    <t>Tyler Ervin</t>
  </si>
  <si>
    <t>Gerald Everett</t>
  </si>
  <si>
    <t>Isaiah Ford</t>
  </si>
  <si>
    <t>Bennie Fowler</t>
  </si>
  <si>
    <t>Chris Godwin*</t>
  </si>
  <si>
    <t>Marquise Goodwin</t>
  </si>
  <si>
    <t>Josh Gordon</t>
  </si>
  <si>
    <t>Marvin Hall</t>
  </si>
  <si>
    <t>FS</t>
  </si>
  <si>
    <t>Johnny Holton</t>
  </si>
  <si>
    <t>Adam Humphries</t>
  </si>
  <si>
    <t>Andy Janovich</t>
  </si>
  <si>
    <t>Alshon Jeffery</t>
  </si>
  <si>
    <t>KeeSean Johnson</t>
  </si>
  <si>
    <t>Olabisi Johnson</t>
  </si>
  <si>
    <t>Zay Jones</t>
  </si>
  <si>
    <t>Travis Kelce*</t>
  </si>
  <si>
    <t>Dawson Knox</t>
  </si>
  <si>
    <t>Jarvis Landry*</t>
  </si>
  <si>
    <t>Allen Lazard</t>
  </si>
  <si>
    <t>Marqise Lee</t>
  </si>
  <si>
    <t>Vance McDonald</t>
  </si>
  <si>
    <t>Anthony Miller</t>
  </si>
  <si>
    <t>Chris Moore</t>
  </si>
  <si>
    <t>Alfred Morris</t>
  </si>
  <si>
    <t>LG</t>
  </si>
  <si>
    <t>Kalif Raymond</t>
  </si>
  <si>
    <t>Paul Richardson</t>
  </si>
  <si>
    <t>Andre Roberts*</t>
  </si>
  <si>
    <t>Allen Robinson</t>
  </si>
  <si>
    <t>Ben Roethlisberger</t>
  </si>
  <si>
    <t>Chester Rogers</t>
  </si>
  <si>
    <t>Da'Mari Scott</t>
  </si>
  <si>
    <t>Nick Scott</t>
  </si>
  <si>
    <t>Golden Tate</t>
  </si>
  <si>
    <t>Michael Thomas*+</t>
  </si>
  <si>
    <t>Danny Vitale</t>
  </si>
  <si>
    <t>Greg Ward</t>
  </si>
  <si>
    <t>Trevon Wesco</t>
  </si>
  <si>
    <t>Mike Williams</t>
  </si>
  <si>
    <t>Jarius Wright</t>
  </si>
  <si>
    <t>YAC/Att</t>
  </si>
  <si>
    <t>Russell Wilson *</t>
  </si>
  <si>
    <t>Jerick McKinnon</t>
  </si>
  <si>
    <t>Salvon Ahmed</t>
  </si>
  <si>
    <t>Mark Ingram</t>
  </si>
  <si>
    <t>La'Mical Perine</t>
  </si>
  <si>
    <t>Jalen Hurts</t>
  </si>
  <si>
    <t>Christian McCaffrey</t>
  </si>
  <si>
    <t>Jeremy McNichols</t>
  </si>
  <si>
    <t>AJ Dillon</t>
  </si>
  <si>
    <t>Ryan Tannehill</t>
  </si>
  <si>
    <t>Rodney Smith</t>
  </si>
  <si>
    <t>Jamycal Hasty</t>
  </si>
  <si>
    <t>Aaron Rodgers *+</t>
  </si>
  <si>
    <t>DeeJay Dallas</t>
  </si>
  <si>
    <t>Anthony McFarland Jr.</t>
  </si>
  <si>
    <t>Kirk Cousins</t>
  </si>
  <si>
    <t>Ke'Shawn Vaughn</t>
  </si>
  <si>
    <t>Trayveon Williams</t>
  </si>
  <si>
    <t>J.J. Taylor</t>
  </si>
  <si>
    <t>D'Onta Foreman</t>
  </si>
  <si>
    <t>Corey Clement</t>
  </si>
  <si>
    <t>Alex Collins</t>
  </si>
  <si>
    <t>Laviska Shenault Jr.</t>
  </si>
  <si>
    <t>Darrynton Evans</t>
  </si>
  <si>
    <t>Tyreek Hill*+</t>
  </si>
  <si>
    <t>Antonio Williams</t>
  </si>
  <si>
    <t>Trenton Cannon</t>
  </si>
  <si>
    <t>Chase Claypool</t>
  </si>
  <si>
    <t>CeeDee Lamb</t>
  </si>
  <si>
    <t>Lynn Bowden Jr.</t>
  </si>
  <si>
    <t>KJ Hamler</t>
  </si>
  <si>
    <t>Henry Ruggs III</t>
  </si>
  <si>
    <t>Michael Burton</t>
  </si>
  <si>
    <t>Rico Dowdle</t>
  </si>
  <si>
    <t>Brandon Aiyuk</t>
  </si>
  <si>
    <t>Amari Cooper</t>
  </si>
  <si>
    <t>Evan Engram *</t>
  </si>
  <si>
    <t>De'Michael Harris</t>
  </si>
  <si>
    <t>Deonte Harris</t>
  </si>
  <si>
    <t>Artavis Pierce</t>
  </si>
  <si>
    <t>Theo Riddick</t>
  </si>
  <si>
    <t>C.J. Ham</t>
  </si>
  <si>
    <t>Tee Higgins</t>
  </si>
  <si>
    <t>Jason Huntley</t>
  </si>
  <si>
    <t>Gunner Olszewski+</t>
  </si>
  <si>
    <t>Cameron Batson</t>
  </si>
  <si>
    <t>LeVante Bellamy</t>
  </si>
  <si>
    <t>Devin Duvernay</t>
  </si>
  <si>
    <t>Mecole Hardman</t>
  </si>
  <si>
    <t>Jarvis Landry</t>
  </si>
  <si>
    <t>Ray-Ray McCloud</t>
  </si>
  <si>
    <t>Darnell Mooney</t>
  </si>
  <si>
    <t>Jalen Reagor</t>
  </si>
  <si>
    <t>Braxton Berrios</t>
  </si>
  <si>
    <t>Tyron Johnson</t>
  </si>
  <si>
    <t>Tony Jones</t>
  </si>
  <si>
    <t>Malcolm Perry</t>
  </si>
  <si>
    <t>Michael Pittman Jr.</t>
  </si>
  <si>
    <t>Logan Thomas</t>
  </si>
  <si>
    <t>Cedrick Wilson Jr.</t>
  </si>
  <si>
    <t>Isaiah Wright</t>
  </si>
  <si>
    <t>Trey Burton</t>
  </si>
  <si>
    <t>Damiere Byrd</t>
  </si>
  <si>
    <t>Ashton Dulin</t>
  </si>
  <si>
    <t>D.J. Foster</t>
  </si>
  <si>
    <t>Jalen Guyton</t>
  </si>
  <si>
    <t>George Kittle</t>
  </si>
  <si>
    <t>Tommylee Lewis</t>
  </si>
  <si>
    <t>Terry McLaurin</t>
  </si>
  <si>
    <t>Jakobi Meyers</t>
  </si>
  <si>
    <t>Gabe Nabers</t>
  </si>
  <si>
    <t>Scottie Phillips</t>
  </si>
  <si>
    <t>Brandon Powell</t>
  </si>
  <si>
    <t>Darius Slayton</t>
  </si>
  <si>
    <t>Isaiah Zuber</t>
  </si>
  <si>
    <t>Jordan Akins</t>
  </si>
  <si>
    <t>Keenan Allen *</t>
  </si>
  <si>
    <t>Danny Amendola</t>
  </si>
  <si>
    <t>Blake Bell</t>
  </si>
  <si>
    <t>Nick Bellore*</t>
  </si>
  <si>
    <t>C.J. Board</t>
  </si>
  <si>
    <t>Marquise Brown</t>
  </si>
  <si>
    <t>Noah Brown</t>
  </si>
  <si>
    <t>Jason Cabinda</t>
  </si>
  <si>
    <t>mlb</t>
  </si>
  <si>
    <t>Gabriel Davis</t>
  </si>
  <si>
    <t>Stefon Diggs*+</t>
  </si>
  <si>
    <t>Will Fuller</t>
  </si>
  <si>
    <t>Antonio Gandy-Golden</t>
  </si>
  <si>
    <t>Terry Godwin</t>
  </si>
  <si>
    <t>Penny Hart</t>
  </si>
  <si>
    <t>Tyler Higbee</t>
  </si>
  <si>
    <t>John Hightower</t>
  </si>
  <si>
    <t>T.J. Hockenson *</t>
  </si>
  <si>
    <t>DeAndre Hopkins*</t>
  </si>
  <si>
    <t>DeSean Jackson</t>
  </si>
  <si>
    <t>Justin Jefferson *</t>
  </si>
  <si>
    <t>Van Jefferson</t>
  </si>
  <si>
    <t>Adrian Killins</t>
  </si>
  <si>
    <t>Cole Kmet</t>
  </si>
  <si>
    <t>Josh Malone</t>
  </si>
  <si>
    <t>Donte Moncrief</t>
  </si>
  <si>
    <t>Craig Reynolds</t>
  </si>
  <si>
    <t>Patrick Ricard*</t>
  </si>
  <si>
    <t>Emmanuel Sanders</t>
  </si>
  <si>
    <t>Cam Sims</t>
  </si>
  <si>
    <t>C</t>
  </si>
  <si>
    <t>Tre'Quan Smith</t>
  </si>
  <si>
    <t>Equanimeous St. Brown</t>
  </si>
  <si>
    <t>Malik Taylor</t>
  </si>
  <si>
    <t>Michael Thomas</t>
  </si>
  <si>
    <t>Mike Thomas</t>
  </si>
  <si>
    <t>Austin Walter</t>
  </si>
  <si>
    <t>Javon Wims</t>
  </si>
  <si>
    <t>Olamide Zaccheaus</t>
  </si>
  <si>
    <t>Brandon Zylstra</t>
  </si>
  <si>
    <t>Saquon Barkley*</t>
  </si>
  <si>
    <t>Todd Gurley*+</t>
  </si>
  <si>
    <t>B</t>
  </si>
  <si>
    <t>James Conner*</t>
  </si>
  <si>
    <t>Derrick Henry</t>
  </si>
  <si>
    <t>Lamar Miller*</t>
  </si>
  <si>
    <t>Nick Chubb</t>
  </si>
  <si>
    <t>Phillip Lindsay*</t>
  </si>
  <si>
    <t>Melvin Gordon*</t>
  </si>
  <si>
    <t>Doug Martin</t>
  </si>
  <si>
    <t>LeGarrette Blount</t>
  </si>
  <si>
    <t>Alfred Blue</t>
  </si>
  <si>
    <t>Isaiah Crowell</t>
  </si>
  <si>
    <t>Dalvin Cook</t>
  </si>
  <si>
    <t>Chris Ivory</t>
  </si>
  <si>
    <t>Tarik Cohen*+</t>
  </si>
  <si>
    <t>Elijah McGuire</t>
  </si>
  <si>
    <t>Kenneth Dixon</t>
  </si>
  <si>
    <t>Marcus Murphy</t>
  </si>
  <si>
    <t>Andrew Luck *</t>
  </si>
  <si>
    <t>Rod Smith</t>
  </si>
  <si>
    <t>Cordarrelle Patterson</t>
  </si>
  <si>
    <t>Jacquizz Rodgers</t>
  </si>
  <si>
    <t>Stevan Ridley</t>
  </si>
  <si>
    <t>Tom Brady *</t>
  </si>
  <si>
    <t>Kapri Bibbs</t>
  </si>
  <si>
    <t>Keith Ford</t>
  </si>
  <si>
    <t>Cameron Artis-Payne</t>
  </si>
  <si>
    <t>Mike Gillislee</t>
  </si>
  <si>
    <t>Corey Grant</t>
  </si>
  <si>
    <t>Travaris Cadet</t>
  </si>
  <si>
    <t>Benny Cunningham</t>
  </si>
  <si>
    <t>Detrez Newsome</t>
  </si>
  <si>
    <t>Jeremy Langford</t>
  </si>
  <si>
    <t>Taquan Mizzell</t>
  </si>
  <si>
    <t>Roc Thomas</t>
  </si>
  <si>
    <t>David Williams</t>
  </si>
  <si>
    <t>Travis Benjamin</t>
  </si>
  <si>
    <t>Jamaal Charles</t>
  </si>
  <si>
    <t>Corey Davis</t>
  </si>
  <si>
    <t>Darius Jackson</t>
  </si>
  <si>
    <t>Jonathan Stewart</t>
  </si>
  <si>
    <t>Ryan Switzer</t>
  </si>
  <si>
    <t>Brandon Wilds</t>
  </si>
  <si>
    <t>Shaun Wilson</t>
  </si>
  <si>
    <t>Adam Thielen*</t>
  </si>
  <si>
    <t>David Fluellen</t>
  </si>
  <si>
    <t>Jeremy Hill</t>
  </si>
  <si>
    <t>Robert Kelley</t>
  </si>
  <si>
    <t>JJ Nelson</t>
  </si>
  <si>
    <t>Robert Turbin</t>
  </si>
  <si>
    <t>Martavis Bryant</t>
  </si>
  <si>
    <t>Eric Ebron*</t>
  </si>
  <si>
    <t>Jarvis Landry *</t>
  </si>
  <si>
    <t>Tre Madden</t>
  </si>
  <si>
    <t>Byron Marshall</t>
  </si>
  <si>
    <t>Tim Patrick</t>
  </si>
  <si>
    <t>Seth Roberts</t>
  </si>
  <si>
    <t>Maxx Williams</t>
  </si>
  <si>
    <t>Antonio Callaway</t>
  </si>
  <si>
    <t>Derrick Coleman</t>
  </si>
  <si>
    <t>Justin Davis</t>
  </si>
  <si>
    <t>Dwayne Harris</t>
  </si>
  <si>
    <t>Maurice Harris</t>
  </si>
  <si>
    <t>De'Angelo Henderson</t>
  </si>
  <si>
    <t>Julio Jones *</t>
  </si>
  <si>
    <t>Christine Michael</t>
  </si>
  <si>
    <t>Andre Roberts*+</t>
  </si>
  <si>
    <t>Charcandrick West</t>
  </si>
  <si>
    <t>Tyrell Williams</t>
  </si>
  <si>
    <t>Nick Bellore</t>
  </si>
  <si>
    <t>Tommy Bohanon</t>
  </si>
  <si>
    <t>Leonte Carroo</t>
  </si>
  <si>
    <t>DeAndre Carter</t>
  </si>
  <si>
    <t>Jehu Chesson</t>
  </si>
  <si>
    <t>Corey Coleman</t>
  </si>
  <si>
    <t>Ed Dickson</t>
  </si>
  <si>
    <t>Bruce Ellington</t>
  </si>
  <si>
    <t>Quincy Enunwa</t>
  </si>
  <si>
    <t>Kenny Golladay</t>
  </si>
  <si>
    <t>Darrius Heyward-Bey</t>
  </si>
  <si>
    <t>Hayden Hurst</t>
  </si>
  <si>
    <t>RDE</t>
  </si>
  <si>
    <t>Darius Jennings</t>
  </si>
  <si>
    <t>Marcus Johnson</t>
  </si>
  <si>
    <t>JJ Jones</t>
  </si>
  <si>
    <t>George Kittle*</t>
  </si>
  <si>
    <t>Jordy Nelson</t>
  </si>
  <si>
    <t>Roosevelt Nix</t>
  </si>
  <si>
    <t>Niles Paul</t>
  </si>
  <si>
    <t>Dante Pettis</t>
  </si>
  <si>
    <t>Terrelle Pryor</t>
  </si>
  <si>
    <t>Trey Quinn</t>
  </si>
  <si>
    <t>Eli Rogers</t>
  </si>
  <si>
    <t>Tajae Sharpe</t>
  </si>
  <si>
    <t>Anthony Sherman*</t>
  </si>
  <si>
    <t>JuJu Smith-Schuster*</t>
  </si>
  <si>
    <t>Luke Stocker</t>
  </si>
  <si>
    <t>Courtland Sutton</t>
  </si>
  <si>
    <t>Chad Williams</t>
  </si>
  <si>
    <t xml:space="preserve">Alvin Kamara </t>
  </si>
  <si>
    <t>Kyle Juszczyk</t>
  </si>
  <si>
    <t>Gunner Olszewski</t>
  </si>
  <si>
    <t>Patrick Ricard</t>
  </si>
  <si>
    <t>Alvin Kamara</t>
  </si>
  <si>
    <t>DJ Chark</t>
  </si>
  <si>
    <t>Julio Jones</t>
  </si>
  <si>
    <t>Chris Godwin</t>
  </si>
  <si>
    <t>Lamar Miller</t>
  </si>
  <si>
    <t>Eric Ebron</t>
  </si>
  <si>
    <t>JuJu Smith-Schuster</t>
  </si>
  <si>
    <t>Yr</t>
  </si>
  <si>
    <t>PlayerKey</t>
  </si>
  <si>
    <t>PosGroup</t>
  </si>
  <si>
    <t>PositionGroup</t>
  </si>
  <si>
    <t>AV</t>
  </si>
  <si>
    <t>AVperG</t>
  </si>
  <si>
    <t>AVper16G</t>
  </si>
  <si>
    <t>AdjAV</t>
  </si>
  <si>
    <t>AdjAVperG</t>
  </si>
  <si>
    <t>AdjAVper16G</t>
  </si>
  <si>
    <t>CareerYr</t>
  </si>
  <si>
    <t>3YrAvgAV</t>
  </si>
  <si>
    <t>PriorYr16GAV</t>
  </si>
  <si>
    <t>PriorYrAdj16GAV</t>
  </si>
  <si>
    <t>PriorYrG</t>
  </si>
  <si>
    <t>PriorYrGS</t>
  </si>
  <si>
    <t>Starter</t>
  </si>
  <si>
    <t>EdmoCh00.htm</t>
  </si>
  <si>
    <t>Off - RB</t>
  </si>
  <si>
    <t>FostD.01.htm</t>
  </si>
  <si>
    <t>Jonathan Ward</t>
  </si>
  <si>
    <t>WardJo00.htm</t>
  </si>
  <si>
    <t>DrakKe00.htm</t>
  </si>
  <si>
    <t>MorrAl00.htm</t>
  </si>
  <si>
    <t>JohnDa08.htm</t>
  </si>
  <si>
    <t>ColeDe00.htm</t>
  </si>
  <si>
    <t>LogaT.00.htm</t>
  </si>
  <si>
    <t>ZennZa00.htm</t>
  </si>
  <si>
    <t>HillBr02.htm</t>
  </si>
  <si>
    <t>SmitIt00.htm</t>
  </si>
  <si>
    <t>SmitKe03.htm</t>
  </si>
  <si>
    <t>OlliQa00.htm</t>
  </si>
  <si>
    <t>GurlTo01.htm</t>
  </si>
  <si>
    <t>BrooTo01.htm</t>
  </si>
  <si>
    <t>FreeDe00.htm</t>
  </si>
  <si>
    <t>BarnKe00.htm</t>
  </si>
  <si>
    <t>LangJe00.htm</t>
  </si>
  <si>
    <t>Ricky Ortiz</t>
  </si>
  <si>
    <t>OrtiRi00.htm</t>
  </si>
  <si>
    <t>ColeTe01.htm</t>
  </si>
  <si>
    <t>EdwaGu00.htm</t>
  </si>
  <si>
    <t>DobbJK00.htm</t>
  </si>
  <si>
    <t>HillJu00.htm</t>
  </si>
  <si>
    <t>IngrMa01.htm</t>
  </si>
  <si>
    <t>RicaPa00.htm</t>
  </si>
  <si>
    <t>MostRa00.htm</t>
  </si>
  <si>
    <t>CollAl00.htm</t>
  </si>
  <si>
    <t>TurnDe01.htm</t>
  </si>
  <si>
    <t>AlleJa01.htm</t>
  </si>
  <si>
    <t>DixoKe00.htm</t>
  </si>
  <si>
    <t>WillAn03.htm</t>
  </si>
  <si>
    <t>SingDe00.htm</t>
  </si>
  <si>
    <t>YeldT.00.htm</t>
  </si>
  <si>
    <t>JoneTa00.htm</t>
  </si>
  <si>
    <t>MossZa00.htm</t>
  </si>
  <si>
    <t>GoreFr00.htm</t>
  </si>
  <si>
    <t>DiMaPa00.htm</t>
  </si>
  <si>
    <t>PerrSe00.htm</t>
  </si>
  <si>
    <t>IvorCh00.htm</t>
  </si>
  <si>
    <t>FordKe00.htm</t>
  </si>
  <si>
    <t>McCoLe01.htm</t>
  </si>
  <si>
    <t>MurpMa03.htm</t>
  </si>
  <si>
    <t>ArmaAl00.htm</t>
  </si>
  <si>
    <t>McCaCh01.htm</t>
  </si>
  <si>
    <t>DaviMi01.htm</t>
  </si>
  <si>
    <t>BonnRe00.htm</t>
  </si>
  <si>
    <t>SmitRo08.htm</t>
  </si>
  <si>
    <t>CannTr00.htm</t>
  </si>
  <si>
    <t>ScarJo00.htm</t>
  </si>
  <si>
    <t>ArtiCa00.htm</t>
  </si>
  <si>
    <t>CadeTr00.htm</t>
  </si>
  <si>
    <t>PierAr00.htm</t>
  </si>
  <si>
    <t>MontDa01.htm</t>
  </si>
  <si>
    <t>MillLa01.htm</t>
  </si>
  <si>
    <t>NallRy00.htm</t>
  </si>
  <si>
    <t>CoheTa00.htm</t>
  </si>
  <si>
    <t>CunnBe01.htm</t>
  </si>
  <si>
    <t>HowaJo00.htm</t>
  </si>
  <si>
    <t>BurtMi00.htm</t>
  </si>
  <si>
    <t>MizzTa00.htm</t>
  </si>
  <si>
    <t>BernGi00.htm</t>
  </si>
  <si>
    <t>MixoJo00.htm</t>
  </si>
  <si>
    <t>PeriSa00.htm</t>
  </si>
  <si>
    <t>WillTr06.htm</t>
  </si>
  <si>
    <t>CarsTr01.htm</t>
  </si>
  <si>
    <t>HB</t>
  </si>
  <si>
    <t>Jordan Franks</t>
  </si>
  <si>
    <t>FranJo03.htm</t>
  </si>
  <si>
    <t>WaltMa00.htm</t>
  </si>
  <si>
    <t>Thomas Rawls</t>
  </si>
  <si>
    <t>RawlTh00.htm</t>
  </si>
  <si>
    <t>JanoAn00.htm</t>
  </si>
  <si>
    <t>JohnDE04.htm</t>
  </si>
  <si>
    <t>Johnny Stanton</t>
  </si>
  <si>
    <t>StanJo02.htm</t>
  </si>
  <si>
    <t>HuntKa00.htm</t>
  </si>
  <si>
    <t>ChubNi00.htm</t>
  </si>
  <si>
    <t>HillDo00.htm</t>
  </si>
  <si>
    <t>TurbRo00.htm</t>
  </si>
  <si>
    <t>JohnDu00.htm</t>
  </si>
  <si>
    <t>ElliEz00.htm</t>
  </si>
  <si>
    <t>DowdRi01.htm</t>
  </si>
  <si>
    <t>Sewo Olonilua</t>
  </si>
  <si>
    <t>OlonSe01.htm</t>
  </si>
  <si>
    <t>PollTo00.htm</t>
  </si>
  <si>
    <t>Jamize Olawale</t>
  </si>
  <si>
    <t>OlawJa00.htm</t>
  </si>
  <si>
    <t>Jordan Chunn</t>
  </si>
  <si>
    <t>ChunJo00.htm</t>
  </si>
  <si>
    <t>SmitRo06.htm</t>
  </si>
  <si>
    <t>JackDa01.htm</t>
  </si>
  <si>
    <t>Jeremy Cox</t>
  </si>
  <si>
    <t>CoxxJe00.htm</t>
  </si>
  <si>
    <t>BellLe02.htm</t>
  </si>
  <si>
    <t>GordMe00.htm</t>
  </si>
  <si>
    <t>LindPh00.htm</t>
  </si>
  <si>
    <t>FreeRo00.htm</t>
  </si>
  <si>
    <t>/FB</t>
  </si>
  <si>
    <t>BookDe00.htm</t>
  </si>
  <si>
    <t>PeteAd01.htm</t>
  </si>
  <si>
    <t>SwifDA00.htm</t>
  </si>
  <si>
    <t>WillJo07.htm</t>
  </si>
  <si>
    <t>JohnKe06.htm</t>
  </si>
  <si>
    <t>ScarBo01.htm</t>
  </si>
  <si>
    <t>Nick Bawden</t>
  </si>
  <si>
    <t>BawdNi00.htm</t>
  </si>
  <si>
    <t>PerkPa00.htm</t>
  </si>
  <si>
    <t>/RB</t>
  </si>
  <si>
    <t>JohnTy02.htm</t>
  </si>
  <si>
    <t>HillWe00.htm</t>
  </si>
  <si>
    <t>BlouLe00.htm</t>
  </si>
  <si>
    <t>BellNi01.htm</t>
  </si>
  <si>
    <t>RiddTh00.htm</t>
  </si>
  <si>
    <t xml:space="preserve">AJ Dillon </t>
  </si>
  <si>
    <t>DillAJ00.htm</t>
  </si>
  <si>
    <t>JoneAa00.htm</t>
  </si>
  <si>
    <t>WillDe07.htm</t>
  </si>
  <si>
    <t>WillJa06.htm</t>
  </si>
  <si>
    <t>ErviTy00.htm</t>
  </si>
  <si>
    <t>VitaDa00.htm</t>
  </si>
  <si>
    <t>Lavon Coleman</t>
  </si>
  <si>
    <t>ColeLa02.htm</t>
  </si>
  <si>
    <t>HoweGr00.htm</t>
  </si>
  <si>
    <t>ProsC.00.htm</t>
  </si>
  <si>
    <t>Cullen Gillaspia</t>
  </si>
  <si>
    <t>GillCu00.htm</t>
  </si>
  <si>
    <t>PhilSc01.htm</t>
  </si>
  <si>
    <t>HydeCa00.htm</t>
  </si>
  <si>
    <t>BlueAl00.htm</t>
  </si>
  <si>
    <t>ForeDO00.htm</t>
  </si>
  <si>
    <t>TaylJo02.htm</t>
  </si>
  <si>
    <t>WilkJo01.htm</t>
  </si>
  <si>
    <t>MackMa00.htm</t>
  </si>
  <si>
    <t>HineNy00.htm</t>
  </si>
  <si>
    <t>MichCh00.htm</t>
  </si>
  <si>
    <t>McNiJe00.htm</t>
  </si>
  <si>
    <t>Ryan Hewitt</t>
  </si>
  <si>
    <t>HewiRy00.htm</t>
  </si>
  <si>
    <t>Bruce Miller</t>
  </si>
  <si>
    <t>MillBr02.htm</t>
  </si>
  <si>
    <t>ThomCh03.htm</t>
  </si>
  <si>
    <t>ReynCr00.htm</t>
  </si>
  <si>
    <t>OgunDa00.htm</t>
  </si>
  <si>
    <t>OzigDe01.htm</t>
  </si>
  <si>
    <t>RobiJa00.htm</t>
  </si>
  <si>
    <t>Nathan Cottrell</t>
  </si>
  <si>
    <t>CottNa00.htm</t>
  </si>
  <si>
    <t>FourLe00.htm</t>
  </si>
  <si>
    <t>ArmsRy00.htm</t>
  </si>
  <si>
    <t>WildBr01.htm</t>
  </si>
  <si>
    <t>GranCo00.htm</t>
  </si>
  <si>
    <t>illDa011.htm</t>
  </si>
  <si>
    <t>CharJa00.htm</t>
  </si>
  <si>
    <t>BohaTo00.htm</t>
  </si>
  <si>
    <t>SherAn00.htm</t>
  </si>
  <si>
    <t>EdwaCl00.htm</t>
  </si>
  <si>
    <t>WillDa10.htm</t>
  </si>
  <si>
    <t>ThomDa06.htm</t>
  </si>
  <si>
    <t>WillDa05.htm</t>
  </si>
  <si>
    <t>WashDe00.htm</t>
  </si>
  <si>
    <t>BellLe00.htm</t>
  </si>
  <si>
    <t>WareSp00.htm</t>
  </si>
  <si>
    <t>WestCh01.htm</t>
  </si>
  <si>
    <t>EkelAu00.htm</t>
  </si>
  <si>
    <t>Darius Bradwell</t>
  </si>
  <si>
    <t>BradDa00.htm</t>
  </si>
  <si>
    <t>NabeGa00.htm</t>
  </si>
  <si>
    <t>KellJo01.htm</t>
  </si>
  <si>
    <t>JackJu01.htm</t>
  </si>
  <si>
    <t>PopeTr00.htm</t>
  </si>
  <si>
    <t>WattDe00.htm</t>
  </si>
  <si>
    <t>BallKa00.htm</t>
  </si>
  <si>
    <t>NewsDe00.htm</t>
  </si>
  <si>
    <t>AkerCa00.htm</t>
  </si>
  <si>
    <t>HendDa00.htm</t>
  </si>
  <si>
    <t>BrowMa03.htm</t>
  </si>
  <si>
    <t>Raymond Calais</t>
  </si>
  <si>
    <t>CalaRa00.htm</t>
  </si>
  <si>
    <t>Xavier Jones</t>
  </si>
  <si>
    <t>JoneXa00.htm</t>
  </si>
  <si>
    <t>KellJo00.htm</t>
  </si>
  <si>
    <t>DaviJu00.htm</t>
  </si>
  <si>
    <t>IngoAl01.htm</t>
  </si>
  <si>
    <t>RichJa01.htm</t>
  </si>
  <si>
    <t>JacoJo01.htm</t>
  </si>
  <si>
    <t>MartDo00.htm</t>
  </si>
  <si>
    <t>LyncMa00.htm</t>
  </si>
  <si>
    <t>Chandler Cox</t>
  </si>
  <si>
    <t>CoxxCh01.htm</t>
  </si>
  <si>
    <t>BreiMa00.htm</t>
  </si>
  <si>
    <t>GaskMy00.htm</t>
  </si>
  <si>
    <t>LairPa00.htm</t>
  </si>
  <si>
    <t>AhmeSa01.htm</t>
  </si>
  <si>
    <t>BoldBr00.htm</t>
  </si>
  <si>
    <t>MattAl01.htm</t>
  </si>
  <si>
    <t>AbduAm00.htm</t>
  </si>
  <si>
    <t>HamxC.00.htm</t>
  </si>
  <si>
    <t>CookDa01.htm</t>
  </si>
  <si>
    <t>Jake Bargas</t>
  </si>
  <si>
    <t>BargJa00.htm</t>
  </si>
  <si>
    <t>BoonMi00.htm</t>
  </si>
  <si>
    <t>MurrLa00.htm</t>
  </si>
  <si>
    <t>ThomRo05.htm</t>
  </si>
  <si>
    <t>KamaAl00.htm</t>
  </si>
  <si>
    <t>WashDw00.htm</t>
  </si>
  <si>
    <t>JoneTo04.htm</t>
  </si>
  <si>
    <t>MontTy01.htm</t>
  </si>
  <si>
    <t>WR/RB</t>
  </si>
  <si>
    <t>LineZa01.htm</t>
  </si>
  <si>
    <t>GillMi00.htm</t>
  </si>
  <si>
    <t>HarrDa06.htm</t>
  </si>
  <si>
    <t>TaylJJ01.htm</t>
  </si>
  <si>
    <t>Jakob Johnson</t>
  </si>
  <si>
    <t>JohnJa12.htm</t>
  </si>
  <si>
    <t>WhitJa02.htm</t>
  </si>
  <si>
    <t>BurkRe00.htm</t>
  </si>
  <si>
    <t>MichSo00.htm</t>
  </si>
  <si>
    <t>DeveJa00.htm</t>
  </si>
  <si>
    <t>HillJe01.htm</t>
  </si>
  <si>
    <t>LewiDi00.htm</t>
  </si>
  <si>
    <t>PennEl00.htm</t>
  </si>
  <si>
    <t>BarkSa00.htm</t>
  </si>
  <si>
    <t>GallWa00.htm</t>
  </si>
  <si>
    <t>WaltAu00.htm</t>
  </si>
  <si>
    <t>HillJo03.htm</t>
  </si>
  <si>
    <t>Sam Beal</t>
  </si>
  <si>
    <t>BealSa00.htm</t>
  </si>
  <si>
    <t>StewJo00.htm</t>
  </si>
  <si>
    <t>Shane Smith</t>
  </si>
  <si>
    <t>SmitSh02.htm</t>
  </si>
  <si>
    <t>AdamJo03.htm</t>
  </si>
  <si>
    <t>PeriLa00.htm</t>
  </si>
  <si>
    <t>PoweBi00.htm</t>
  </si>
  <si>
    <t>HendDe01.htm</t>
  </si>
  <si>
    <t>McGuEl00.htm</t>
  </si>
  <si>
    <t>CrowIs00.htm</t>
  </si>
  <si>
    <t>KillAd00.htm</t>
  </si>
  <si>
    <t>ScotBo02.htm</t>
  </si>
  <si>
    <t>ClemCo00.htm</t>
  </si>
  <si>
    <t>HuntJa01.htm</t>
  </si>
  <si>
    <t>SandMi01.htm</t>
  </si>
  <si>
    <t>SproDa00.htm</t>
  </si>
  <si>
    <t>AjayJa00.htm</t>
  </si>
  <si>
    <t>SmalWe00.htm</t>
  </si>
  <si>
    <t>McFaAn00.htm</t>
  </si>
  <si>
    <t>ConnJa00.htm</t>
  </si>
  <si>
    <t>SamuJa00.htm</t>
  </si>
  <si>
    <t>EdmuTr00.htm</t>
  </si>
  <si>
    <t>WhytKe00.htm</t>
  </si>
  <si>
    <t>NixxRo01.htm</t>
  </si>
  <si>
    <t>RidlSt00.htm</t>
  </si>
  <si>
    <t>CarsCh00.htm</t>
  </si>
  <si>
    <t>DallDe00.htm</t>
  </si>
  <si>
    <t>PennRa00.htm</t>
  </si>
  <si>
    <t>HomeTr00.htm</t>
  </si>
  <si>
    <t>Keenan Reynolds</t>
  </si>
  <si>
    <t>ReynKe00.htm</t>
  </si>
  <si>
    <t>MaddTr01.htm</t>
  </si>
  <si>
    <t>HastJa02.htm</t>
  </si>
  <si>
    <t>WilsJe01.htm</t>
  </si>
  <si>
    <t>McKiJe00.htm</t>
  </si>
  <si>
    <t>JuszKy00.htm</t>
  </si>
  <si>
    <t>Matthew Dayes</t>
  </si>
  <si>
    <t>DayeMa00.htm</t>
  </si>
  <si>
    <t>VaugKe00.htm</t>
  </si>
  <si>
    <t>JoneRo01.htm</t>
  </si>
  <si>
    <t>BarbPe01.htm</t>
  </si>
  <si>
    <t>RodgJa00.htm</t>
  </si>
  <si>
    <t>WilsSh01.htm</t>
  </si>
  <si>
    <t>EvanDa02.htm</t>
  </si>
  <si>
    <t xml:space="preserve">Derrick Henry </t>
  </si>
  <si>
    <t>HenrDe00.htm</t>
  </si>
  <si>
    <t>Khari Blasingame</t>
  </si>
  <si>
    <t>BlasKh00.htm</t>
  </si>
  <si>
    <t>DawkDa01.htm</t>
  </si>
  <si>
    <t>FlueDa00.htm</t>
  </si>
  <si>
    <t xml:space="preserve">Antonio Gibson </t>
  </si>
  <si>
    <t>GibsAn00.htm</t>
  </si>
  <si>
    <t>WFT</t>
  </si>
  <si>
    <t>Javon Leake</t>
  </si>
  <si>
    <t>LeakJa01.htm</t>
  </si>
  <si>
    <t>Michael Warren</t>
  </si>
  <si>
    <t>WarrMi01.htm</t>
  </si>
  <si>
    <t>GuicDe00.htm</t>
  </si>
  <si>
    <t>FergJo02.htm</t>
  </si>
  <si>
    <t>MarsBy01.htm</t>
  </si>
  <si>
    <t>KellRo00.htm</t>
  </si>
  <si>
    <t>lookup</t>
  </si>
  <si>
    <t>TEAM</t>
  </si>
  <si>
    <t>EFF</t>
  </si>
  <si>
    <t>8+D%</t>
  </si>
  <si>
    <t>TLOS</t>
  </si>
  <si>
    <t>ATT</t>
  </si>
  <si>
    <t>YDS</t>
  </si>
  <si>
    <t>RYOE</t>
  </si>
  <si>
    <t>AVG</t>
  </si>
  <si>
    <t>RYOE/Att</t>
  </si>
  <si>
    <t>ROE%</t>
  </si>
  <si>
    <t>TD</t>
  </si>
  <si>
    <t>GB</t>
  </si>
  <si>
    <t>LV</t>
  </si>
  <si>
    <t>TB</t>
  </si>
  <si>
    <t>NO</t>
  </si>
  <si>
    <t>KC</t>
  </si>
  <si>
    <t>NE</t>
  </si>
  <si>
    <t>SF</t>
  </si>
  <si>
    <t>PLAYER NAME</t>
  </si>
  <si>
    <t>Benny Snell</t>
  </si>
  <si>
    <t>key</t>
  </si>
  <si>
    <t>Tgt</t>
  </si>
  <si>
    <t>Rec</t>
  </si>
  <si>
    <t>YBC/R</t>
  </si>
  <si>
    <t>YAC/R</t>
  </si>
  <si>
    <t>ADOT</t>
  </si>
  <si>
    <t>Rec/Br</t>
  </si>
  <si>
    <t>Drop</t>
  </si>
  <si>
    <t>Drop%</t>
  </si>
  <si>
    <t>Int</t>
  </si>
  <si>
    <t>Rat</t>
  </si>
  <si>
    <t>Zach Ertz*</t>
  </si>
  <si>
    <t>Davante Adams*</t>
  </si>
  <si>
    <t>Antonio Brown *</t>
  </si>
  <si>
    <t>Travis Kelce*+</t>
  </si>
  <si>
    <t>Mike Evans*</t>
  </si>
  <si>
    <t>T.Y. Hilton</t>
  </si>
  <si>
    <t>Austin Hooper*</t>
  </si>
  <si>
    <t>Larry Fitzgerald</t>
  </si>
  <si>
    <t>Jared Cook*</t>
  </si>
  <si>
    <t>Cole Beasley</t>
  </si>
  <si>
    <t>Kyle Rudolph</t>
  </si>
  <si>
    <t>Demaryius Thomas</t>
  </si>
  <si>
    <t>David Njoku</t>
  </si>
  <si>
    <t>Jimmy Graham</t>
  </si>
  <si>
    <t>Michael Crabtree</t>
  </si>
  <si>
    <t>Jordan Reed</t>
  </si>
  <si>
    <t>Doug Baldwin</t>
  </si>
  <si>
    <t>Rob Gronkowski</t>
  </si>
  <si>
    <t>A.J. Green</t>
  </si>
  <si>
    <t>Josh Doctson</t>
  </si>
  <si>
    <t>Devin Funchess</t>
  </si>
  <si>
    <t>C.J. Uzomah</t>
  </si>
  <si>
    <t>Kendrick Bourne</t>
  </si>
  <si>
    <t>Chris Herndon</t>
  </si>
  <si>
    <t>Rashard Higgins</t>
  </si>
  <si>
    <t>Jermaine Kearse</t>
  </si>
  <si>
    <t>Kenny Stills</t>
  </si>
  <si>
    <t>Taywan Taylor</t>
  </si>
  <si>
    <t>Ian Thomas</t>
  </si>
  <si>
    <t>Ryan Grant</t>
  </si>
  <si>
    <t>Chris Hogan</t>
  </si>
  <si>
    <t>Laquon Treadwell</t>
  </si>
  <si>
    <t>Ben Watson</t>
  </si>
  <si>
    <t>Mark Andrews</t>
  </si>
  <si>
    <t>O.J. Howard</t>
  </si>
  <si>
    <t>Ricky Seals-Jones</t>
  </si>
  <si>
    <t>Michael Gallup</t>
  </si>
  <si>
    <t>Dallas Goedert</t>
  </si>
  <si>
    <t>Chris Conley</t>
  </si>
  <si>
    <t>Jeff Heuerman</t>
  </si>
  <si>
    <t>Cameron Brate</t>
  </si>
  <si>
    <t>DaeSean Hamilton</t>
  </si>
  <si>
    <t>Jesse James</t>
  </si>
  <si>
    <t>Nick Vannett</t>
  </si>
  <si>
    <t>Antonio Gates</t>
  </si>
  <si>
    <t>Dontrelle Inman</t>
  </si>
  <si>
    <t>Blake Jarwin</t>
  </si>
  <si>
    <t>Greg Olsen</t>
  </si>
  <si>
    <t>Jack Doyle</t>
  </si>
  <si>
    <t>Geoff Swaim</t>
  </si>
  <si>
    <t>Trent Taylor</t>
  </si>
  <si>
    <t>Kelvin Benjamin</t>
  </si>
  <si>
    <t>Vernon Davis</t>
  </si>
  <si>
    <t>Rhett Ellison</t>
  </si>
  <si>
    <t>Pierre Garcon</t>
  </si>
  <si>
    <t>Matt LaCosse</t>
  </si>
  <si>
    <t>James O'Shaughnessy</t>
  </si>
  <si>
    <t>DeVante Parker</t>
  </si>
  <si>
    <t>Nick Boyle</t>
  </si>
  <si>
    <t>Jason Croom</t>
  </si>
  <si>
    <t>Mike Gesicki</t>
  </si>
  <si>
    <t>Demarcus Robinson</t>
  </si>
  <si>
    <t>Charles Clay</t>
  </si>
  <si>
    <t>Levine Toilolo</t>
  </si>
  <si>
    <t>Allen Hurns</t>
  </si>
  <si>
    <t>Jordan Matthews</t>
  </si>
  <si>
    <t>Jordan Thomas</t>
  </si>
  <si>
    <t>Anthony Firkser</t>
  </si>
  <si>
    <t>Virgil Green</t>
  </si>
  <si>
    <t>T.J. Jones</t>
  </si>
  <si>
    <t>Lance Kendricks</t>
  </si>
  <si>
    <t>Trent Sherfield</t>
  </si>
  <si>
    <t>Aldrick Robinson</t>
  </si>
  <si>
    <t>Torrey Smith</t>
  </si>
  <si>
    <t>Deonte Thompson</t>
  </si>
  <si>
    <t>Josh Hill</t>
  </si>
  <si>
    <t>James Washington</t>
  </si>
  <si>
    <t>Marcell Ateman</t>
  </si>
  <si>
    <t>Tyler Eifert</t>
  </si>
  <si>
    <t>Josh Bellamy</t>
  </si>
  <si>
    <t>Jaron Brown</t>
  </si>
  <si>
    <t>Justin Hardy</t>
  </si>
  <si>
    <t>Jordan Leggett</t>
  </si>
  <si>
    <t>Cody Core</t>
  </si>
  <si>
    <t>Andre Holmes</t>
  </si>
  <si>
    <t>Keith Kirkwood</t>
  </si>
  <si>
    <t>Damion Ratley</t>
  </si>
  <si>
    <t>Luke Willson</t>
  </si>
  <si>
    <t>Dan Arnold</t>
  </si>
  <si>
    <t>Demetrius Harris</t>
  </si>
  <si>
    <t>Brandon LaFell</t>
  </si>
  <si>
    <t>Dalton Schultz</t>
  </si>
  <si>
    <t>Darren Fells</t>
  </si>
  <si>
    <t>Andy Jones</t>
  </si>
  <si>
    <t>Cody Latimer</t>
  </si>
  <si>
    <t>Brandon Marshall</t>
  </si>
  <si>
    <t>Austin Seferian-Jenkins</t>
  </si>
  <si>
    <t>Deontay Burnett</t>
  </si>
  <si>
    <t>Michael Floyd</t>
  </si>
  <si>
    <t>Russell Shepard</t>
  </si>
  <si>
    <t>Lee Smith</t>
  </si>
  <si>
    <t>Austin Carr</t>
  </si>
  <si>
    <t>Jermaine Gresham</t>
  </si>
  <si>
    <t>Cameron Meredith</t>
  </si>
  <si>
    <t>Logan Paulsen</t>
  </si>
  <si>
    <t>MyCole Pruitt</t>
  </si>
  <si>
    <t>Michael Roberts</t>
  </si>
  <si>
    <t>Scott Simonson</t>
  </si>
  <si>
    <t>Jake Butt</t>
  </si>
  <si>
    <t>Jake Kumerow</t>
  </si>
  <si>
    <t>Nick O'Leary</t>
  </si>
  <si>
    <t>Erik Swoope</t>
  </si>
  <si>
    <t>Eric Tomlinson</t>
  </si>
  <si>
    <t>Mo Alie-Cox</t>
  </si>
  <si>
    <t>Antony Auclair</t>
  </si>
  <si>
    <t>Kamar Aiken</t>
  </si>
  <si>
    <t>Brice Butler</t>
  </si>
  <si>
    <t>Rashad Greene</t>
  </si>
  <si>
    <t>Xavier Grimble</t>
  </si>
  <si>
    <t>David Grinnage</t>
  </si>
  <si>
    <t>Durham Smythe</t>
  </si>
  <si>
    <t>Neal Sterling</t>
  </si>
  <si>
    <t>Garrett Celek</t>
  </si>
  <si>
    <t>Tyler Conklin</t>
  </si>
  <si>
    <t>Seth Devalve</t>
  </si>
  <si>
    <t>Rishard Matthews</t>
  </si>
  <si>
    <t>David Morgan</t>
  </si>
  <si>
    <t>Brian Parker</t>
  </si>
  <si>
    <t>Joshua Perkins</t>
  </si>
  <si>
    <t>Eric Saubert</t>
  </si>
  <si>
    <t>Adam Shaheen</t>
  </si>
  <si>
    <t>Jeremy Sprinkle</t>
  </si>
  <si>
    <t>Chad Beebe</t>
  </si>
  <si>
    <t>Jawill Davis</t>
  </si>
  <si>
    <t>Jacob Hollister</t>
  </si>
  <si>
    <t>Tyler Kroft</t>
  </si>
  <si>
    <t>Auden Tate</t>
  </si>
  <si>
    <t>Robert Tonyan</t>
  </si>
  <si>
    <t>Delanie Walker</t>
  </si>
  <si>
    <t>Kevin White</t>
  </si>
  <si>
    <t>Bobo Wilson</t>
  </si>
  <si>
    <t>Dwayne Allen</t>
  </si>
  <si>
    <t>Ben Braunecker</t>
  </si>
  <si>
    <t>Orson Charles</t>
  </si>
  <si>
    <t>A.J. Derby</t>
  </si>
  <si>
    <t>Rico Gathers</t>
  </si>
  <si>
    <t>Justin Hunter</t>
  </si>
  <si>
    <t>Matt Lengel</t>
  </si>
  <si>
    <t>Marcedes Lewis</t>
  </si>
  <si>
    <t>John Phillips</t>
  </si>
  <si>
    <t>Brian Quick</t>
  </si>
  <si>
    <t>Jalen Tolliver</t>
  </si>
  <si>
    <t>Derrick Willies</t>
  </si>
  <si>
    <t>Alan Cross</t>
  </si>
  <si>
    <t>Ross Dwelley</t>
  </si>
  <si>
    <t>KhaDarel Hodge</t>
  </si>
  <si>
    <t>Jeremy Kerley</t>
  </si>
  <si>
    <t>Chris Manhertz</t>
  </si>
  <si>
    <t>J'Mon Moore</t>
  </si>
  <si>
    <t>Charone Peake</t>
  </si>
  <si>
    <t>Dion Sims</t>
  </si>
  <si>
    <t>Malik Turner</t>
  </si>
  <si>
    <t>Hakeem Valles</t>
  </si>
  <si>
    <t>Joe Webb</t>
  </si>
  <si>
    <t>Nick Williams</t>
  </si>
  <si>
    <t>Terrance Williams</t>
  </si>
  <si>
    <t>Victor Bolden</t>
  </si>
  <si>
    <t>Sammie Coates</t>
  </si>
  <si>
    <t>River Cracraft</t>
  </si>
  <si>
    <t>Dane Cruikshank</t>
  </si>
  <si>
    <t>Sean Culkin</t>
  </si>
  <si>
    <t>Dion Dawkins</t>
  </si>
  <si>
    <t>LT</t>
  </si>
  <si>
    <t>Taylor Decker</t>
  </si>
  <si>
    <t>Gehrig Dieter</t>
  </si>
  <si>
    <t>George Fant</t>
  </si>
  <si>
    <t>T</t>
  </si>
  <si>
    <t>Matt Flanagan</t>
  </si>
  <si>
    <t>Shelton Gibson</t>
  </si>
  <si>
    <t>Justin Hardee</t>
  </si>
  <si>
    <t>Keon Hatcher</t>
  </si>
  <si>
    <t>Ryan Kelly</t>
  </si>
  <si>
    <t>Marcus Kemp</t>
  </si>
  <si>
    <t>Darvin Kidsy</t>
  </si>
  <si>
    <t>Khari Lee</t>
  </si>
  <si>
    <t>Johnny Mundt</t>
  </si>
  <si>
    <t>Cam Phillips</t>
  </si>
  <si>
    <t>Spencer Pulley</t>
  </si>
  <si>
    <t>Richard Rodgers</t>
  </si>
  <si>
    <t>Sam Shields</t>
  </si>
  <si>
    <t>Bradley Sowell</t>
  </si>
  <si>
    <t>Joe Staley</t>
  </si>
  <si>
    <t>Tyrone Swoopes</t>
  </si>
  <si>
    <t>Alejandro Villanueva*</t>
  </si>
  <si>
    <t>Justin Watson</t>
  </si>
  <si>
    <t>Tim White</t>
  </si>
  <si>
    <t>Kyle Williams*</t>
  </si>
  <si>
    <t>LDT</t>
  </si>
  <si>
    <t>Kenny Golladay*</t>
  </si>
  <si>
    <t>Mark Andrews*</t>
  </si>
  <si>
    <t>Jason Witten</t>
  </si>
  <si>
    <t>Hunter Henry</t>
  </si>
  <si>
    <t>Hunter Renfrow</t>
  </si>
  <si>
    <t>Jack Doyle*</t>
  </si>
  <si>
    <t>/te</t>
  </si>
  <si>
    <t>Irv Smith Jr.</t>
  </si>
  <si>
    <t>T.J. Hockenson</t>
  </si>
  <si>
    <t>Preston Williams</t>
  </si>
  <si>
    <t>Kaden Smith</t>
  </si>
  <si>
    <t>Kelvin Harmon</t>
  </si>
  <si>
    <t>Foster Moreau</t>
  </si>
  <si>
    <t>fb/te</t>
  </si>
  <si>
    <t>Miles Boykin</t>
  </si>
  <si>
    <t>Byron Pringle</t>
  </si>
  <si>
    <t>Duke Williams</t>
  </si>
  <si>
    <t>Christian Blake</t>
  </si>
  <si>
    <t>Keelan Doss</t>
  </si>
  <si>
    <t>JJ Arcega-Whiteside</t>
  </si>
  <si>
    <t>Mack Hollins</t>
  </si>
  <si>
    <t>Deon Cain</t>
  </si>
  <si>
    <t>Jaeden Graham</t>
  </si>
  <si>
    <t>Damion Willis</t>
  </si>
  <si>
    <t>Hale Hentges</t>
  </si>
  <si>
    <t>Jesper Horsted</t>
  </si>
  <si>
    <t>Tommy Sweeney</t>
  </si>
  <si>
    <t>Daniel Brown</t>
  </si>
  <si>
    <t>J.P. Holtz</t>
  </si>
  <si>
    <t>Troy Fumagalli</t>
  </si>
  <si>
    <t>Ryan Izzo</t>
  </si>
  <si>
    <t>Andre Patton</t>
  </si>
  <si>
    <t>Riley Ridley</t>
  </si>
  <si>
    <t>Stephen Carlson</t>
  </si>
  <si>
    <t>Drew Sample</t>
  </si>
  <si>
    <t>Devin Smith</t>
  </si>
  <si>
    <t>Tevin Jones</t>
  </si>
  <si>
    <t>Ross Travis</t>
  </si>
  <si>
    <t>Clive Walford</t>
  </si>
  <si>
    <t>DeAndrew White</t>
  </si>
  <si>
    <t>Geremy Davis</t>
  </si>
  <si>
    <t>Chris Lacy</t>
  </si>
  <si>
    <t>Stanley Morgan Jr.</t>
  </si>
  <si>
    <t>Josh Oliver</t>
  </si>
  <si>
    <t>Deon Yelder</t>
  </si>
  <si>
    <t>Fred Brown</t>
  </si>
  <si>
    <t>Pharaoh Brown</t>
  </si>
  <si>
    <t>Cethan Carter</t>
  </si>
  <si>
    <t>Robert Davis</t>
  </si>
  <si>
    <t>Rico Gafford</t>
  </si>
  <si>
    <t>Alexander Hollins</t>
  </si>
  <si>
    <t>Cody Hollister</t>
  </si>
  <si>
    <t>Tanner Hudson</t>
  </si>
  <si>
    <t>Ishmael Hyman</t>
  </si>
  <si>
    <t>Steven Mitchell</t>
  </si>
  <si>
    <t>Jason Moore</t>
  </si>
  <si>
    <t>Isaac Nauta</t>
  </si>
  <si>
    <t>Michael Walker</t>
  </si>
  <si>
    <t>Garrett Bradbury</t>
  </si>
  <si>
    <t>Ventell Bryant</t>
  </si>
  <si>
    <t>Kevin Byard</t>
  </si>
  <si>
    <t>Darrell Daniels</t>
  </si>
  <si>
    <t>Cody Davis</t>
  </si>
  <si>
    <t>Rashard Davis</t>
  </si>
  <si>
    <t>Michael Deiter</t>
  </si>
  <si>
    <t>Zach Gentry</t>
  </si>
  <si>
    <t>Cyril Grayson</t>
  </si>
  <si>
    <t>Krishawn Hogan</t>
  </si>
  <si>
    <t>Charles Jones</t>
  </si>
  <si>
    <t>Dennis Kelly</t>
  </si>
  <si>
    <t>Ben Koyack</t>
  </si>
  <si>
    <t>Codey McElroy</t>
  </si>
  <si>
    <t>Kaleb McGary</t>
  </si>
  <si>
    <t>RT</t>
  </si>
  <si>
    <t>David Quessenberry</t>
  </si>
  <si>
    <t>Elandon Roberts</t>
  </si>
  <si>
    <t>/il</t>
  </si>
  <si>
    <t>Ty Sambrailo</t>
  </si>
  <si>
    <t>Jason Sanders</t>
  </si>
  <si>
    <t>Jaleel Scott</t>
  </si>
  <si>
    <t>Darrius Shepherd</t>
  </si>
  <si>
    <t>Jeff Smith</t>
  </si>
  <si>
    <t>Wyatt Teller</t>
  </si>
  <si>
    <t>RG</t>
  </si>
  <si>
    <t>John Ursua</t>
  </si>
  <si>
    <t>Vita Vea</t>
  </si>
  <si>
    <t>NT</t>
  </si>
  <si>
    <t>Christian Wilkins</t>
  </si>
  <si>
    <t>Zach Ertz</t>
  </si>
  <si>
    <t>Mike Evans</t>
  </si>
  <si>
    <t>Austin Hooper</t>
  </si>
  <si>
    <t>Jared Cook</t>
  </si>
  <si>
    <t>Davante Adams*+</t>
  </si>
  <si>
    <t>Darren Waller*</t>
  </si>
  <si>
    <t>D.K. Metcalf*</t>
  </si>
  <si>
    <t>A.J. Brown*</t>
  </si>
  <si>
    <t>Jerry Jeudy</t>
  </si>
  <si>
    <t>Travis Fulgham</t>
  </si>
  <si>
    <t>Harrison Bryant</t>
  </si>
  <si>
    <t>Denzel Mims</t>
  </si>
  <si>
    <t>Marquez Callaway</t>
  </si>
  <si>
    <t>Quintez Cephus</t>
  </si>
  <si>
    <t>Collin Johnson</t>
  </si>
  <si>
    <t>Chad Hansen</t>
  </si>
  <si>
    <t>Adam Trautman</t>
  </si>
  <si>
    <t>Donovan Peoples-Jones</t>
  </si>
  <si>
    <t>Freddie Swain</t>
  </si>
  <si>
    <t>Tyler Johnson</t>
  </si>
  <si>
    <t>Jace Sternberger</t>
  </si>
  <si>
    <t>Bryan Edwards</t>
  </si>
  <si>
    <t>Albert Okwuegbunam</t>
  </si>
  <si>
    <t>Donald Parham</t>
  </si>
  <si>
    <t>Stephen Anderson</t>
  </si>
  <si>
    <t>K.J. Hill</t>
  </si>
  <si>
    <t>Austin Mack</t>
  </si>
  <si>
    <t>Jaydon Mickens</t>
  </si>
  <si>
    <t>Quez Watkins</t>
  </si>
  <si>
    <t>Dez Bryant</t>
  </si>
  <si>
    <t>Tyrie Cleveland</t>
  </si>
  <si>
    <t>Nick Keizer</t>
  </si>
  <si>
    <t>Ja'Marcus Bradley</t>
  </si>
  <si>
    <t>Juwan Johnson</t>
  </si>
  <si>
    <t>Lil'Jordan Humphrey</t>
  </si>
  <si>
    <t>Dalton Keene</t>
  </si>
  <si>
    <t>Kahale Warring</t>
  </si>
  <si>
    <t>Nick Westbrook-Ikhine</t>
  </si>
  <si>
    <t>Charlie Woerner</t>
  </si>
  <si>
    <t>Devin Asiasi</t>
  </si>
  <si>
    <t>Lawrence Cager</t>
  </si>
  <si>
    <t>Dominique Dafney</t>
  </si>
  <si>
    <t>Daurice Fountain</t>
  </si>
  <si>
    <t>Reggie Gilliam</t>
  </si>
  <si>
    <t>Colby Parkinson</t>
  </si>
  <si>
    <t>Marcus Baugh</t>
  </si>
  <si>
    <t>Hunter Bryant</t>
  </si>
  <si>
    <t>Josiah Deguara</t>
  </si>
  <si>
    <t>Brandon Dillon</t>
  </si>
  <si>
    <t>Ben Ellefson</t>
  </si>
  <si>
    <t>Eric Fisher*</t>
  </si>
  <si>
    <t>Temarrick Hemingway</t>
  </si>
  <si>
    <t>Trenton Irwin</t>
  </si>
  <si>
    <t>Kendall Lamm</t>
  </si>
  <si>
    <t>t</t>
  </si>
  <si>
    <t>Bobby Massie</t>
  </si>
  <si>
    <t>rt</t>
  </si>
  <si>
    <t>Siran Neal</t>
  </si>
  <si>
    <t>James Proche</t>
  </si>
  <si>
    <t>Colin Thompson</t>
  </si>
  <si>
    <t>Zeke Turner</t>
  </si>
  <si>
    <t>Key</t>
  </si>
  <si>
    <t>Rec Value</t>
  </si>
  <si>
    <t>Yds/Car</t>
  </si>
  <si>
    <t>RushYdsper16G</t>
  </si>
  <si>
    <t>RecYdsper16G</t>
  </si>
  <si>
    <t>BrkTklper230Att</t>
  </si>
  <si>
    <t>YACper230Att</t>
  </si>
  <si>
    <t>YAC+Rec</t>
  </si>
  <si>
    <t>YACper16G</t>
  </si>
  <si>
    <t>RecYACper16G</t>
  </si>
  <si>
    <t>pctRYOE</t>
  </si>
  <si>
    <t>RushYAC/RecYAC</t>
  </si>
  <si>
    <t>pctYACper16G</t>
  </si>
  <si>
    <t>pctBrkTkl</t>
  </si>
  <si>
    <t>pctYBC/Att</t>
  </si>
  <si>
    <t>YBCper16G</t>
  </si>
  <si>
    <t>YBC Factor</t>
  </si>
  <si>
    <t>Test-YAC+Rec+YBC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</si>
</sst>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3685-25DA-E749-B62D-9845F365F5CA}">
  <dimension ref="A1:AM1048"/>
  <sheetViews>
    <sheetView tabSelected="1" workbookViewId="0">
      <pane xSplit="3" ySplit="1" topLeftCell="D25" activePane="bottomRight" state="frozen"/>
      <selection pane="topRight" activeCell="D1" sqref="D1"/>
      <selection pane="bottomLeft" activeCell="A2" sqref="A2"/>
      <selection pane="bottomRight" activeCell="AD9" sqref="AD9"/>
    </sheetView>
  </sheetViews>
  <sheetFormatPr baseColWidth="10" defaultRowHeight="16" x14ac:dyDescent="0.2"/>
  <cols>
    <col min="2" max="2" width="27" customWidth="1"/>
    <col min="3" max="12" width="10.83203125" style="4"/>
    <col min="13" max="13" width="14.1640625" style="4" customWidth="1"/>
    <col min="14" max="14" width="10.83203125" style="4"/>
    <col min="15" max="15" width="13.5" style="4" bestFit="1" customWidth="1"/>
    <col min="16" max="18" width="10.83203125" style="4"/>
    <col min="19" max="19" width="26.1640625" customWidth="1"/>
    <col min="20" max="20" width="14" customWidth="1"/>
    <col min="24" max="24" width="16.5" customWidth="1"/>
    <col min="25" max="28" width="19.83203125" customWidth="1"/>
    <col min="30" max="30" width="18.83203125" customWidth="1"/>
    <col min="32" max="32" width="16" customWidth="1"/>
    <col min="33" max="33" width="20.6640625" customWidth="1"/>
    <col min="34" max="34" width="13.83203125" customWidth="1"/>
    <col min="35" max="35" width="22" customWidth="1"/>
    <col min="38" max="38" width="17.5" customWidth="1"/>
  </cols>
  <sheetData>
    <row r="1" spans="1:39" ht="40" x14ac:dyDescent="0.25">
      <c r="A1" s="11" t="s">
        <v>588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1288</v>
      </c>
      <c r="N1" s="6" t="s">
        <v>12</v>
      </c>
      <c r="O1" s="6" t="s">
        <v>360</v>
      </c>
      <c r="P1" s="6" t="s">
        <v>13</v>
      </c>
      <c r="Q1" s="6" t="s">
        <v>1287</v>
      </c>
      <c r="R1" s="6" t="s">
        <v>14</v>
      </c>
      <c r="S1" s="6" t="s">
        <v>895</v>
      </c>
      <c r="T1" s="6" t="s">
        <v>594</v>
      </c>
      <c r="U1" s="6" t="s">
        <v>902</v>
      </c>
      <c r="V1" s="6" t="s">
        <v>1284</v>
      </c>
      <c r="W1" s="6" t="s">
        <v>905</v>
      </c>
      <c r="X1" s="6" t="s">
        <v>1275</v>
      </c>
      <c r="Y1" s="6" t="s">
        <v>1277</v>
      </c>
      <c r="Z1" s="6" t="s">
        <v>1282</v>
      </c>
      <c r="AA1" s="6" t="s">
        <v>1286</v>
      </c>
      <c r="AB1" s="6" t="s">
        <v>1280</v>
      </c>
      <c r="AC1" s="6" t="s">
        <v>1276</v>
      </c>
      <c r="AD1" s="6" t="s">
        <v>1279</v>
      </c>
      <c r="AE1" s="6" t="s">
        <v>1281</v>
      </c>
      <c r="AF1" s="6" t="s">
        <v>1283</v>
      </c>
      <c r="AG1" s="6" t="s">
        <v>1285</v>
      </c>
      <c r="AH1" s="6" t="s">
        <v>1289</v>
      </c>
      <c r="AI1" s="6" t="s">
        <v>1291</v>
      </c>
      <c r="AL1" s="6" t="s">
        <v>1290</v>
      </c>
      <c r="AM1">
        <v>0.63</v>
      </c>
    </row>
    <row r="2" spans="1:39" ht="20" x14ac:dyDescent="0.25">
      <c r="A2" s="5">
        <v>2020</v>
      </c>
      <c r="B2" s="7" t="s">
        <v>481</v>
      </c>
      <c r="C2" s="8" t="s">
        <v>26</v>
      </c>
      <c r="D2" s="8">
        <v>26</v>
      </c>
      <c r="E2" s="8" t="s">
        <v>17</v>
      </c>
      <c r="F2" s="8">
        <v>16</v>
      </c>
      <c r="G2" s="8">
        <v>16</v>
      </c>
      <c r="H2" s="8">
        <v>378</v>
      </c>
      <c r="I2" s="8">
        <v>2027</v>
      </c>
      <c r="J2" s="8">
        <v>98</v>
      </c>
      <c r="K2" s="8">
        <v>954</v>
      </c>
      <c r="L2" s="8">
        <v>2.5</v>
      </c>
      <c r="M2" s="15">
        <f t="shared" ref="M2:M66" si="0">_xlfn.PERCENTRANK.INC(L:L,L2)</f>
        <v>0.72099999999999997</v>
      </c>
      <c r="N2" s="8">
        <v>1073</v>
      </c>
      <c r="O2" s="8">
        <v>2.8</v>
      </c>
      <c r="P2" s="8">
        <v>34</v>
      </c>
      <c r="Q2" s="15">
        <f>_xlfn.PERCENTRANK.INC(P:P,P2)</f>
        <v>0.997</v>
      </c>
      <c r="R2" s="8">
        <v>11.1</v>
      </c>
      <c r="S2" s="5" t="str">
        <f t="shared" ref="S2:S65" si="1">TRIM(CONCATENATE(A2,"-",B2))</f>
        <v>2020-Derrick Henry</v>
      </c>
      <c r="T2" s="13">
        <f>_xlfn.XLOOKUP(S2,AV!Y:Y,AV!N:N)</f>
        <v>16.96</v>
      </c>
      <c r="U2">
        <f>IF(ISNA(_xlfn.XLOOKUP(S2,'NGS RYOE'!N:N,'NGS RYOE'!K:K)),"",_xlfn.XLOOKUP(S2,'NGS RYOE'!N:N,'NGS RYOE'!K:K))</f>
        <v>1.1200000000000001</v>
      </c>
      <c r="V2">
        <f t="shared" ref="V2:V41" si="2">IF(ISERROR(_xlfn.PERCENTRANK.INC(U:U,U2)),0.01,_xlfn.PERCENTRANK.INC(U:U,U2))</f>
        <v>0.95299999999999996</v>
      </c>
      <c r="W2">
        <f>IF(ISNA(_xlfn.XLOOKUP(S2,'NGS RYOE'!N:N,'NGS RYOE'!L:L)),"",_xlfn.XLOOKUP(S2,'NGS RYOE'!N:N,'NGS RYOE'!L:L))</f>
        <v>45.4</v>
      </c>
      <c r="X2" s="4">
        <f>IF(ISNA(_xlfn.XLOOKUP(S2,'PFR Receiving'!Z:Z,'PFR Receiving'!AA:AA)),0,_xlfn.XLOOKUP(S2,'PFR Receiving'!Z:Z,'PFR Receiving'!AA:AA))</f>
        <v>114</v>
      </c>
      <c r="Y2" s="13">
        <f>I2/F2*16</f>
        <v>2027</v>
      </c>
      <c r="Z2" s="17">
        <f>N2/F2*16</f>
        <v>1073</v>
      </c>
      <c r="AA2" s="15">
        <f>_xlfn.PERCENTRANK.INC(Z:Z,Z2)</f>
        <v>1</v>
      </c>
      <c r="AB2" s="17">
        <f>N2/H2*230</f>
        <v>652.88359788359787</v>
      </c>
      <c r="AC2" s="12">
        <f>I2/H2</f>
        <v>5.3624338624338623</v>
      </c>
      <c r="AD2" s="16">
        <f>P2/H2*230</f>
        <v>20.687830687830687</v>
      </c>
      <c r="AE2" s="18">
        <f>Z2+X2</f>
        <v>1187</v>
      </c>
      <c r="AF2">
        <f>IF(ISNA(_xlfn.XLOOKUP(S2,'PFR Receiving'!Z:Z,'PFR Receiving'!AB:AB)),0,_xlfn.XLOOKUP(S2,'PFR Receiving'!Z:Z,'PFR Receiving'!AB:AB))</f>
        <v>127</v>
      </c>
      <c r="AG2" s="18">
        <f>Z2+AF2</f>
        <v>1200</v>
      </c>
      <c r="AH2" s="18">
        <f>K2/F2*16</f>
        <v>954</v>
      </c>
      <c r="AI2">
        <f>Z2+$AM$1*AH2+AF2</f>
        <v>1801.02</v>
      </c>
    </row>
    <row r="3" spans="1:39" ht="20" x14ac:dyDescent="0.25">
      <c r="A3" s="5">
        <v>2020</v>
      </c>
      <c r="B3" s="7" t="s">
        <v>490</v>
      </c>
      <c r="C3" s="8" t="s">
        <v>39</v>
      </c>
      <c r="D3" s="8">
        <v>25</v>
      </c>
      <c r="E3" s="8" t="s">
        <v>17</v>
      </c>
      <c r="F3" s="8">
        <v>14</v>
      </c>
      <c r="G3" s="8">
        <v>14</v>
      </c>
      <c r="H3" s="8">
        <v>312</v>
      </c>
      <c r="I3" s="8">
        <v>1557</v>
      </c>
      <c r="J3" s="8">
        <v>91</v>
      </c>
      <c r="K3" s="8">
        <v>801</v>
      </c>
      <c r="L3" s="8">
        <v>2.6</v>
      </c>
      <c r="M3" s="15">
        <f t="shared" si="0"/>
        <v>0.75700000000000001</v>
      </c>
      <c r="N3" s="8">
        <v>756</v>
      </c>
      <c r="O3" s="8">
        <v>2.4</v>
      </c>
      <c r="P3" s="8">
        <v>33</v>
      </c>
      <c r="Q3" s="15">
        <f t="shared" ref="Q3:Q66" si="3">_xlfn.PERCENTRANK.INC(P:P,P3)</f>
        <v>0.995</v>
      </c>
      <c r="R3" s="8">
        <v>9.5</v>
      </c>
      <c r="S3" s="5" t="str">
        <f t="shared" si="1"/>
        <v>2020-Dalvin Cook</v>
      </c>
      <c r="T3" s="13">
        <f>_xlfn.XLOOKUP(S3,AV!Y:Y,AV!N:N)</f>
        <v>16</v>
      </c>
      <c r="U3">
        <f>IF(ISNA(_xlfn.XLOOKUP(S3,'NGS RYOE'!N:N,'NGS RYOE'!K:K)),"",_xlfn.XLOOKUP(S3,'NGS RYOE'!N:N,'NGS RYOE'!K:K))</f>
        <v>0.82</v>
      </c>
      <c r="V3">
        <f t="shared" si="2"/>
        <v>0.88600000000000001</v>
      </c>
      <c r="W3">
        <f>IF(ISNA(_xlfn.XLOOKUP(S3,'NGS RYOE'!N:N,'NGS RYOE'!L:L)),"",_xlfn.XLOOKUP(S3,'NGS RYOE'!N:N,'NGS RYOE'!L:L))</f>
        <v>45.3</v>
      </c>
      <c r="X3" s="17">
        <f>IF(ISNA(_xlfn.XLOOKUP(S3,'PFR Receiving'!Z:Z,'PFR Receiving'!AA:AA)),0,_xlfn.XLOOKUP(S3,'PFR Receiving'!Z:Z,'PFR Receiving'!AA:AA))</f>
        <v>412.57142857142856</v>
      </c>
      <c r="Y3" s="13">
        <f t="shared" ref="Y3:Y66" si="4">I3/F3*16</f>
        <v>1779.4285714285713</v>
      </c>
      <c r="Z3" s="17">
        <f t="shared" ref="Z3:Z66" si="5">N3/F3*16</f>
        <v>864</v>
      </c>
      <c r="AA3" s="15">
        <f t="shared" ref="AA3:AA66" si="6">_xlfn.PERCENTRANK.INC(Z:Z,Z3)</f>
        <v>0.99199999999999999</v>
      </c>
      <c r="AB3" s="17">
        <f t="shared" ref="AB3:AB66" si="7">N3/H3*230</f>
        <v>557.30769230769226</v>
      </c>
      <c r="AC3" s="12">
        <f t="shared" ref="AC3:AC66" si="8">I3/H3</f>
        <v>4.990384615384615</v>
      </c>
      <c r="AD3" s="16">
        <f>P3/H3*230</f>
        <v>24.326923076923077</v>
      </c>
      <c r="AE3" s="18">
        <f>Z3+X3</f>
        <v>1276.5714285714284</v>
      </c>
      <c r="AF3" s="18">
        <f>IF(ISNA(_xlfn.XLOOKUP(S3,'PFR Receiving'!Z:Z,'PFR Receiving'!AB:AB)),0,_xlfn.XLOOKUP(S3,'PFR Receiving'!Z:Z,'PFR Receiving'!AB:AB))</f>
        <v>500.57142857142856</v>
      </c>
      <c r="AG3" s="18">
        <f>Z3+AF3</f>
        <v>1364.5714285714284</v>
      </c>
      <c r="AH3" s="18">
        <f>K3/F3*16</f>
        <v>915.42857142857144</v>
      </c>
      <c r="AI3" s="18">
        <f>Z3+$AM$1*AH3+AF3</f>
        <v>1941.2914285714287</v>
      </c>
    </row>
    <row r="4" spans="1:39" ht="20" x14ac:dyDescent="0.25">
      <c r="A4" s="5">
        <v>2020</v>
      </c>
      <c r="B4" s="7" t="s">
        <v>57</v>
      </c>
      <c r="C4" s="8" t="s">
        <v>58</v>
      </c>
      <c r="D4" s="8">
        <v>21</v>
      </c>
      <c r="E4" s="8" t="s">
        <v>17</v>
      </c>
      <c r="F4" s="8">
        <v>15</v>
      </c>
      <c r="G4" s="8">
        <v>13</v>
      </c>
      <c r="H4" s="8">
        <v>232</v>
      </c>
      <c r="I4" s="8">
        <v>1169</v>
      </c>
      <c r="J4" s="8">
        <v>69</v>
      </c>
      <c r="K4" s="8">
        <v>690</v>
      </c>
      <c r="L4" s="8">
        <v>3</v>
      </c>
      <c r="M4" s="15">
        <f t="shared" si="0"/>
        <v>0.86599999999999999</v>
      </c>
      <c r="N4" s="8">
        <v>479</v>
      </c>
      <c r="O4" s="8">
        <v>2.1</v>
      </c>
      <c r="P4" s="8">
        <v>15</v>
      </c>
      <c r="Q4" s="15">
        <f t="shared" si="3"/>
        <v>0.86899999999999999</v>
      </c>
      <c r="R4" s="8">
        <v>15.5</v>
      </c>
      <c r="S4" s="5" t="str">
        <f t="shared" si="1"/>
        <v>2020-Jonathan Taylor</v>
      </c>
      <c r="T4" s="13">
        <f>_xlfn.XLOOKUP(S4,AV!Y:Y,AV!N:N)</f>
        <v>10.72</v>
      </c>
      <c r="U4">
        <f>IF(ISNA(_xlfn.XLOOKUP(S4,'NGS RYOE'!N:N,'NGS RYOE'!K:K)),"",_xlfn.XLOOKUP(S4,'NGS RYOE'!N:N,'NGS RYOE'!K:K))</f>
        <v>0.78</v>
      </c>
      <c r="V4">
        <f t="shared" si="2"/>
        <v>0.88</v>
      </c>
      <c r="W4">
        <f>IF(ISNA(_xlfn.XLOOKUP(S4,'NGS RYOE'!N:N,'NGS RYOE'!L:L)),"",_xlfn.XLOOKUP(S4,'NGS RYOE'!N:N,'NGS RYOE'!L:L))</f>
        <v>45</v>
      </c>
      <c r="X4" s="17">
        <f>IF(ISNA(_xlfn.XLOOKUP(S4,'PFR Receiving'!Z:Z,'PFR Receiving'!AA:AA)),0,_xlfn.XLOOKUP(S4,'PFR Receiving'!Z:Z,'PFR Receiving'!AA:AA))</f>
        <v>318.93333333333334</v>
      </c>
      <c r="Y4" s="13">
        <f t="shared" si="4"/>
        <v>1246.9333333333334</v>
      </c>
      <c r="Z4" s="17">
        <f t="shared" si="5"/>
        <v>510.93333333333334</v>
      </c>
      <c r="AA4" s="15">
        <f t="shared" si="6"/>
        <v>0.89</v>
      </c>
      <c r="AB4" s="17">
        <f t="shared" si="7"/>
        <v>474.87068965517244</v>
      </c>
      <c r="AC4" s="12">
        <f t="shared" si="8"/>
        <v>5.0387931034482758</v>
      </c>
      <c r="AD4" s="16">
        <f>P4/H4*230</f>
        <v>14.870689655172415</v>
      </c>
      <c r="AE4" s="18">
        <f>Z4+X4</f>
        <v>829.86666666666667</v>
      </c>
      <c r="AF4" s="18">
        <f>IF(ISNA(_xlfn.XLOOKUP(S4,'PFR Receiving'!Z:Z,'PFR Receiving'!AB:AB)),0,_xlfn.XLOOKUP(S4,'PFR Receiving'!Z:Z,'PFR Receiving'!AB:AB))</f>
        <v>391.46666666666664</v>
      </c>
      <c r="AG4" s="18">
        <f>Z4+AF4</f>
        <v>902.4</v>
      </c>
      <c r="AH4" s="18">
        <f>K4/F4*16</f>
        <v>736</v>
      </c>
      <c r="AI4" s="18">
        <f>Z4+$AM$1*AH4+AF4</f>
        <v>1366.08</v>
      </c>
    </row>
    <row r="5" spans="1:39" ht="20" x14ac:dyDescent="0.25">
      <c r="A5" s="5">
        <v>2020</v>
      </c>
      <c r="B5" s="7" t="s">
        <v>110</v>
      </c>
      <c r="C5" s="8" t="s">
        <v>19</v>
      </c>
      <c r="D5" s="8">
        <v>26</v>
      </c>
      <c r="E5" s="8" t="s">
        <v>17</v>
      </c>
      <c r="F5" s="8">
        <v>14</v>
      </c>
      <c r="G5" s="8">
        <v>14</v>
      </c>
      <c r="H5" s="8">
        <v>201</v>
      </c>
      <c r="I5" s="8">
        <v>1104</v>
      </c>
      <c r="J5" s="8">
        <v>52</v>
      </c>
      <c r="K5" s="8">
        <v>512</v>
      </c>
      <c r="L5" s="8">
        <v>2.5</v>
      </c>
      <c r="M5" s="15">
        <f t="shared" si="0"/>
        <v>0.72099999999999997</v>
      </c>
      <c r="N5" s="8">
        <v>592</v>
      </c>
      <c r="O5" s="8">
        <v>2.9</v>
      </c>
      <c r="P5" s="8">
        <v>14</v>
      </c>
      <c r="Q5" s="15">
        <f t="shared" si="3"/>
        <v>0.86399999999999999</v>
      </c>
      <c r="R5" s="8">
        <v>14.4</v>
      </c>
      <c r="S5" s="5" t="str">
        <f t="shared" si="1"/>
        <v>2020-Aaron Jones</v>
      </c>
      <c r="T5" s="13">
        <f>_xlfn.XLOOKUP(S5,AV!Y:Y,AV!N:N)</f>
        <v>14.88</v>
      </c>
      <c r="U5">
        <f>IF(ISNA(_xlfn.XLOOKUP(S5,'NGS RYOE'!N:N,'NGS RYOE'!K:K)),"",_xlfn.XLOOKUP(S5,'NGS RYOE'!N:N,'NGS RYOE'!K:K))</f>
        <v>0.9</v>
      </c>
      <c r="V5">
        <f t="shared" si="2"/>
        <v>0.9</v>
      </c>
      <c r="W5">
        <f>IF(ISNA(_xlfn.XLOOKUP(S5,'NGS RYOE'!N:N,'NGS RYOE'!L:L)),"",_xlfn.XLOOKUP(S5,'NGS RYOE'!N:N,'NGS RYOE'!L:L))</f>
        <v>41.5</v>
      </c>
      <c r="X5" s="17">
        <f>IF(ISNA(_xlfn.XLOOKUP(S5,'PFR Receiving'!Z:Z,'PFR Receiving'!AA:AA)),0,_xlfn.XLOOKUP(S5,'PFR Receiving'!Z:Z,'PFR Receiving'!AA:AA))</f>
        <v>405.71428571428572</v>
      </c>
      <c r="Y5" s="13">
        <f t="shared" si="4"/>
        <v>1261.7142857142858</v>
      </c>
      <c r="Z5" s="17">
        <f t="shared" si="5"/>
        <v>676.57142857142856</v>
      </c>
      <c r="AA5" s="15">
        <f t="shared" si="6"/>
        <v>0.95899999999999996</v>
      </c>
      <c r="AB5" s="17">
        <f t="shared" si="7"/>
        <v>677.41293532338307</v>
      </c>
      <c r="AC5" s="12">
        <f t="shared" si="8"/>
        <v>5.4925373134328357</v>
      </c>
      <c r="AD5" s="16">
        <f>P5/H5*230</f>
        <v>16.019900497512438</v>
      </c>
      <c r="AE5" s="18">
        <f>Z5+X5</f>
        <v>1082.2857142857142</v>
      </c>
      <c r="AF5" s="18">
        <f>IF(ISNA(_xlfn.XLOOKUP(S5,'PFR Receiving'!Z:Z,'PFR Receiving'!AB:AB)),0,_xlfn.XLOOKUP(S5,'PFR Receiving'!Z:Z,'PFR Receiving'!AB:AB))</f>
        <v>417.14285714285717</v>
      </c>
      <c r="AG5" s="18">
        <f>Z5+AF5</f>
        <v>1093.7142857142858</v>
      </c>
      <c r="AH5" s="18">
        <f>K5/F5*16</f>
        <v>585.14285714285711</v>
      </c>
      <c r="AI5" s="18">
        <f>Z5+$AM$1*AH5+AF5</f>
        <v>1462.3542857142857</v>
      </c>
    </row>
    <row r="6" spans="1:39" ht="20" x14ac:dyDescent="0.25">
      <c r="A6" s="5">
        <v>2020</v>
      </c>
      <c r="B6" s="7" t="s">
        <v>40</v>
      </c>
      <c r="C6" s="8" t="s">
        <v>41</v>
      </c>
      <c r="D6" s="8">
        <v>23</v>
      </c>
      <c r="E6" s="8" t="s">
        <v>17</v>
      </c>
      <c r="F6" s="8">
        <v>15</v>
      </c>
      <c r="G6" s="8">
        <v>14</v>
      </c>
      <c r="H6" s="8">
        <v>247</v>
      </c>
      <c r="I6" s="8">
        <v>1070</v>
      </c>
      <c r="J6" s="8">
        <v>59</v>
      </c>
      <c r="K6" s="8">
        <v>480</v>
      </c>
      <c r="L6" s="8">
        <v>1.9</v>
      </c>
      <c r="M6" s="15">
        <f t="shared" si="0"/>
        <v>0.39</v>
      </c>
      <c r="N6" s="8">
        <v>590</v>
      </c>
      <c r="O6" s="8">
        <v>2.4</v>
      </c>
      <c r="P6" s="8">
        <v>29</v>
      </c>
      <c r="Q6" s="15">
        <f t="shared" si="3"/>
        <v>0.97799999999999998</v>
      </c>
      <c r="R6" s="8">
        <v>8.5</v>
      </c>
      <c r="S6" s="5" t="str">
        <f t="shared" si="1"/>
        <v>2020-David Montgomery</v>
      </c>
      <c r="T6" s="13">
        <f>_xlfn.XLOOKUP(S6,AV!Y:Y,AV!N:N)</f>
        <v>11.68</v>
      </c>
      <c r="U6">
        <f>IF(ISNA(_xlfn.XLOOKUP(S6,'NGS RYOE'!N:N,'NGS RYOE'!K:K)),"",_xlfn.XLOOKUP(S6,'NGS RYOE'!N:N,'NGS RYOE'!K:K))</f>
        <v>0.47</v>
      </c>
      <c r="V6">
        <f t="shared" si="2"/>
        <v>0.69299999999999995</v>
      </c>
      <c r="W6">
        <f>IF(ISNA(_xlfn.XLOOKUP(S6,'NGS RYOE'!N:N,'NGS RYOE'!L:L)),"",_xlfn.XLOOKUP(S6,'NGS RYOE'!N:N,'NGS RYOE'!L:L))</f>
        <v>38.299999999999997</v>
      </c>
      <c r="X6" s="17">
        <f>IF(ISNA(_xlfn.XLOOKUP(S6,'PFR Receiving'!Z:Z,'PFR Receiving'!AA:AA)),0,_xlfn.XLOOKUP(S6,'PFR Receiving'!Z:Z,'PFR Receiving'!AA:AA))</f>
        <v>467.2</v>
      </c>
      <c r="Y6" s="13">
        <f t="shared" si="4"/>
        <v>1141.3333333333333</v>
      </c>
      <c r="Z6" s="17">
        <f t="shared" si="5"/>
        <v>629.33333333333337</v>
      </c>
      <c r="AA6" s="15">
        <f t="shared" si="6"/>
        <v>0.94199999999999995</v>
      </c>
      <c r="AB6" s="17">
        <f t="shared" si="7"/>
        <v>549.39271255060726</v>
      </c>
      <c r="AC6" s="12">
        <f t="shared" si="8"/>
        <v>4.331983805668016</v>
      </c>
      <c r="AD6" s="16">
        <f>P6/H6*230</f>
        <v>27.004048582995949</v>
      </c>
      <c r="AE6" s="18">
        <f>Z6+X6</f>
        <v>1096.5333333333333</v>
      </c>
      <c r="AF6" s="18">
        <f>IF(ISNA(_xlfn.XLOOKUP(S6,'PFR Receiving'!Z:Z,'PFR Receiving'!AB:AB)),0,_xlfn.XLOOKUP(S6,'PFR Receiving'!Z:Z,'PFR Receiving'!AB:AB))</f>
        <v>422.4</v>
      </c>
      <c r="AG6" s="18">
        <f>Z6+AF6</f>
        <v>1051.7333333333333</v>
      </c>
      <c r="AH6" s="18">
        <f>K6/F6*16</f>
        <v>512</v>
      </c>
      <c r="AI6" s="18">
        <f>Z6+$AM$1*AH6+AF6</f>
        <v>1374.2933333333335</v>
      </c>
    </row>
    <row r="7" spans="1:39" ht="20" x14ac:dyDescent="0.25">
      <c r="A7" s="5">
        <v>2020</v>
      </c>
      <c r="B7" s="7" t="s">
        <v>30</v>
      </c>
      <c r="C7" s="8" t="s">
        <v>31</v>
      </c>
      <c r="D7" s="8">
        <v>22</v>
      </c>
      <c r="E7" s="8" t="s">
        <v>17</v>
      </c>
      <c r="F7" s="8">
        <v>14</v>
      </c>
      <c r="G7" s="8">
        <v>14</v>
      </c>
      <c r="H7" s="8">
        <v>240</v>
      </c>
      <c r="I7" s="8">
        <v>1070</v>
      </c>
      <c r="J7" s="8">
        <v>54</v>
      </c>
      <c r="K7" s="8">
        <v>455</v>
      </c>
      <c r="L7" s="8">
        <v>1.9</v>
      </c>
      <c r="M7" s="15">
        <f t="shared" si="0"/>
        <v>0.39</v>
      </c>
      <c r="N7" s="8">
        <v>615</v>
      </c>
      <c r="O7" s="8">
        <v>2.6</v>
      </c>
      <c r="P7" s="8">
        <v>16</v>
      </c>
      <c r="Q7" s="15">
        <f t="shared" si="3"/>
        <v>0.88</v>
      </c>
      <c r="R7" s="8">
        <v>15</v>
      </c>
      <c r="S7" s="5" t="str">
        <f t="shared" si="1"/>
        <v>2020-James Robinson</v>
      </c>
      <c r="T7" s="13">
        <f>_xlfn.XLOOKUP(S7,AV!Y:Y,AV!N:N)</f>
        <v>9.1199999999999992</v>
      </c>
      <c r="U7">
        <f>IF(ISNA(_xlfn.XLOOKUP(S7,'NGS RYOE'!N:N,'NGS RYOE'!K:K)),"",_xlfn.XLOOKUP(S7,'NGS RYOE'!N:N,'NGS RYOE'!K:K))</f>
        <v>0.18</v>
      </c>
      <c r="V7">
        <f t="shared" si="2"/>
        <v>0.48599999999999999</v>
      </c>
      <c r="W7">
        <f>IF(ISNA(_xlfn.XLOOKUP(S7,'NGS RYOE'!N:N,'NGS RYOE'!L:L)),"",_xlfn.XLOOKUP(S7,'NGS RYOE'!N:N,'NGS RYOE'!L:L))</f>
        <v>36.6</v>
      </c>
      <c r="X7" s="17">
        <f>IF(ISNA(_xlfn.XLOOKUP(S7,'PFR Receiving'!Z:Z,'PFR Receiving'!AA:AA)),0,_xlfn.XLOOKUP(S7,'PFR Receiving'!Z:Z,'PFR Receiving'!AA:AA))</f>
        <v>393.14285714285717</v>
      </c>
      <c r="Y7" s="13">
        <f t="shared" si="4"/>
        <v>1222.8571428571429</v>
      </c>
      <c r="Z7" s="17">
        <f t="shared" si="5"/>
        <v>702.85714285714289</v>
      </c>
      <c r="AA7" s="15">
        <f t="shared" si="6"/>
        <v>0.97299999999999998</v>
      </c>
      <c r="AB7" s="17">
        <f t="shared" si="7"/>
        <v>589.375</v>
      </c>
      <c r="AC7" s="12">
        <f t="shared" si="8"/>
        <v>4.458333333333333</v>
      </c>
      <c r="AD7" s="16">
        <f>P7/H7*230</f>
        <v>15.333333333333334</v>
      </c>
      <c r="AE7" s="18">
        <f>Z7+X7</f>
        <v>1096</v>
      </c>
      <c r="AF7" s="18">
        <f>IF(ISNA(_xlfn.XLOOKUP(S7,'PFR Receiving'!Z:Z,'PFR Receiving'!AB:AB)),0,_xlfn.XLOOKUP(S7,'PFR Receiving'!Z:Z,'PFR Receiving'!AB:AB))</f>
        <v>437.71428571428572</v>
      </c>
      <c r="AG7" s="18">
        <f>Z7+AF7</f>
        <v>1140.5714285714287</v>
      </c>
      <c r="AH7" s="18">
        <f>K7/F7*16</f>
        <v>520</v>
      </c>
      <c r="AI7" s="18">
        <f>Z7+$AM$1*AH7+AF7</f>
        <v>1468.1714285714288</v>
      </c>
    </row>
    <row r="8" spans="1:39" ht="20" x14ac:dyDescent="0.25">
      <c r="A8" s="5">
        <v>2020</v>
      </c>
      <c r="B8" s="7" t="s">
        <v>483</v>
      </c>
      <c r="C8" s="8" t="s">
        <v>28</v>
      </c>
      <c r="D8" s="8">
        <v>25</v>
      </c>
      <c r="E8" s="8" t="s">
        <v>17</v>
      </c>
      <c r="F8" s="8">
        <v>12</v>
      </c>
      <c r="G8" s="8">
        <v>12</v>
      </c>
      <c r="H8" s="8">
        <v>190</v>
      </c>
      <c r="I8" s="8">
        <v>1067</v>
      </c>
      <c r="J8" s="8">
        <v>56</v>
      </c>
      <c r="K8" s="8">
        <v>556</v>
      </c>
      <c r="L8" s="8">
        <v>2.9</v>
      </c>
      <c r="M8" s="15">
        <f t="shared" si="0"/>
        <v>0.84</v>
      </c>
      <c r="N8" s="8">
        <v>511</v>
      </c>
      <c r="O8" s="8">
        <v>2.7</v>
      </c>
      <c r="P8" s="8">
        <v>21</v>
      </c>
      <c r="Q8" s="15">
        <f t="shared" si="3"/>
        <v>0.94499999999999995</v>
      </c>
      <c r="R8" s="8">
        <v>9</v>
      </c>
      <c r="S8" s="5" t="str">
        <f t="shared" si="1"/>
        <v>2020-Nick Chubb</v>
      </c>
      <c r="T8" s="13">
        <f>_xlfn.XLOOKUP(S8,AV!Y:Y,AV!N:N)</f>
        <v>9.2799999999999994</v>
      </c>
      <c r="U8">
        <f>IF(ISNA(_xlfn.XLOOKUP(S8,'NGS RYOE'!N:N,'NGS RYOE'!K:K)),"",_xlfn.XLOOKUP(S8,'NGS RYOE'!N:N,'NGS RYOE'!K:K))</f>
        <v>1.75</v>
      </c>
      <c r="V8">
        <f t="shared" si="2"/>
        <v>1</v>
      </c>
      <c r="W8">
        <f>IF(ISNA(_xlfn.XLOOKUP(S8,'NGS RYOE'!N:N,'NGS RYOE'!L:L)),"",_xlfn.XLOOKUP(S8,'NGS RYOE'!N:N,'NGS RYOE'!L:L))</f>
        <v>40.6</v>
      </c>
      <c r="X8" s="17">
        <f>IF(ISNA(_xlfn.XLOOKUP(S8,'PFR Receiving'!Z:Z,'PFR Receiving'!AA:AA)),0,_xlfn.XLOOKUP(S8,'PFR Receiving'!Z:Z,'PFR Receiving'!AA:AA))</f>
        <v>200</v>
      </c>
      <c r="Y8" s="13">
        <f t="shared" si="4"/>
        <v>1422.6666666666667</v>
      </c>
      <c r="Z8" s="17">
        <f t="shared" si="5"/>
        <v>681.33333333333337</v>
      </c>
      <c r="AA8" s="15">
        <f t="shared" si="6"/>
        <v>0.96899999999999997</v>
      </c>
      <c r="AB8" s="17">
        <f t="shared" si="7"/>
        <v>618.57894736842104</v>
      </c>
      <c r="AC8" s="12">
        <f t="shared" si="8"/>
        <v>5.6157894736842104</v>
      </c>
      <c r="AD8" s="16">
        <f>P8/H8*230</f>
        <v>25.421052631578945</v>
      </c>
      <c r="AE8" s="18">
        <f>Z8+X8</f>
        <v>881.33333333333337</v>
      </c>
      <c r="AF8" s="18">
        <f>IF(ISNA(_xlfn.XLOOKUP(S8,'PFR Receiving'!Z:Z,'PFR Receiving'!AB:AB)),0,_xlfn.XLOOKUP(S8,'PFR Receiving'!Z:Z,'PFR Receiving'!AB:AB))</f>
        <v>177.33333333333334</v>
      </c>
      <c r="AG8" s="18">
        <f>Z8+AF8</f>
        <v>858.66666666666674</v>
      </c>
      <c r="AH8" s="18">
        <f>K8/F8*16</f>
        <v>741.33333333333337</v>
      </c>
      <c r="AI8" s="18">
        <f>Z8+$AM$1*AH8+AF8</f>
        <v>1325.7066666666667</v>
      </c>
    </row>
    <row r="9" spans="1:39" ht="20" x14ac:dyDescent="0.25">
      <c r="A9" s="5">
        <v>2020</v>
      </c>
      <c r="B9" s="7" t="s">
        <v>108</v>
      </c>
      <c r="C9" s="8" t="s">
        <v>66</v>
      </c>
      <c r="D9" s="8">
        <v>22</v>
      </c>
      <c r="E9" s="8" t="s">
        <v>17</v>
      </c>
      <c r="F9" s="8">
        <v>15</v>
      </c>
      <c r="G9" s="8">
        <v>15</v>
      </c>
      <c r="H9" s="8">
        <v>273</v>
      </c>
      <c r="I9" s="8">
        <v>1065</v>
      </c>
      <c r="J9" s="8">
        <v>61</v>
      </c>
      <c r="K9" s="8">
        <v>525</v>
      </c>
      <c r="L9" s="8">
        <v>1.9</v>
      </c>
      <c r="M9" s="15">
        <f t="shared" si="0"/>
        <v>0.39</v>
      </c>
      <c r="N9" s="8">
        <v>540</v>
      </c>
      <c r="O9" s="8">
        <v>2</v>
      </c>
      <c r="P9" s="8">
        <v>20</v>
      </c>
      <c r="Q9" s="15">
        <f t="shared" si="3"/>
        <v>0.92800000000000005</v>
      </c>
      <c r="R9" s="8">
        <v>13.7</v>
      </c>
      <c r="S9" s="5" t="str">
        <f t="shared" si="1"/>
        <v>2020-Josh Jacobs</v>
      </c>
      <c r="T9" s="13">
        <f>_xlfn.XLOOKUP(S9,AV!Y:Y,AV!N:N)</f>
        <v>8.48</v>
      </c>
      <c r="U9">
        <f>IF(ISNA(_xlfn.XLOOKUP(S9,'NGS RYOE'!N:N,'NGS RYOE'!K:K)),"",_xlfn.XLOOKUP(S9,'NGS RYOE'!N:N,'NGS RYOE'!K:K))</f>
        <v>0.16</v>
      </c>
      <c r="V9">
        <f t="shared" si="2"/>
        <v>0.47299999999999998</v>
      </c>
      <c r="W9">
        <f>IF(ISNA(_xlfn.XLOOKUP(S9,'NGS RYOE'!N:N,'NGS RYOE'!L:L)),"",_xlfn.XLOOKUP(S9,'NGS RYOE'!N:N,'NGS RYOE'!L:L))</f>
        <v>41.5</v>
      </c>
      <c r="X9" s="17">
        <f>IF(ISNA(_xlfn.XLOOKUP(S9,'PFR Receiving'!Z:Z,'PFR Receiving'!AA:AA)),0,_xlfn.XLOOKUP(S9,'PFR Receiving'!Z:Z,'PFR Receiving'!AA:AA))</f>
        <v>253.86666666666667</v>
      </c>
      <c r="Y9" s="13">
        <f t="shared" si="4"/>
        <v>1136</v>
      </c>
      <c r="Z9" s="17">
        <f t="shared" si="5"/>
        <v>576</v>
      </c>
      <c r="AA9" s="15">
        <f t="shared" si="6"/>
        <v>0.93300000000000005</v>
      </c>
      <c r="AB9" s="17">
        <f t="shared" si="7"/>
        <v>454.94505494505495</v>
      </c>
      <c r="AC9" s="12">
        <f t="shared" si="8"/>
        <v>3.901098901098901</v>
      </c>
      <c r="AD9" s="16">
        <f>P9/H9*230</f>
        <v>16.84981684981685</v>
      </c>
      <c r="AE9" s="18">
        <f>Z9+X9</f>
        <v>829.86666666666667</v>
      </c>
      <c r="AF9" s="18">
        <f>IF(ISNA(_xlfn.XLOOKUP(S9,'PFR Receiving'!Z:Z,'PFR Receiving'!AB:AB)),0,_xlfn.XLOOKUP(S9,'PFR Receiving'!Z:Z,'PFR Receiving'!AB:AB))</f>
        <v>253.86666666666667</v>
      </c>
      <c r="AG9" s="18">
        <f>Z9+AF9</f>
        <v>829.86666666666667</v>
      </c>
      <c r="AH9" s="18">
        <f>K9/F9*16</f>
        <v>560</v>
      </c>
      <c r="AI9" s="18">
        <f>Z9+$AM$1*AH9+AF9</f>
        <v>1182.6666666666665</v>
      </c>
    </row>
    <row r="10" spans="1:39" ht="20" x14ac:dyDescent="0.25">
      <c r="A10" s="5">
        <v>2020</v>
      </c>
      <c r="B10" s="7" t="s">
        <v>59</v>
      </c>
      <c r="C10" s="8" t="s">
        <v>60</v>
      </c>
      <c r="D10" s="8">
        <v>27</v>
      </c>
      <c r="E10" s="8" t="s">
        <v>24</v>
      </c>
      <c r="F10" s="8">
        <v>15</v>
      </c>
      <c r="G10" s="8">
        <v>10</v>
      </c>
      <c r="H10" s="8">
        <v>215</v>
      </c>
      <c r="I10" s="8">
        <v>986</v>
      </c>
      <c r="J10" s="8">
        <v>46</v>
      </c>
      <c r="K10" s="8">
        <v>530</v>
      </c>
      <c r="L10" s="8">
        <v>2.5</v>
      </c>
      <c r="M10" s="15">
        <f t="shared" si="0"/>
        <v>0.72099999999999997</v>
      </c>
      <c r="N10" s="8">
        <v>456</v>
      </c>
      <c r="O10" s="8">
        <v>2.1</v>
      </c>
      <c r="P10" s="8">
        <v>16</v>
      </c>
      <c r="Q10" s="15">
        <f t="shared" si="3"/>
        <v>0.88</v>
      </c>
      <c r="R10" s="8">
        <v>13.4</v>
      </c>
      <c r="S10" s="5" t="str">
        <f t="shared" si="1"/>
        <v>2020-Melvin Gordon</v>
      </c>
      <c r="T10" s="13">
        <f>_xlfn.XLOOKUP(S10,AV!Y:Y,AV!N:N)</f>
        <v>6.4</v>
      </c>
      <c r="U10">
        <f>IF(ISNA(_xlfn.XLOOKUP(S10,'NGS RYOE'!N:N,'NGS RYOE'!K:K)),"",_xlfn.XLOOKUP(S10,'NGS RYOE'!N:N,'NGS RYOE'!K:K))</f>
        <v>0.22</v>
      </c>
      <c r="V10">
        <f t="shared" si="2"/>
        <v>0.52600000000000002</v>
      </c>
      <c r="W10">
        <f>IF(ISNA(_xlfn.XLOOKUP(S10,'NGS RYOE'!N:N,'NGS RYOE'!L:L)),"",_xlfn.XLOOKUP(S10,'NGS RYOE'!N:N,'NGS RYOE'!L:L))</f>
        <v>37.1</v>
      </c>
      <c r="X10" s="17">
        <f>IF(ISNA(_xlfn.XLOOKUP(S10,'PFR Receiving'!Z:Z,'PFR Receiving'!AA:AA)),0,_xlfn.XLOOKUP(S10,'PFR Receiving'!Z:Z,'PFR Receiving'!AA:AA))</f>
        <v>168.53333333333333</v>
      </c>
      <c r="Y10" s="13">
        <f t="shared" si="4"/>
        <v>1051.7333333333333</v>
      </c>
      <c r="Z10" s="17">
        <f t="shared" si="5"/>
        <v>486.4</v>
      </c>
      <c r="AA10" s="15">
        <f t="shared" si="6"/>
        <v>0.878</v>
      </c>
      <c r="AB10" s="17">
        <f t="shared" si="7"/>
        <v>487.81395348837208</v>
      </c>
      <c r="AC10" s="12">
        <f t="shared" si="8"/>
        <v>4.5860465116279068</v>
      </c>
      <c r="AD10" s="16">
        <f>P10/H10*230</f>
        <v>17.11627906976744</v>
      </c>
      <c r="AE10" s="18">
        <f>Z10+X10</f>
        <v>654.93333333333328</v>
      </c>
      <c r="AF10" s="18">
        <f>IF(ISNA(_xlfn.XLOOKUP(S10,'PFR Receiving'!Z:Z,'PFR Receiving'!AB:AB)),0,_xlfn.XLOOKUP(S10,'PFR Receiving'!Z:Z,'PFR Receiving'!AB:AB))</f>
        <v>178.13333333333333</v>
      </c>
      <c r="AG10" s="18">
        <f>Z10+AF10</f>
        <v>664.5333333333333</v>
      </c>
      <c r="AH10" s="18">
        <f>K10/F10*16</f>
        <v>565.33333333333337</v>
      </c>
      <c r="AI10" s="18">
        <f>Z10+$AM$1*AH10+AF10</f>
        <v>1020.6933333333333</v>
      </c>
    </row>
    <row r="11" spans="1:39" ht="20" x14ac:dyDescent="0.25">
      <c r="A11" s="5">
        <v>2020</v>
      </c>
      <c r="B11" s="7" t="s">
        <v>56</v>
      </c>
      <c r="C11" s="8" t="s">
        <v>37</v>
      </c>
      <c r="D11" s="8">
        <v>25</v>
      </c>
      <c r="E11" s="8" t="s">
        <v>17</v>
      </c>
      <c r="F11" s="8">
        <v>15</v>
      </c>
      <c r="G11" s="8">
        <v>15</v>
      </c>
      <c r="H11" s="8">
        <v>244</v>
      </c>
      <c r="I11" s="8">
        <v>979</v>
      </c>
      <c r="J11" s="8">
        <v>62</v>
      </c>
      <c r="K11" s="8">
        <v>458</v>
      </c>
      <c r="L11" s="8">
        <v>1.9</v>
      </c>
      <c r="M11" s="15">
        <f t="shared" si="0"/>
        <v>0.39</v>
      </c>
      <c r="N11" s="8">
        <v>521</v>
      </c>
      <c r="O11" s="8">
        <v>2.1</v>
      </c>
      <c r="P11" s="8">
        <v>15</v>
      </c>
      <c r="Q11" s="15">
        <f t="shared" si="3"/>
        <v>0.86899999999999999</v>
      </c>
      <c r="R11" s="8">
        <v>16.3</v>
      </c>
      <c r="S11" s="5" t="str">
        <f t="shared" si="1"/>
        <v>2020-Ezekiel Elliott</v>
      </c>
      <c r="T11" s="13">
        <f>_xlfn.XLOOKUP(S11,AV!Y:Y,AV!N:N)</f>
        <v>7.52</v>
      </c>
      <c r="U11">
        <f>IF(ISNA(_xlfn.XLOOKUP(S11,'NGS RYOE'!N:N,'NGS RYOE'!K:K)),"",_xlfn.XLOOKUP(S11,'NGS RYOE'!N:N,'NGS RYOE'!K:K))</f>
        <v>7.0000000000000007E-2</v>
      </c>
      <c r="V11">
        <f t="shared" si="2"/>
        <v>0.41299999999999998</v>
      </c>
      <c r="W11">
        <f>IF(ISNA(_xlfn.XLOOKUP(S11,'NGS RYOE'!N:N,'NGS RYOE'!L:L)),"",_xlfn.XLOOKUP(S11,'NGS RYOE'!N:N,'NGS RYOE'!L:L))</f>
        <v>42.9</v>
      </c>
      <c r="X11" s="17">
        <f>IF(ISNA(_xlfn.XLOOKUP(S11,'PFR Receiving'!Z:Z,'PFR Receiving'!AA:AA)),0,_xlfn.XLOOKUP(S11,'PFR Receiving'!Z:Z,'PFR Receiving'!AA:AA))</f>
        <v>360.53333333333336</v>
      </c>
      <c r="Y11" s="13">
        <f t="shared" si="4"/>
        <v>1044.2666666666667</v>
      </c>
      <c r="Z11" s="17">
        <f t="shared" si="5"/>
        <v>555.73333333333335</v>
      </c>
      <c r="AA11" s="15">
        <f t="shared" si="6"/>
        <v>0.91600000000000004</v>
      </c>
      <c r="AB11" s="17">
        <f t="shared" si="7"/>
        <v>491.10655737704923</v>
      </c>
      <c r="AC11" s="12">
        <f t="shared" si="8"/>
        <v>4.0122950819672134</v>
      </c>
      <c r="AD11" s="16">
        <f>P11/H11*230</f>
        <v>14.139344262295081</v>
      </c>
      <c r="AE11" s="18">
        <f>Z11+X11</f>
        <v>916.26666666666665</v>
      </c>
      <c r="AF11" s="18">
        <f>IF(ISNA(_xlfn.XLOOKUP(S11,'PFR Receiving'!Z:Z,'PFR Receiving'!AB:AB)),0,_xlfn.XLOOKUP(S11,'PFR Receiving'!Z:Z,'PFR Receiving'!AB:AB))</f>
        <v>384</v>
      </c>
      <c r="AG11" s="18">
        <f>Z11+AF11</f>
        <v>939.73333333333335</v>
      </c>
      <c r="AH11" s="18">
        <f>K11/F11*16</f>
        <v>488.53333333333336</v>
      </c>
      <c r="AI11" s="18">
        <f>Z11+$AM$1*AH11+AF11</f>
        <v>1247.5093333333334</v>
      </c>
    </row>
    <row r="12" spans="1:39" ht="20" x14ac:dyDescent="0.25">
      <c r="A12" s="5">
        <v>2020</v>
      </c>
      <c r="B12" s="7" t="s">
        <v>15</v>
      </c>
      <c r="C12" s="8" t="s">
        <v>16</v>
      </c>
      <c r="D12" s="8">
        <v>23</v>
      </c>
      <c r="E12" s="8" t="s">
        <v>17</v>
      </c>
      <c r="F12" s="8">
        <v>14</v>
      </c>
      <c r="G12" s="8">
        <v>13</v>
      </c>
      <c r="H12" s="8">
        <v>192</v>
      </c>
      <c r="I12" s="8">
        <v>978</v>
      </c>
      <c r="J12" s="8">
        <v>48</v>
      </c>
      <c r="K12" s="8">
        <v>394</v>
      </c>
      <c r="L12" s="8">
        <v>2.1</v>
      </c>
      <c r="M12" s="15">
        <f t="shared" si="0"/>
        <v>0.497</v>
      </c>
      <c r="N12" s="8">
        <v>584</v>
      </c>
      <c r="O12" s="8">
        <v>3</v>
      </c>
      <c r="P12" s="8">
        <v>10</v>
      </c>
      <c r="Q12" s="15">
        <f t="shared" si="3"/>
        <v>0.78500000000000003</v>
      </c>
      <c r="R12" s="8">
        <v>19.2</v>
      </c>
      <c r="S12" s="5" t="str">
        <f t="shared" si="1"/>
        <v>2020-Ronald Jones II</v>
      </c>
      <c r="T12" s="13">
        <f>_xlfn.XLOOKUP(S12,AV!Y:Y,AV!N:N)</f>
        <v>9.1199999999999992</v>
      </c>
      <c r="U12">
        <f>IF(ISNA(_xlfn.XLOOKUP(S12,'NGS RYOE'!N:N,'NGS RYOE'!K:K)),"",_xlfn.XLOOKUP(S12,'NGS RYOE'!N:N,'NGS RYOE'!K:K))</f>
        <v>1.1399999999999999</v>
      </c>
      <c r="V12">
        <f t="shared" si="2"/>
        <v>0.96</v>
      </c>
      <c r="W12">
        <f>IF(ISNA(_xlfn.XLOOKUP(S12,'NGS RYOE'!N:N,'NGS RYOE'!L:L)),"",_xlfn.XLOOKUP(S12,'NGS RYOE'!N:N,'NGS RYOE'!L:L))</f>
        <v>44.8</v>
      </c>
      <c r="X12" s="17">
        <f>IF(ISNA(_xlfn.XLOOKUP(S12,'PFR Receiving'!Z:Z,'PFR Receiving'!AA:AA)),0,_xlfn.XLOOKUP(S12,'PFR Receiving'!Z:Z,'PFR Receiving'!AA:AA))</f>
        <v>188.57142857142858</v>
      </c>
      <c r="Y12" s="13">
        <f t="shared" si="4"/>
        <v>1117.7142857142858</v>
      </c>
      <c r="Z12" s="17">
        <f t="shared" si="5"/>
        <v>667.42857142857144</v>
      </c>
      <c r="AA12" s="15">
        <f t="shared" si="6"/>
        <v>0.95699999999999996</v>
      </c>
      <c r="AB12" s="17">
        <f t="shared" si="7"/>
        <v>699.58333333333326</v>
      </c>
      <c r="AC12" s="12">
        <f t="shared" si="8"/>
        <v>5.09375</v>
      </c>
      <c r="AD12" s="16">
        <f>P12/H12*230</f>
        <v>11.979166666666668</v>
      </c>
      <c r="AE12" s="18">
        <f>Z12+X12</f>
        <v>856</v>
      </c>
      <c r="AF12" s="18">
        <f>IF(ISNA(_xlfn.XLOOKUP(S12,'PFR Receiving'!Z:Z,'PFR Receiving'!AB:AB)),0,_xlfn.XLOOKUP(S12,'PFR Receiving'!Z:Z,'PFR Receiving'!AB:AB))</f>
        <v>179.42857142857142</v>
      </c>
      <c r="AG12" s="18">
        <f>Z12+AF12</f>
        <v>846.85714285714289</v>
      </c>
      <c r="AH12" s="18">
        <f>K12/F12*16</f>
        <v>450.28571428571428</v>
      </c>
      <c r="AI12" s="18">
        <f>Z12+$AM$1*AH12+AF12</f>
        <v>1130.5371428571427</v>
      </c>
    </row>
    <row r="13" spans="1:39" ht="20" x14ac:dyDescent="0.25">
      <c r="A13" s="5">
        <v>2020</v>
      </c>
      <c r="B13" s="7" t="s">
        <v>87</v>
      </c>
      <c r="C13" s="8" t="s">
        <v>88</v>
      </c>
      <c r="D13" s="8">
        <v>26</v>
      </c>
      <c r="E13" s="8" t="s">
        <v>17</v>
      </c>
      <c r="F13" s="8">
        <v>15</v>
      </c>
      <c r="G13" s="8">
        <v>13</v>
      </c>
      <c r="H13" s="8">
        <v>239</v>
      </c>
      <c r="I13" s="8">
        <v>955</v>
      </c>
      <c r="J13" s="8">
        <v>59</v>
      </c>
      <c r="K13" s="8">
        <v>549</v>
      </c>
      <c r="L13" s="8">
        <v>2.2999999999999998</v>
      </c>
      <c r="M13" s="15">
        <f t="shared" si="0"/>
        <v>0.623</v>
      </c>
      <c r="N13" s="8">
        <v>406</v>
      </c>
      <c r="O13" s="8">
        <v>1.7</v>
      </c>
      <c r="P13" s="8">
        <v>16</v>
      </c>
      <c r="Q13" s="15">
        <f t="shared" si="3"/>
        <v>0.88</v>
      </c>
      <c r="R13" s="8">
        <v>14.9</v>
      </c>
      <c r="S13" s="5" t="str">
        <f t="shared" si="1"/>
        <v>2020-Kenyan Drake</v>
      </c>
      <c r="T13" s="13">
        <f>_xlfn.XLOOKUP(S13,AV!Y:Y,AV!N:N)</f>
        <v>6.4</v>
      </c>
      <c r="U13">
        <f>IF(ISNA(_xlfn.XLOOKUP(S13,'NGS RYOE'!N:N,'NGS RYOE'!K:K)),"",_xlfn.XLOOKUP(S13,'NGS RYOE'!N:N,'NGS RYOE'!K:K))</f>
        <v>-0.19</v>
      </c>
      <c r="V13">
        <f t="shared" si="2"/>
        <v>0.26600000000000001</v>
      </c>
      <c r="W13">
        <f>IF(ISNA(_xlfn.XLOOKUP(S13,'NGS RYOE'!N:N,'NGS RYOE'!L:L)),"",_xlfn.XLOOKUP(S13,'NGS RYOE'!N:N,'NGS RYOE'!L:L))</f>
        <v>32.299999999999997</v>
      </c>
      <c r="X13" s="17">
        <f>IF(ISNA(_xlfn.XLOOKUP(S13,'PFR Receiving'!Z:Z,'PFR Receiving'!AA:AA)),0,_xlfn.XLOOKUP(S13,'PFR Receiving'!Z:Z,'PFR Receiving'!AA:AA))</f>
        <v>146.13333333333333</v>
      </c>
      <c r="Y13" s="13">
        <f t="shared" si="4"/>
        <v>1018.6666666666666</v>
      </c>
      <c r="Z13" s="17">
        <f t="shared" si="5"/>
        <v>433.06666666666666</v>
      </c>
      <c r="AA13" s="15">
        <f t="shared" si="6"/>
        <v>0.83799999999999997</v>
      </c>
      <c r="AB13" s="17">
        <f t="shared" si="7"/>
        <v>390.71129707112971</v>
      </c>
      <c r="AC13" s="12">
        <f t="shared" si="8"/>
        <v>3.99581589958159</v>
      </c>
      <c r="AD13" s="16">
        <f>P13/H13*230</f>
        <v>15.397489539748953</v>
      </c>
      <c r="AE13" s="18">
        <f>Z13+X13</f>
        <v>579.20000000000005</v>
      </c>
      <c r="AF13" s="18">
        <f>IF(ISNA(_xlfn.XLOOKUP(S13,'PFR Receiving'!Z:Z,'PFR Receiving'!AB:AB)),0,_xlfn.XLOOKUP(S13,'PFR Receiving'!Z:Z,'PFR Receiving'!AB:AB))</f>
        <v>176</v>
      </c>
      <c r="AG13" s="18">
        <f>Z13+AF13</f>
        <v>609.06666666666661</v>
      </c>
      <c r="AH13" s="18">
        <f>K13/F13*16</f>
        <v>585.6</v>
      </c>
      <c r="AI13" s="18">
        <f>Z13+$AM$1*AH13+AF13</f>
        <v>977.99466666666672</v>
      </c>
    </row>
    <row r="14" spans="1:39" ht="20" x14ac:dyDescent="0.25">
      <c r="A14" s="5">
        <v>2020</v>
      </c>
      <c r="B14" s="7" t="s">
        <v>577</v>
      </c>
      <c r="C14" s="8" t="s">
        <v>49</v>
      </c>
      <c r="D14" s="8">
        <v>25</v>
      </c>
      <c r="E14" s="8" t="s">
        <v>24</v>
      </c>
      <c r="F14" s="8">
        <v>15</v>
      </c>
      <c r="G14" s="8">
        <v>10</v>
      </c>
      <c r="H14" s="8">
        <v>187</v>
      </c>
      <c r="I14" s="8">
        <v>932</v>
      </c>
      <c r="J14" s="8">
        <v>58</v>
      </c>
      <c r="K14" s="8">
        <v>526</v>
      </c>
      <c r="L14" s="8">
        <v>2.8</v>
      </c>
      <c r="M14" s="15">
        <f t="shared" si="0"/>
        <v>0.82099999999999995</v>
      </c>
      <c r="N14" s="8">
        <v>406</v>
      </c>
      <c r="O14" s="8">
        <v>2.2000000000000002</v>
      </c>
      <c r="P14" s="8">
        <v>19</v>
      </c>
      <c r="Q14" s="15">
        <f t="shared" si="3"/>
        <v>0.92100000000000004</v>
      </c>
      <c r="R14" s="8">
        <v>9.8000000000000007</v>
      </c>
      <c r="S14" s="5" t="str">
        <f t="shared" si="1"/>
        <v>2020-Alvin Kamara</v>
      </c>
      <c r="T14" s="13">
        <f>_xlfn.XLOOKUP(S14,AV!Y:Y,AV!N:N)</f>
        <v>12.8</v>
      </c>
      <c r="U14">
        <f>IF(ISNA(_xlfn.XLOOKUP(S14,'NGS RYOE'!N:N,'NGS RYOE'!K:K)),"",_xlfn.XLOOKUP(S14,'NGS RYOE'!N:N,'NGS RYOE'!K:K))</f>
        <v>0.55000000000000004</v>
      </c>
      <c r="V14">
        <f t="shared" si="2"/>
        <v>0.76</v>
      </c>
      <c r="W14">
        <f>IF(ISNA(_xlfn.XLOOKUP(S14,'NGS RYOE'!N:N,'NGS RYOE'!L:L)),"",_xlfn.XLOOKUP(S14,'NGS RYOE'!N:N,'NGS RYOE'!L:L))</f>
        <v>42.9</v>
      </c>
      <c r="X14" s="17">
        <f>IF(ISNA(_xlfn.XLOOKUP(S14,'PFR Receiving'!Z:Z,'PFR Receiving'!AA:AA)),0,_xlfn.XLOOKUP(S14,'PFR Receiving'!Z:Z,'PFR Receiving'!AA:AA))</f>
        <v>806.4</v>
      </c>
      <c r="Y14" s="13">
        <f t="shared" si="4"/>
        <v>994.13333333333333</v>
      </c>
      <c r="Z14" s="17">
        <f t="shared" si="5"/>
        <v>433.06666666666666</v>
      </c>
      <c r="AA14" s="15">
        <f t="shared" si="6"/>
        <v>0.83799999999999997</v>
      </c>
      <c r="AB14" s="17">
        <f t="shared" si="7"/>
        <v>499.35828877005343</v>
      </c>
      <c r="AC14" s="12">
        <f t="shared" si="8"/>
        <v>4.9839572192513373</v>
      </c>
      <c r="AD14" s="16">
        <f>P14/H14*230</f>
        <v>23.368983957219253</v>
      </c>
      <c r="AE14" s="18">
        <f>Z14+X14</f>
        <v>1239.4666666666667</v>
      </c>
      <c r="AF14" s="18">
        <f>IF(ISNA(_xlfn.XLOOKUP(S14,'PFR Receiving'!Z:Z,'PFR Receiving'!AB:AB)),0,_xlfn.XLOOKUP(S14,'PFR Receiving'!Z:Z,'PFR Receiving'!AB:AB))</f>
        <v>779.73333333333335</v>
      </c>
      <c r="AG14" s="18">
        <f>Z14+AF14</f>
        <v>1212.8</v>
      </c>
      <c r="AH14" s="18">
        <f>K14/F14*16</f>
        <v>561.06666666666672</v>
      </c>
      <c r="AI14" s="18">
        <f>Z14+$AM$1*AH14+AF14</f>
        <v>1566.2719999999999</v>
      </c>
    </row>
    <row r="15" spans="1:39" ht="20" x14ac:dyDescent="0.25">
      <c r="A15" s="5">
        <v>2020</v>
      </c>
      <c r="B15" s="7" t="s">
        <v>46</v>
      </c>
      <c r="C15" s="8" t="s">
        <v>47</v>
      </c>
      <c r="D15" s="8">
        <v>23</v>
      </c>
      <c r="E15" s="8" t="s">
        <v>17</v>
      </c>
      <c r="F15" s="8">
        <v>12</v>
      </c>
      <c r="G15" s="8">
        <v>11</v>
      </c>
      <c r="H15" s="8">
        <v>164</v>
      </c>
      <c r="I15" s="8">
        <v>867</v>
      </c>
      <c r="J15" s="8">
        <v>39</v>
      </c>
      <c r="K15" s="8">
        <v>497</v>
      </c>
      <c r="L15" s="8">
        <v>3</v>
      </c>
      <c r="M15" s="15">
        <f t="shared" si="0"/>
        <v>0.86599999999999999</v>
      </c>
      <c r="N15" s="8">
        <v>370</v>
      </c>
      <c r="O15" s="8">
        <v>2.2999999999999998</v>
      </c>
      <c r="P15" s="8">
        <v>9</v>
      </c>
      <c r="Q15" s="15">
        <f t="shared" si="3"/>
        <v>0.75700000000000001</v>
      </c>
      <c r="R15" s="8">
        <v>18.2</v>
      </c>
      <c r="S15" s="5" t="str">
        <f t="shared" si="1"/>
        <v>2020-Miles Sanders</v>
      </c>
      <c r="T15" s="13">
        <f>_xlfn.XLOOKUP(S15,AV!Y:Y,AV!N:N)</f>
        <v>8</v>
      </c>
      <c r="U15">
        <f>IF(ISNA(_xlfn.XLOOKUP(S15,'NGS RYOE'!N:N,'NGS RYOE'!K:K)),"",_xlfn.XLOOKUP(S15,'NGS RYOE'!N:N,'NGS RYOE'!K:K))</f>
        <v>0.42</v>
      </c>
      <c r="V15">
        <f t="shared" si="2"/>
        <v>0.66</v>
      </c>
      <c r="W15">
        <f>IF(ISNA(_xlfn.XLOOKUP(S15,'NGS RYOE'!N:N,'NGS RYOE'!L:L)),"",_xlfn.XLOOKUP(S15,'NGS RYOE'!N:N,'NGS RYOE'!L:L))</f>
        <v>35.799999999999997</v>
      </c>
      <c r="X15" s="17">
        <f>IF(ISNA(_xlfn.XLOOKUP(S15,'PFR Receiving'!Z:Z,'PFR Receiving'!AA:AA)),0,_xlfn.XLOOKUP(S15,'PFR Receiving'!Z:Z,'PFR Receiving'!AA:AA))</f>
        <v>262.66666666666669</v>
      </c>
      <c r="Y15" s="13">
        <f t="shared" si="4"/>
        <v>1156</v>
      </c>
      <c r="Z15" s="17">
        <f t="shared" si="5"/>
        <v>493.33333333333331</v>
      </c>
      <c r="AA15" s="15">
        <f t="shared" si="6"/>
        <v>0.88300000000000001</v>
      </c>
      <c r="AB15" s="17">
        <f t="shared" si="7"/>
        <v>518.90243902439022</v>
      </c>
      <c r="AC15" s="12">
        <f t="shared" si="8"/>
        <v>5.2865853658536581</v>
      </c>
      <c r="AD15" s="16">
        <f>P15/H15*230</f>
        <v>12.621951219512194</v>
      </c>
      <c r="AE15" s="18">
        <f>Z15+X15</f>
        <v>756</v>
      </c>
      <c r="AF15" s="18">
        <f>IF(ISNA(_xlfn.XLOOKUP(S15,'PFR Receiving'!Z:Z,'PFR Receiving'!AB:AB)),0,_xlfn.XLOOKUP(S15,'PFR Receiving'!Z:Z,'PFR Receiving'!AB:AB))</f>
        <v>277.33333333333331</v>
      </c>
      <c r="AG15" s="18">
        <f>Z15+AF15</f>
        <v>770.66666666666663</v>
      </c>
      <c r="AH15" s="18">
        <f>K15/F15*16</f>
        <v>662.66666666666663</v>
      </c>
      <c r="AI15" s="18">
        <f>Z15+$AM$1*AH15+AF15</f>
        <v>1188.1466666666665</v>
      </c>
    </row>
    <row r="16" spans="1:39" ht="20" x14ac:dyDescent="0.25">
      <c r="A16" s="5">
        <v>2020</v>
      </c>
      <c r="B16" s="7" t="s">
        <v>45</v>
      </c>
      <c r="C16" s="8" t="s">
        <v>28</v>
      </c>
      <c r="D16" s="8">
        <v>25</v>
      </c>
      <c r="E16" s="8" t="s">
        <v>24</v>
      </c>
      <c r="F16" s="8">
        <v>16</v>
      </c>
      <c r="G16" s="8">
        <v>5</v>
      </c>
      <c r="H16" s="8">
        <v>198</v>
      </c>
      <c r="I16" s="8">
        <v>841</v>
      </c>
      <c r="J16" s="8">
        <v>44</v>
      </c>
      <c r="K16" s="8">
        <v>376</v>
      </c>
      <c r="L16" s="8">
        <v>1.9</v>
      </c>
      <c r="M16" s="15">
        <f t="shared" si="0"/>
        <v>0.39</v>
      </c>
      <c r="N16" s="8">
        <v>465</v>
      </c>
      <c r="O16" s="8">
        <v>2.2999999999999998</v>
      </c>
      <c r="P16" s="8">
        <v>18</v>
      </c>
      <c r="Q16" s="15">
        <f t="shared" si="3"/>
        <v>0.91100000000000003</v>
      </c>
      <c r="R16" s="8">
        <v>11</v>
      </c>
      <c r="S16" s="5" t="str">
        <f t="shared" si="1"/>
        <v>2020-Kareem Hunt</v>
      </c>
      <c r="T16" s="13">
        <f>_xlfn.XLOOKUP(S16,AV!Y:Y,AV!N:N)</f>
        <v>7.04</v>
      </c>
      <c r="U16">
        <f>IF(ISNA(_xlfn.XLOOKUP(S16,'NGS RYOE'!N:N,'NGS RYOE'!K:K)),"",_xlfn.XLOOKUP(S16,'NGS RYOE'!N:N,'NGS RYOE'!K:K))</f>
        <v>0.37</v>
      </c>
      <c r="V16">
        <f t="shared" si="2"/>
        <v>0.62</v>
      </c>
      <c r="W16">
        <f>IF(ISNA(_xlfn.XLOOKUP(S16,'NGS RYOE'!N:N,'NGS RYOE'!L:L)),"",_xlfn.XLOOKUP(S16,'NGS RYOE'!N:N,'NGS RYOE'!L:L))</f>
        <v>42.4</v>
      </c>
      <c r="X16" s="17">
        <f>IF(ISNA(_xlfn.XLOOKUP(S16,'PFR Receiving'!Z:Z,'PFR Receiving'!AA:AA)),0,_xlfn.XLOOKUP(S16,'PFR Receiving'!Z:Z,'PFR Receiving'!AA:AA))</f>
        <v>304</v>
      </c>
      <c r="Y16" s="13">
        <f t="shared" si="4"/>
        <v>841</v>
      </c>
      <c r="Z16" s="17">
        <f t="shared" si="5"/>
        <v>465</v>
      </c>
      <c r="AA16" s="15">
        <f t="shared" si="6"/>
        <v>0.86399999999999999</v>
      </c>
      <c r="AB16" s="17">
        <f t="shared" si="7"/>
        <v>540.15151515151513</v>
      </c>
      <c r="AC16" s="12">
        <f t="shared" si="8"/>
        <v>4.2474747474747474</v>
      </c>
      <c r="AD16" s="16">
        <f>P16/H16*230</f>
        <v>20.90909090909091</v>
      </c>
      <c r="AE16" s="18">
        <f>Z16+X16</f>
        <v>769</v>
      </c>
      <c r="AF16" s="18">
        <f>IF(ISNA(_xlfn.XLOOKUP(S16,'PFR Receiving'!Z:Z,'PFR Receiving'!AB:AB)),0,_xlfn.XLOOKUP(S16,'PFR Receiving'!Z:Z,'PFR Receiving'!AB:AB))</f>
        <v>280</v>
      </c>
      <c r="AG16" s="18">
        <f>Z16+AF16</f>
        <v>745</v>
      </c>
      <c r="AH16" s="18">
        <f>K16/F16*16</f>
        <v>376</v>
      </c>
      <c r="AI16" s="18">
        <f>Z16+$AM$1*AH16+AF16</f>
        <v>981.88</v>
      </c>
    </row>
    <row r="17" spans="1:35" ht="20" x14ac:dyDescent="0.25">
      <c r="A17" s="5">
        <v>2020</v>
      </c>
      <c r="B17" s="7" t="s">
        <v>22</v>
      </c>
      <c r="C17" s="8" t="s">
        <v>23</v>
      </c>
      <c r="D17" s="8">
        <v>22</v>
      </c>
      <c r="E17" s="8" t="s">
        <v>24</v>
      </c>
      <c r="F17" s="8">
        <v>15</v>
      </c>
      <c r="G17" s="8">
        <v>1</v>
      </c>
      <c r="H17" s="8">
        <v>134</v>
      </c>
      <c r="I17" s="8">
        <v>805</v>
      </c>
      <c r="J17" s="8">
        <v>38</v>
      </c>
      <c r="K17" s="8">
        <v>411</v>
      </c>
      <c r="L17" s="8">
        <v>3.1</v>
      </c>
      <c r="M17" s="15">
        <f t="shared" si="0"/>
        <v>0.88500000000000001</v>
      </c>
      <c r="N17" s="8">
        <v>394</v>
      </c>
      <c r="O17" s="8">
        <v>2.9</v>
      </c>
      <c r="P17" s="8">
        <v>7</v>
      </c>
      <c r="Q17" s="15">
        <f t="shared" si="3"/>
        <v>0.68300000000000005</v>
      </c>
      <c r="R17" s="8">
        <v>19.100000000000001</v>
      </c>
      <c r="S17" s="5" t="str">
        <f t="shared" si="1"/>
        <v>2020-J.K. Dobbins</v>
      </c>
      <c r="T17" s="13">
        <f>_xlfn.XLOOKUP(S17,AV!Y:Y,AV!N:N)</f>
        <v>7.52</v>
      </c>
      <c r="U17">
        <f>IF(ISNA(_xlfn.XLOOKUP(S17,'NGS RYOE'!N:N,'NGS RYOE'!K:K)),"",_xlfn.XLOOKUP(S17,'NGS RYOE'!N:N,'NGS RYOE'!K:K))</f>
        <v>1.67</v>
      </c>
      <c r="V17">
        <f t="shared" si="2"/>
        <v>0.99299999999999999</v>
      </c>
      <c r="W17">
        <f>IF(ISNA(_xlfn.XLOOKUP(S17,'NGS RYOE'!N:N,'NGS RYOE'!L:L)),"",_xlfn.XLOOKUP(S17,'NGS RYOE'!N:N,'NGS RYOE'!L:L))</f>
        <v>44.4</v>
      </c>
      <c r="X17" s="17">
        <f>IF(ISNA(_xlfn.XLOOKUP(S17,'PFR Receiving'!Z:Z,'PFR Receiving'!AA:AA)),0,_xlfn.XLOOKUP(S17,'PFR Receiving'!Z:Z,'PFR Receiving'!AA:AA))</f>
        <v>128</v>
      </c>
      <c r="Y17" s="13">
        <f t="shared" si="4"/>
        <v>858.66666666666663</v>
      </c>
      <c r="Z17" s="17">
        <f t="shared" si="5"/>
        <v>420.26666666666665</v>
      </c>
      <c r="AA17" s="15">
        <f t="shared" si="6"/>
        <v>0.82399999999999995</v>
      </c>
      <c r="AB17" s="17">
        <f t="shared" si="7"/>
        <v>676.26865671641792</v>
      </c>
      <c r="AC17" s="12">
        <f t="shared" si="8"/>
        <v>6.0074626865671643</v>
      </c>
      <c r="AD17" s="16">
        <f>P17/H17*230</f>
        <v>12.014925373134329</v>
      </c>
      <c r="AE17" s="18">
        <f>Z17+X17</f>
        <v>548.26666666666665</v>
      </c>
      <c r="AF17" s="18">
        <f>IF(ISNA(_xlfn.XLOOKUP(S17,'PFR Receiving'!Z:Z,'PFR Receiving'!AB:AB)),0,_xlfn.XLOOKUP(S17,'PFR Receiving'!Z:Z,'PFR Receiving'!AB:AB))</f>
        <v>137.6</v>
      </c>
      <c r="AG17" s="18">
        <f>Z17+AF17</f>
        <v>557.86666666666667</v>
      </c>
      <c r="AH17" s="18">
        <f>K17/F17*16</f>
        <v>438.4</v>
      </c>
      <c r="AI17" s="18">
        <f>Z17+$AM$1*AH17+AF17</f>
        <v>834.05866666666668</v>
      </c>
    </row>
    <row r="18" spans="1:35" ht="20" x14ac:dyDescent="0.25">
      <c r="A18" s="5">
        <v>2020</v>
      </c>
      <c r="B18" s="7" t="s">
        <v>61</v>
      </c>
      <c r="C18" s="8" t="s">
        <v>62</v>
      </c>
      <c r="D18" s="8">
        <v>21</v>
      </c>
      <c r="E18" s="8" t="s">
        <v>17</v>
      </c>
      <c r="F18" s="8">
        <v>13</v>
      </c>
      <c r="G18" s="8">
        <v>13</v>
      </c>
      <c r="H18" s="8">
        <v>181</v>
      </c>
      <c r="I18" s="8">
        <v>803</v>
      </c>
      <c r="J18" s="8">
        <v>39</v>
      </c>
      <c r="K18" s="8">
        <v>419</v>
      </c>
      <c r="L18" s="8">
        <v>2.2999999999999998</v>
      </c>
      <c r="M18" s="15">
        <f t="shared" si="0"/>
        <v>0.623</v>
      </c>
      <c r="N18" s="8">
        <v>384</v>
      </c>
      <c r="O18" s="8">
        <v>2.1</v>
      </c>
      <c r="P18" s="8">
        <v>15</v>
      </c>
      <c r="Q18" s="15">
        <f t="shared" si="3"/>
        <v>0.86899999999999999</v>
      </c>
      <c r="R18" s="8">
        <v>12.1</v>
      </c>
      <c r="S18" s="5" t="str">
        <f t="shared" si="1"/>
        <v>2020-Clyde Edwards-Helaire</v>
      </c>
      <c r="T18" s="13">
        <f>_xlfn.XLOOKUP(S18,AV!Y:Y,AV!N:N)</f>
        <v>9.92</v>
      </c>
      <c r="U18">
        <f>IF(ISNA(_xlfn.XLOOKUP(S18,'NGS RYOE'!N:N,'NGS RYOE'!K:K)),"",_xlfn.XLOOKUP(S18,'NGS RYOE'!N:N,'NGS RYOE'!K:K))</f>
        <v>-0.28999999999999998</v>
      </c>
      <c r="V18">
        <f t="shared" si="2"/>
        <v>0.20599999999999999</v>
      </c>
      <c r="W18">
        <f>IF(ISNA(_xlfn.XLOOKUP(S18,'NGS RYOE'!N:N,'NGS RYOE'!L:L)),"",_xlfn.XLOOKUP(S18,'NGS RYOE'!N:N,'NGS RYOE'!L:L))</f>
        <v>33.700000000000003</v>
      </c>
      <c r="X18" s="17">
        <f>IF(ISNA(_xlfn.XLOOKUP(S18,'PFR Receiving'!Z:Z,'PFR Receiving'!AA:AA)),0,_xlfn.XLOOKUP(S18,'PFR Receiving'!Z:Z,'PFR Receiving'!AA:AA))</f>
        <v>365.53846153846155</v>
      </c>
      <c r="Y18" s="13">
        <f t="shared" si="4"/>
        <v>988.30769230769226</v>
      </c>
      <c r="Z18" s="17">
        <f t="shared" si="5"/>
        <v>472.61538461538464</v>
      </c>
      <c r="AA18" s="15">
        <f t="shared" si="6"/>
        <v>0.871</v>
      </c>
      <c r="AB18" s="17">
        <f t="shared" si="7"/>
        <v>487.95580110497235</v>
      </c>
      <c r="AC18" s="12">
        <f t="shared" si="8"/>
        <v>4.4364640883977904</v>
      </c>
      <c r="AD18" s="16">
        <f>P18/H18*230</f>
        <v>19.060773480662984</v>
      </c>
      <c r="AE18" s="18">
        <f>Z18+X18</f>
        <v>838.15384615384619</v>
      </c>
      <c r="AF18" s="18">
        <f>IF(ISNA(_xlfn.XLOOKUP(S18,'PFR Receiving'!Z:Z,'PFR Receiving'!AB:AB)),0,_xlfn.XLOOKUP(S18,'PFR Receiving'!Z:Z,'PFR Receiving'!AB:AB))</f>
        <v>363.07692307692309</v>
      </c>
      <c r="AG18" s="18">
        <f>Z18+AF18</f>
        <v>835.69230769230774</v>
      </c>
      <c r="AH18" s="18">
        <f>K18/F18*16</f>
        <v>515.69230769230774</v>
      </c>
      <c r="AI18" s="18">
        <f>Z18+$AM$1*AH18+AF18</f>
        <v>1160.5784615384616</v>
      </c>
    </row>
    <row r="19" spans="1:35" ht="20" x14ac:dyDescent="0.25">
      <c r="A19" s="5">
        <v>2020</v>
      </c>
      <c r="B19" s="7" t="s">
        <v>69</v>
      </c>
      <c r="C19" s="8" t="s">
        <v>70</v>
      </c>
      <c r="D19" s="8">
        <v>22</v>
      </c>
      <c r="E19" s="8" t="s">
        <v>24</v>
      </c>
      <c r="F19" s="8">
        <v>14</v>
      </c>
      <c r="G19" s="8">
        <v>10</v>
      </c>
      <c r="H19" s="8">
        <v>170</v>
      </c>
      <c r="I19" s="8">
        <v>795</v>
      </c>
      <c r="J19" s="8">
        <v>40</v>
      </c>
      <c r="K19" s="8">
        <v>447</v>
      </c>
      <c r="L19" s="8">
        <v>2.6</v>
      </c>
      <c r="M19" s="15">
        <f t="shared" si="0"/>
        <v>0.75700000000000001</v>
      </c>
      <c r="N19" s="8">
        <v>348</v>
      </c>
      <c r="O19" s="8">
        <v>2</v>
      </c>
      <c r="P19" s="8">
        <v>20</v>
      </c>
      <c r="Q19" s="15">
        <f t="shared" si="3"/>
        <v>0.92800000000000005</v>
      </c>
      <c r="R19" s="8">
        <v>8.5</v>
      </c>
      <c r="S19" s="5" t="str">
        <f t="shared" si="1"/>
        <v>2020-Antonio Gibson</v>
      </c>
      <c r="T19" s="13">
        <f>_xlfn.XLOOKUP(S19,AV!Y:Y,AV!N:N)</f>
        <v>5.76</v>
      </c>
      <c r="U19">
        <f>IF(ISNA(_xlfn.XLOOKUP(S19,'NGS RYOE'!N:N,'NGS RYOE'!K:K)),"",_xlfn.XLOOKUP(S19,'NGS RYOE'!N:N,'NGS RYOE'!K:K))</f>
        <v>0.38</v>
      </c>
      <c r="V19">
        <f t="shared" si="2"/>
        <v>0.63300000000000001</v>
      </c>
      <c r="W19">
        <f>IF(ISNA(_xlfn.XLOOKUP(S19,'NGS RYOE'!N:N,'NGS RYOE'!L:L)),"",_xlfn.XLOOKUP(S19,'NGS RYOE'!N:N,'NGS RYOE'!L:L))</f>
        <v>40.200000000000003</v>
      </c>
      <c r="X19" s="17">
        <f>IF(ISNA(_xlfn.XLOOKUP(S19,'PFR Receiving'!Z:Z,'PFR Receiving'!AA:AA)),0,_xlfn.XLOOKUP(S19,'PFR Receiving'!Z:Z,'PFR Receiving'!AA:AA))</f>
        <v>282.28571428571428</v>
      </c>
      <c r="Y19" s="13">
        <f t="shared" si="4"/>
        <v>908.57142857142856</v>
      </c>
      <c r="Z19" s="17">
        <f t="shared" si="5"/>
        <v>397.71428571428572</v>
      </c>
      <c r="AA19" s="15">
        <f t="shared" si="6"/>
        <v>0.79500000000000004</v>
      </c>
      <c r="AB19" s="17">
        <f t="shared" si="7"/>
        <v>470.82352941176464</v>
      </c>
      <c r="AC19" s="12">
        <f t="shared" si="8"/>
        <v>4.6764705882352944</v>
      </c>
      <c r="AD19" s="16">
        <f>P19/H19*230</f>
        <v>27.058823529411764</v>
      </c>
      <c r="AE19" s="18">
        <f>Z19+X19</f>
        <v>680</v>
      </c>
      <c r="AF19" s="18">
        <f>IF(ISNA(_xlfn.XLOOKUP(S19,'PFR Receiving'!Z:Z,'PFR Receiving'!AB:AB)),0,_xlfn.XLOOKUP(S19,'PFR Receiving'!Z:Z,'PFR Receiving'!AB:AB))</f>
        <v>344</v>
      </c>
      <c r="AG19" s="18">
        <f>Z19+AF19</f>
        <v>741.71428571428578</v>
      </c>
      <c r="AH19" s="18">
        <f>K19/F19*16</f>
        <v>510.85714285714283</v>
      </c>
      <c r="AI19" s="18">
        <f>Z19+$AM$1*AH19+AF19</f>
        <v>1063.5542857142857</v>
      </c>
    </row>
    <row r="20" spans="1:35" ht="20" x14ac:dyDescent="0.25">
      <c r="A20" s="5">
        <v>2020</v>
      </c>
      <c r="B20" s="7" t="s">
        <v>29</v>
      </c>
      <c r="C20" s="8" t="s">
        <v>23</v>
      </c>
      <c r="D20" s="8">
        <v>25</v>
      </c>
      <c r="E20" s="8" t="s">
        <v>24</v>
      </c>
      <c r="F20" s="8">
        <v>16</v>
      </c>
      <c r="G20" s="8">
        <v>6</v>
      </c>
      <c r="H20" s="8">
        <v>144</v>
      </c>
      <c r="I20" s="8">
        <v>723</v>
      </c>
      <c r="J20" s="8">
        <v>45</v>
      </c>
      <c r="K20" s="8">
        <v>334</v>
      </c>
      <c r="L20" s="8">
        <v>2.2999999999999998</v>
      </c>
      <c r="M20" s="15">
        <f t="shared" si="0"/>
        <v>0.623</v>
      </c>
      <c r="N20" s="8">
        <v>389</v>
      </c>
      <c r="O20" s="8">
        <v>2.7</v>
      </c>
      <c r="P20" s="8">
        <v>11</v>
      </c>
      <c r="Q20" s="15">
        <f t="shared" si="3"/>
        <v>0.82299999999999995</v>
      </c>
      <c r="R20" s="8">
        <v>13.1</v>
      </c>
      <c r="S20" s="5" t="str">
        <f t="shared" si="1"/>
        <v>2020-Gus Edwards</v>
      </c>
      <c r="T20" s="13">
        <f>_xlfn.XLOOKUP(S20,AV!Y:Y,AV!N:N)</f>
        <v>6.08</v>
      </c>
      <c r="U20">
        <f>IF(ISNA(_xlfn.XLOOKUP(S20,'NGS RYOE'!N:N,'NGS RYOE'!K:K)),"",_xlfn.XLOOKUP(S20,'NGS RYOE'!N:N,'NGS RYOE'!K:K))</f>
        <v>1.1399999999999999</v>
      </c>
      <c r="V20">
        <f t="shared" si="2"/>
        <v>0.96</v>
      </c>
      <c r="W20">
        <f>IF(ISNA(_xlfn.XLOOKUP(S20,'NGS RYOE'!N:N,'NGS RYOE'!L:L)),"",_xlfn.XLOOKUP(S20,'NGS RYOE'!N:N,'NGS RYOE'!L:L))</f>
        <v>51.7</v>
      </c>
      <c r="X20" s="17">
        <f>IF(ISNA(_xlfn.XLOOKUP(S20,'PFR Receiving'!Z:Z,'PFR Receiving'!AA:AA)),0,_xlfn.XLOOKUP(S20,'PFR Receiving'!Z:Z,'PFR Receiving'!AA:AA))</f>
        <v>129</v>
      </c>
      <c r="Y20" s="13">
        <f t="shared" si="4"/>
        <v>723</v>
      </c>
      <c r="Z20" s="17">
        <f t="shared" si="5"/>
        <v>389</v>
      </c>
      <c r="AA20" s="15">
        <f t="shared" si="6"/>
        <v>0.78800000000000003</v>
      </c>
      <c r="AB20" s="17">
        <f t="shared" si="7"/>
        <v>621.31944444444446</v>
      </c>
      <c r="AC20" s="12">
        <f t="shared" si="8"/>
        <v>5.020833333333333</v>
      </c>
      <c r="AD20" s="16">
        <f>P20/H20*230</f>
        <v>17.569444444444446</v>
      </c>
      <c r="AE20" s="18">
        <f>Z20+X20</f>
        <v>518</v>
      </c>
      <c r="AF20" s="18">
        <f>IF(ISNA(_xlfn.XLOOKUP(S20,'PFR Receiving'!Z:Z,'PFR Receiving'!AB:AB)),0,_xlfn.XLOOKUP(S20,'PFR Receiving'!Z:Z,'PFR Receiving'!AB:AB))</f>
        <v>93</v>
      </c>
      <c r="AG20" s="18">
        <f>Z20+AF20</f>
        <v>482</v>
      </c>
      <c r="AH20" s="18">
        <f>K20/F20*16</f>
        <v>334</v>
      </c>
      <c r="AI20" s="18">
        <f>Z20+$AM$1*AH20+AF20</f>
        <v>692.42</v>
      </c>
    </row>
    <row r="21" spans="1:35" ht="20" x14ac:dyDescent="0.25">
      <c r="A21" s="5">
        <v>2020</v>
      </c>
      <c r="B21" s="7" t="s">
        <v>71</v>
      </c>
      <c r="C21" s="8" t="s">
        <v>72</v>
      </c>
      <c r="D21" s="8">
        <v>25</v>
      </c>
      <c r="E21" s="8" t="s">
        <v>17</v>
      </c>
      <c r="F21" s="8">
        <v>13</v>
      </c>
      <c r="G21" s="8">
        <v>11</v>
      </c>
      <c r="H21" s="8">
        <v>169</v>
      </c>
      <c r="I21" s="8">
        <v>721</v>
      </c>
      <c r="J21" s="8">
        <v>42</v>
      </c>
      <c r="K21" s="8">
        <v>385</v>
      </c>
      <c r="L21" s="8">
        <v>2.2999999999999998</v>
      </c>
      <c r="M21" s="15">
        <f t="shared" si="0"/>
        <v>0.623</v>
      </c>
      <c r="N21" s="8">
        <v>336</v>
      </c>
      <c r="O21" s="8">
        <v>2</v>
      </c>
      <c r="P21" s="8">
        <v>17</v>
      </c>
      <c r="Q21" s="15">
        <f t="shared" si="3"/>
        <v>0.90700000000000003</v>
      </c>
      <c r="R21" s="8">
        <v>9.9</v>
      </c>
      <c r="S21" s="5" t="str">
        <f t="shared" si="1"/>
        <v>2020-James Conner</v>
      </c>
      <c r="T21" s="13">
        <f>_xlfn.XLOOKUP(S21,AV!Y:Y,AV!N:N)</f>
        <v>7.36</v>
      </c>
      <c r="U21">
        <f>IF(ISNA(_xlfn.XLOOKUP(S21,'NGS RYOE'!N:N,'NGS RYOE'!K:K)),"",_xlfn.XLOOKUP(S21,'NGS RYOE'!N:N,'NGS RYOE'!K:K))</f>
        <v>0.24</v>
      </c>
      <c r="V21">
        <f t="shared" si="2"/>
        <v>0.53300000000000003</v>
      </c>
      <c r="W21">
        <f>IF(ISNA(_xlfn.XLOOKUP(S21,'NGS RYOE'!N:N,'NGS RYOE'!L:L)),"",_xlfn.XLOOKUP(S21,'NGS RYOE'!N:N,'NGS RYOE'!L:L))</f>
        <v>36.6</v>
      </c>
      <c r="X21" s="17">
        <f>IF(ISNA(_xlfn.XLOOKUP(S21,'PFR Receiving'!Z:Z,'PFR Receiving'!AA:AA)),0,_xlfn.XLOOKUP(S21,'PFR Receiving'!Z:Z,'PFR Receiving'!AA:AA))</f>
        <v>264.61538461538464</v>
      </c>
      <c r="Y21" s="13">
        <f t="shared" si="4"/>
        <v>887.38461538461536</v>
      </c>
      <c r="Z21" s="17">
        <f t="shared" si="5"/>
        <v>413.53846153846155</v>
      </c>
      <c r="AA21" s="15">
        <f t="shared" si="6"/>
        <v>0.81699999999999995</v>
      </c>
      <c r="AB21" s="17">
        <f t="shared" si="7"/>
        <v>457.27810650887574</v>
      </c>
      <c r="AC21" s="12">
        <f t="shared" si="8"/>
        <v>4.2662721893491122</v>
      </c>
      <c r="AD21" s="16">
        <f>P21/H21*230</f>
        <v>23.136094674556212</v>
      </c>
      <c r="AE21" s="18">
        <f>Z21+X21</f>
        <v>678.15384615384619</v>
      </c>
      <c r="AF21" s="18">
        <f>IF(ISNA(_xlfn.XLOOKUP(S21,'PFR Receiving'!Z:Z,'PFR Receiving'!AB:AB)),0,_xlfn.XLOOKUP(S21,'PFR Receiving'!Z:Z,'PFR Receiving'!AB:AB))</f>
        <v>283.07692307692309</v>
      </c>
      <c r="AG21" s="18">
        <f>Z21+AF21</f>
        <v>696.61538461538464</v>
      </c>
      <c r="AH21" s="18">
        <f>K21/F21*16</f>
        <v>473.84615384615387</v>
      </c>
      <c r="AI21" s="18">
        <f>Z21+$AM$1*AH21+AF21</f>
        <v>995.13846153846157</v>
      </c>
    </row>
    <row r="22" spans="1:35" ht="20" x14ac:dyDescent="0.25">
      <c r="A22" s="5">
        <v>2020</v>
      </c>
      <c r="B22" s="7" t="s">
        <v>73</v>
      </c>
      <c r="C22" s="8" t="s">
        <v>74</v>
      </c>
      <c r="D22" s="8">
        <v>29</v>
      </c>
      <c r="E22" s="8" t="s">
        <v>17</v>
      </c>
      <c r="F22" s="8">
        <v>12</v>
      </c>
      <c r="G22" s="8">
        <v>12</v>
      </c>
      <c r="H22" s="8">
        <v>147</v>
      </c>
      <c r="I22" s="8">
        <v>691</v>
      </c>
      <c r="J22" s="8">
        <v>38</v>
      </c>
      <c r="K22" s="8">
        <v>402</v>
      </c>
      <c r="L22" s="8">
        <v>2.7</v>
      </c>
      <c r="M22" s="15">
        <f t="shared" si="0"/>
        <v>0.77800000000000002</v>
      </c>
      <c r="N22" s="8">
        <v>289</v>
      </c>
      <c r="O22" s="8">
        <v>2</v>
      </c>
      <c r="P22" s="8">
        <v>7</v>
      </c>
      <c r="Q22" s="15">
        <f t="shared" si="3"/>
        <v>0.68300000000000005</v>
      </c>
      <c r="R22" s="8">
        <v>21</v>
      </c>
      <c r="S22" s="5" t="str">
        <f t="shared" si="1"/>
        <v>2020-David Johnson</v>
      </c>
      <c r="T22" s="13">
        <f>_xlfn.XLOOKUP(S22,AV!Y:Y,AV!N:N)</f>
        <v>8</v>
      </c>
      <c r="U22">
        <f>IF(ISNA(_xlfn.XLOOKUP(S22,'NGS RYOE'!N:N,'NGS RYOE'!K:K)),"",_xlfn.XLOOKUP(S22,'NGS RYOE'!N:N,'NGS RYOE'!K:K))</f>
        <v>0.52</v>
      </c>
      <c r="V22">
        <f t="shared" si="2"/>
        <v>0.73299999999999998</v>
      </c>
      <c r="W22">
        <f>IF(ISNA(_xlfn.XLOOKUP(S22,'NGS RYOE'!N:N,'NGS RYOE'!L:L)),"",_xlfn.XLOOKUP(S22,'NGS RYOE'!N:N,'NGS RYOE'!L:L))</f>
        <v>38.1</v>
      </c>
      <c r="X22" s="17">
        <f>IF(ISNA(_xlfn.XLOOKUP(S22,'PFR Receiving'!Z:Z,'PFR Receiving'!AA:AA)),0,_xlfn.XLOOKUP(S22,'PFR Receiving'!Z:Z,'PFR Receiving'!AA:AA))</f>
        <v>418.66666666666669</v>
      </c>
      <c r="Y22" s="13">
        <f t="shared" si="4"/>
        <v>921.33333333333337</v>
      </c>
      <c r="Z22" s="17">
        <f t="shared" si="5"/>
        <v>385.33333333333331</v>
      </c>
      <c r="AA22" s="15">
        <f t="shared" si="6"/>
        <v>0.78300000000000003</v>
      </c>
      <c r="AB22" s="17">
        <f t="shared" si="7"/>
        <v>452.17687074829934</v>
      </c>
      <c r="AC22" s="12">
        <f t="shared" si="8"/>
        <v>4.7006802721088432</v>
      </c>
      <c r="AD22" s="16">
        <f>P22/H22*230</f>
        <v>10.952380952380953</v>
      </c>
      <c r="AE22" s="18">
        <f>Z22+X22</f>
        <v>804</v>
      </c>
      <c r="AF22" s="18">
        <f>IF(ISNA(_xlfn.XLOOKUP(S22,'PFR Receiving'!Z:Z,'PFR Receiving'!AB:AB)),0,_xlfn.XLOOKUP(S22,'PFR Receiving'!Z:Z,'PFR Receiving'!AB:AB))</f>
        <v>313.33333333333331</v>
      </c>
      <c r="AG22" s="18">
        <f>Z22+AF22</f>
        <v>698.66666666666663</v>
      </c>
      <c r="AH22" s="18">
        <f>K22/F22*16</f>
        <v>536</v>
      </c>
      <c r="AI22" s="18">
        <f>Z22+$AM$1*AH22+AF22</f>
        <v>1036.3466666666666</v>
      </c>
    </row>
    <row r="23" spans="1:35" ht="20" x14ac:dyDescent="0.25">
      <c r="A23" s="5">
        <v>2020</v>
      </c>
      <c r="B23" s="7" t="s">
        <v>80</v>
      </c>
      <c r="C23" s="8" t="s">
        <v>81</v>
      </c>
      <c r="D23" s="8">
        <v>23</v>
      </c>
      <c r="E23" s="8" t="s">
        <v>24</v>
      </c>
      <c r="F23" s="8">
        <v>10</v>
      </c>
      <c r="G23" s="8">
        <v>10</v>
      </c>
      <c r="H23" s="8">
        <v>137</v>
      </c>
      <c r="I23" s="8">
        <v>691</v>
      </c>
      <c r="J23" s="8">
        <v>30</v>
      </c>
      <c r="K23" s="8">
        <v>429</v>
      </c>
      <c r="L23" s="8">
        <v>3.1</v>
      </c>
      <c r="M23" s="15">
        <f t="shared" si="0"/>
        <v>0.88500000000000001</v>
      </c>
      <c r="N23" s="8">
        <v>262</v>
      </c>
      <c r="O23" s="8">
        <v>1.9</v>
      </c>
      <c r="P23" s="8">
        <v>12</v>
      </c>
      <c r="Q23" s="15">
        <f t="shared" si="3"/>
        <v>0.84499999999999997</v>
      </c>
      <c r="R23" s="8">
        <v>11.4</v>
      </c>
      <c r="S23" s="5" t="str">
        <f t="shared" si="1"/>
        <v>2020-Damien Harris</v>
      </c>
      <c r="T23" s="13">
        <f>_xlfn.XLOOKUP(S23,AV!Y:Y,AV!N:N)</f>
        <v>8</v>
      </c>
      <c r="U23">
        <f>IF(ISNA(_xlfn.XLOOKUP(S23,'NGS RYOE'!N:N,'NGS RYOE'!K:K)),"",_xlfn.XLOOKUP(S23,'NGS RYOE'!N:N,'NGS RYOE'!K:K))</f>
        <v>0.53</v>
      </c>
      <c r="V23">
        <f t="shared" si="2"/>
        <v>0.746</v>
      </c>
      <c r="W23">
        <f>IF(ISNA(_xlfn.XLOOKUP(S23,'NGS RYOE'!N:N,'NGS RYOE'!L:L)),"",_xlfn.XLOOKUP(S23,'NGS RYOE'!N:N,'NGS RYOE'!L:L))</f>
        <v>40.700000000000003</v>
      </c>
      <c r="X23" s="17">
        <f>IF(ISNA(_xlfn.XLOOKUP(S23,'PFR Receiving'!Z:Z,'PFR Receiving'!AA:AA)),0,_xlfn.XLOOKUP(S23,'PFR Receiving'!Z:Z,'PFR Receiving'!AA:AA))</f>
        <v>83.2</v>
      </c>
      <c r="Y23" s="13">
        <f t="shared" si="4"/>
        <v>1105.5999999999999</v>
      </c>
      <c r="Z23" s="17">
        <f t="shared" si="5"/>
        <v>419.2</v>
      </c>
      <c r="AA23" s="15">
        <f t="shared" si="6"/>
        <v>0.82099999999999995</v>
      </c>
      <c r="AB23" s="17">
        <f t="shared" si="7"/>
        <v>439.85401459854018</v>
      </c>
      <c r="AC23" s="12">
        <f t="shared" si="8"/>
        <v>5.0437956204379564</v>
      </c>
      <c r="AD23" s="16">
        <f>P23/H23*230</f>
        <v>20.145985401459853</v>
      </c>
      <c r="AE23" s="18">
        <f>Z23+X23</f>
        <v>502.4</v>
      </c>
      <c r="AF23" s="18">
        <f>IF(ISNA(_xlfn.XLOOKUP(S23,'PFR Receiving'!Z:Z,'PFR Receiving'!AB:AB)),0,_xlfn.XLOOKUP(S23,'PFR Receiving'!Z:Z,'PFR Receiving'!AB:AB))</f>
        <v>88</v>
      </c>
      <c r="AG23" s="18">
        <f>Z23+AF23</f>
        <v>507.2</v>
      </c>
      <c r="AH23" s="18">
        <f>K23/F23*16</f>
        <v>686.4</v>
      </c>
      <c r="AI23" s="18">
        <f>Z23+$AM$1*AH23+AF23</f>
        <v>939.63200000000006</v>
      </c>
    </row>
    <row r="24" spans="1:35" ht="20" x14ac:dyDescent="0.25">
      <c r="A24" s="5">
        <v>2020</v>
      </c>
      <c r="B24" s="7" t="s">
        <v>20</v>
      </c>
      <c r="C24" s="8" t="s">
        <v>21</v>
      </c>
      <c r="D24" s="8">
        <v>23</v>
      </c>
      <c r="E24" s="8" t="s">
        <v>17</v>
      </c>
      <c r="F24" s="8">
        <v>16</v>
      </c>
      <c r="G24" s="8">
        <v>16</v>
      </c>
      <c r="H24" s="8">
        <v>156</v>
      </c>
      <c r="I24" s="8">
        <v>687</v>
      </c>
      <c r="J24" s="8">
        <v>40</v>
      </c>
      <c r="K24" s="8">
        <v>238</v>
      </c>
      <c r="L24" s="8">
        <v>1.5</v>
      </c>
      <c r="M24" s="15">
        <f t="shared" si="0"/>
        <v>0.254</v>
      </c>
      <c r="N24" s="8">
        <v>449</v>
      </c>
      <c r="O24" s="8">
        <v>2.9</v>
      </c>
      <c r="P24" s="8">
        <v>9</v>
      </c>
      <c r="Q24" s="15">
        <f t="shared" si="3"/>
        <v>0.75700000000000001</v>
      </c>
      <c r="R24" s="8">
        <v>17.3</v>
      </c>
      <c r="S24" s="5" t="str">
        <f t="shared" si="1"/>
        <v>2020-Devin Singletary</v>
      </c>
      <c r="T24" s="13">
        <f>_xlfn.XLOOKUP(S24,AV!Y:Y,AV!N:N)</f>
        <v>8</v>
      </c>
      <c r="U24">
        <f>IF(ISNA(_xlfn.XLOOKUP(S24,'NGS RYOE'!N:N,'NGS RYOE'!K:K)),"",_xlfn.XLOOKUP(S24,'NGS RYOE'!N:N,'NGS RYOE'!K:K))</f>
        <v>0.28999999999999998</v>
      </c>
      <c r="V24">
        <f t="shared" si="2"/>
        <v>0.57999999999999996</v>
      </c>
      <c r="W24">
        <f>IF(ISNA(_xlfn.XLOOKUP(S24,'NGS RYOE'!N:N,'NGS RYOE'!L:L)),"",_xlfn.XLOOKUP(S24,'NGS RYOE'!N:N,'NGS RYOE'!L:L))</f>
        <v>36</v>
      </c>
      <c r="X24" s="17">
        <f>IF(ISNA(_xlfn.XLOOKUP(S24,'PFR Receiving'!Z:Z,'PFR Receiving'!AA:AA)),0,_xlfn.XLOOKUP(S24,'PFR Receiving'!Z:Z,'PFR Receiving'!AA:AA))</f>
        <v>269</v>
      </c>
      <c r="Y24" s="13">
        <f t="shared" si="4"/>
        <v>687</v>
      </c>
      <c r="Z24" s="17">
        <f t="shared" si="5"/>
        <v>449</v>
      </c>
      <c r="AA24" s="15">
        <f t="shared" si="6"/>
        <v>0.84699999999999998</v>
      </c>
      <c r="AB24" s="17">
        <f t="shared" si="7"/>
        <v>661.98717948717945</v>
      </c>
      <c r="AC24" s="12">
        <f t="shared" si="8"/>
        <v>4.4038461538461542</v>
      </c>
      <c r="AD24" s="16">
        <f>P24/H24*230</f>
        <v>13.26923076923077</v>
      </c>
      <c r="AE24" s="18">
        <f>Z24+X24</f>
        <v>718</v>
      </c>
      <c r="AF24" s="18">
        <f>IF(ISNA(_xlfn.XLOOKUP(S24,'PFR Receiving'!Z:Z,'PFR Receiving'!AB:AB)),0,_xlfn.XLOOKUP(S24,'PFR Receiving'!Z:Z,'PFR Receiving'!AB:AB))</f>
        <v>269</v>
      </c>
      <c r="AG24" s="18">
        <f>Z24+AF24</f>
        <v>718</v>
      </c>
      <c r="AH24" s="18">
        <f>K24/F24*16</f>
        <v>238</v>
      </c>
      <c r="AI24" s="18">
        <f>Z24+$AM$1*AH24+AF24</f>
        <v>867.94</v>
      </c>
    </row>
    <row r="25" spans="1:35" ht="20" x14ac:dyDescent="0.25">
      <c r="A25" s="5">
        <v>2020</v>
      </c>
      <c r="B25" s="7" t="s">
        <v>34</v>
      </c>
      <c r="C25" s="8" t="s">
        <v>35</v>
      </c>
      <c r="D25" s="8">
        <v>26</v>
      </c>
      <c r="E25" s="8" t="s">
        <v>24</v>
      </c>
      <c r="F25" s="8">
        <v>15</v>
      </c>
      <c r="G25" s="8">
        <v>10</v>
      </c>
      <c r="H25" s="8">
        <v>147</v>
      </c>
      <c r="I25" s="8">
        <v>682</v>
      </c>
      <c r="J25" s="8">
        <v>35</v>
      </c>
      <c r="K25" s="8">
        <v>320</v>
      </c>
      <c r="L25" s="8">
        <v>2.2000000000000002</v>
      </c>
      <c r="M25" s="15">
        <f t="shared" si="0"/>
        <v>0.57299999999999995</v>
      </c>
      <c r="N25" s="8">
        <v>362</v>
      </c>
      <c r="O25" s="8">
        <v>2.5</v>
      </c>
      <c r="P25" s="8">
        <v>10</v>
      </c>
      <c r="Q25" s="15">
        <f t="shared" si="3"/>
        <v>0.78500000000000003</v>
      </c>
      <c r="R25" s="8">
        <v>14.7</v>
      </c>
      <c r="S25" s="5" t="str">
        <f t="shared" si="1"/>
        <v>2020-Wayne Gallman</v>
      </c>
      <c r="T25" s="13">
        <f>_xlfn.XLOOKUP(S25,AV!Y:Y,AV!N:N)</f>
        <v>5.28</v>
      </c>
      <c r="U25">
        <f>IF(ISNA(_xlfn.XLOOKUP(S25,'NGS RYOE'!N:N,'NGS RYOE'!K:K)),"",_xlfn.XLOOKUP(S25,'NGS RYOE'!N:N,'NGS RYOE'!K:K))</f>
        <v>0.7</v>
      </c>
      <c r="V25">
        <f t="shared" si="2"/>
        <v>0.83299999999999996</v>
      </c>
      <c r="W25">
        <f>IF(ISNA(_xlfn.XLOOKUP(S25,'NGS RYOE'!N:N,'NGS RYOE'!L:L)),"",_xlfn.XLOOKUP(S25,'NGS RYOE'!N:N,'NGS RYOE'!L:L))</f>
        <v>48.6</v>
      </c>
      <c r="X25" s="17">
        <f>IF(ISNA(_xlfn.XLOOKUP(S25,'PFR Receiving'!Z:Z,'PFR Receiving'!AA:AA)),0,_xlfn.XLOOKUP(S25,'PFR Receiving'!Z:Z,'PFR Receiving'!AA:AA))</f>
        <v>121.6</v>
      </c>
      <c r="Y25" s="13">
        <f t="shared" si="4"/>
        <v>727.4666666666667</v>
      </c>
      <c r="Z25" s="17">
        <f t="shared" si="5"/>
        <v>386.13333333333333</v>
      </c>
      <c r="AA25" s="15">
        <f t="shared" si="6"/>
        <v>0.78600000000000003</v>
      </c>
      <c r="AB25" s="17">
        <f t="shared" si="7"/>
        <v>566.39455782312928</v>
      </c>
      <c r="AC25" s="12">
        <f t="shared" si="8"/>
        <v>4.6394557823129254</v>
      </c>
      <c r="AD25" s="16">
        <f>P25/H25*230</f>
        <v>15.646258503401363</v>
      </c>
      <c r="AE25" s="18">
        <f>Z25+X25</f>
        <v>507.73333333333335</v>
      </c>
      <c r="AF25" s="18">
        <f>IF(ISNA(_xlfn.XLOOKUP(S25,'PFR Receiving'!Z:Z,'PFR Receiving'!AB:AB)),0,_xlfn.XLOOKUP(S25,'PFR Receiving'!Z:Z,'PFR Receiving'!AB:AB))</f>
        <v>106.66666666666667</v>
      </c>
      <c r="AG25" s="18">
        <f>Z25+AF25</f>
        <v>492.8</v>
      </c>
      <c r="AH25" s="18">
        <f>K25/F25*16</f>
        <v>341.33333333333331</v>
      </c>
      <c r="AI25" s="18">
        <f>Z25+$AM$1*AH25+AF25</f>
        <v>707.83999999999992</v>
      </c>
    </row>
    <row r="26" spans="1:35" ht="20" x14ac:dyDescent="0.25">
      <c r="A26" s="5">
        <v>2020</v>
      </c>
      <c r="B26" s="7" t="s">
        <v>50</v>
      </c>
      <c r="C26" s="8" t="s">
        <v>51</v>
      </c>
      <c r="D26" s="8">
        <v>26</v>
      </c>
      <c r="E26" s="8" t="s">
        <v>17</v>
      </c>
      <c r="F26" s="8">
        <v>12</v>
      </c>
      <c r="G26" s="8">
        <v>12</v>
      </c>
      <c r="H26" s="8">
        <v>141</v>
      </c>
      <c r="I26" s="8">
        <v>681</v>
      </c>
      <c r="J26" s="8">
        <v>43</v>
      </c>
      <c r="K26" s="8">
        <v>375</v>
      </c>
      <c r="L26" s="8">
        <v>2.7</v>
      </c>
      <c r="M26" s="15">
        <f t="shared" si="0"/>
        <v>0.77800000000000002</v>
      </c>
      <c r="N26" s="8">
        <v>306</v>
      </c>
      <c r="O26" s="8">
        <v>2.2000000000000002</v>
      </c>
      <c r="P26" s="8">
        <v>10</v>
      </c>
      <c r="Q26" s="15">
        <f t="shared" si="3"/>
        <v>0.78500000000000003</v>
      </c>
      <c r="R26" s="8">
        <v>14.1</v>
      </c>
      <c r="S26" s="5" t="str">
        <f t="shared" si="1"/>
        <v>2020-Chris Carson</v>
      </c>
      <c r="T26" s="13">
        <f>_xlfn.XLOOKUP(S26,AV!Y:Y,AV!N:N)</f>
        <v>10.72</v>
      </c>
      <c r="U26">
        <f>IF(ISNA(_xlfn.XLOOKUP(S26,'NGS RYOE'!N:N,'NGS RYOE'!K:K)),"",_xlfn.XLOOKUP(S26,'NGS RYOE'!N:N,'NGS RYOE'!K:K))</f>
        <v>0.37</v>
      </c>
      <c r="V26">
        <f t="shared" si="2"/>
        <v>0.62</v>
      </c>
      <c r="W26">
        <f>IF(ISNA(_xlfn.XLOOKUP(S26,'NGS RYOE'!N:N,'NGS RYOE'!L:L)),"",_xlfn.XLOOKUP(S26,'NGS RYOE'!N:N,'NGS RYOE'!L:L))</f>
        <v>48.9</v>
      </c>
      <c r="X26" s="17">
        <f>IF(ISNA(_xlfn.XLOOKUP(S26,'PFR Receiving'!Z:Z,'PFR Receiving'!AA:AA)),0,_xlfn.XLOOKUP(S26,'PFR Receiving'!Z:Z,'PFR Receiving'!AA:AA))</f>
        <v>382.66666666666669</v>
      </c>
      <c r="Y26" s="13">
        <f t="shared" si="4"/>
        <v>908</v>
      </c>
      <c r="Z26" s="17">
        <f t="shared" si="5"/>
        <v>408</v>
      </c>
      <c r="AA26" s="15">
        <f t="shared" si="6"/>
        <v>0.80700000000000005</v>
      </c>
      <c r="AB26" s="17">
        <f t="shared" si="7"/>
        <v>499.14893617021272</v>
      </c>
      <c r="AC26" s="12">
        <f t="shared" si="8"/>
        <v>4.8297872340425529</v>
      </c>
      <c r="AD26" s="16">
        <f>P26/H26*230</f>
        <v>16.312056737588655</v>
      </c>
      <c r="AE26" s="18">
        <f>Z26+X26</f>
        <v>790.66666666666674</v>
      </c>
      <c r="AF26" s="18">
        <f>IF(ISNA(_xlfn.XLOOKUP(S26,'PFR Receiving'!Z:Z,'PFR Receiving'!AB:AB)),0,_xlfn.XLOOKUP(S26,'PFR Receiving'!Z:Z,'PFR Receiving'!AB:AB))</f>
        <v>342.66666666666669</v>
      </c>
      <c r="AG26" s="18">
        <f>Z26+AF26</f>
        <v>750.66666666666674</v>
      </c>
      <c r="AH26" s="18">
        <f>K26/F26*16</f>
        <v>500</v>
      </c>
      <c r="AI26" s="18">
        <f>Z26+$AM$1*AH26+AF26</f>
        <v>1065.6666666666667</v>
      </c>
    </row>
    <row r="27" spans="1:35" ht="20" x14ac:dyDescent="0.25">
      <c r="A27" s="5">
        <v>2020</v>
      </c>
      <c r="B27" s="7" t="s">
        <v>84</v>
      </c>
      <c r="C27" s="8" t="s">
        <v>33</v>
      </c>
      <c r="D27" s="8">
        <v>26</v>
      </c>
      <c r="E27" s="8" t="s">
        <v>17</v>
      </c>
      <c r="F27" s="8">
        <v>15</v>
      </c>
      <c r="G27" s="8">
        <v>15</v>
      </c>
      <c r="H27" s="8">
        <v>195</v>
      </c>
      <c r="I27" s="8">
        <v>678</v>
      </c>
      <c r="J27" s="8">
        <v>45</v>
      </c>
      <c r="K27" s="8">
        <v>329</v>
      </c>
      <c r="L27" s="8">
        <v>1.7</v>
      </c>
      <c r="M27" s="15">
        <f t="shared" si="0"/>
        <v>0.32300000000000001</v>
      </c>
      <c r="N27" s="8">
        <v>349</v>
      </c>
      <c r="O27" s="8">
        <v>1.8</v>
      </c>
      <c r="P27" s="8">
        <v>19</v>
      </c>
      <c r="Q27" s="15">
        <f t="shared" si="3"/>
        <v>0.92100000000000004</v>
      </c>
      <c r="R27" s="8">
        <v>10.3</v>
      </c>
      <c r="S27" s="5" t="str">
        <f t="shared" si="1"/>
        <v>2020-Todd Gurley</v>
      </c>
      <c r="T27" s="13">
        <f>_xlfn.XLOOKUP(S27,AV!Y:Y,AV!N:N)</f>
        <v>6.4</v>
      </c>
      <c r="U27">
        <f>IF(ISNA(_xlfn.XLOOKUP(S27,'NGS RYOE'!N:N,'NGS RYOE'!K:K)),"",_xlfn.XLOOKUP(S27,'NGS RYOE'!N:N,'NGS RYOE'!K:K))</f>
        <v>-0.56000000000000005</v>
      </c>
      <c r="V27">
        <f t="shared" si="2"/>
        <v>0.1</v>
      </c>
      <c r="W27">
        <f>IF(ISNA(_xlfn.XLOOKUP(S27,'NGS RYOE'!N:N,'NGS RYOE'!L:L)),"",_xlfn.XLOOKUP(S27,'NGS RYOE'!N:N,'NGS RYOE'!L:L))</f>
        <v>32.799999999999997</v>
      </c>
      <c r="X27" s="17">
        <f>IF(ISNA(_xlfn.XLOOKUP(S27,'PFR Receiving'!Z:Z,'PFR Receiving'!AA:AA)),0,_xlfn.XLOOKUP(S27,'PFR Receiving'!Z:Z,'PFR Receiving'!AA:AA))</f>
        <v>174.93333333333334</v>
      </c>
      <c r="Y27" s="13">
        <f t="shared" si="4"/>
        <v>723.2</v>
      </c>
      <c r="Z27" s="17">
        <f t="shared" si="5"/>
        <v>372.26666666666665</v>
      </c>
      <c r="AA27" s="15">
        <f t="shared" si="6"/>
        <v>0.76900000000000002</v>
      </c>
      <c r="AB27" s="17">
        <f t="shared" si="7"/>
        <v>411.64102564102564</v>
      </c>
      <c r="AC27" s="12">
        <f t="shared" si="8"/>
        <v>3.476923076923077</v>
      </c>
      <c r="AD27" s="16">
        <f>P27/H27*230</f>
        <v>22.410256410256409</v>
      </c>
      <c r="AE27" s="18">
        <f>Z27+X27</f>
        <v>547.20000000000005</v>
      </c>
      <c r="AF27" s="18">
        <f>IF(ISNA(_xlfn.XLOOKUP(S27,'PFR Receiving'!Z:Z,'PFR Receiving'!AB:AB)),0,_xlfn.XLOOKUP(S27,'PFR Receiving'!Z:Z,'PFR Receiving'!AB:AB))</f>
        <v>131.19999999999999</v>
      </c>
      <c r="AG27" s="18">
        <f>Z27+AF27</f>
        <v>503.46666666666664</v>
      </c>
      <c r="AH27" s="18">
        <f>K27/F27*16</f>
        <v>350.93333333333334</v>
      </c>
      <c r="AI27" s="18">
        <f>Z27+$AM$1*AH27+AF27</f>
        <v>724.55466666666666</v>
      </c>
    </row>
    <row r="28" spans="1:35" ht="20" x14ac:dyDescent="0.25">
      <c r="A28" s="5">
        <v>2020</v>
      </c>
      <c r="B28" s="7" t="s">
        <v>67</v>
      </c>
      <c r="C28" s="8" t="s">
        <v>68</v>
      </c>
      <c r="D28" s="8">
        <v>37</v>
      </c>
      <c r="E28" s="8" t="s">
        <v>17</v>
      </c>
      <c r="F28" s="8">
        <v>15</v>
      </c>
      <c r="G28" s="8">
        <v>14</v>
      </c>
      <c r="H28" s="8">
        <v>187</v>
      </c>
      <c r="I28" s="8">
        <v>653</v>
      </c>
      <c r="J28" s="8">
        <v>32</v>
      </c>
      <c r="K28" s="8">
        <v>279</v>
      </c>
      <c r="L28" s="8">
        <v>1.5</v>
      </c>
      <c r="M28" s="15">
        <f t="shared" si="0"/>
        <v>0.254</v>
      </c>
      <c r="N28" s="8">
        <v>374</v>
      </c>
      <c r="O28" s="8">
        <v>2</v>
      </c>
      <c r="P28" s="8">
        <v>8</v>
      </c>
      <c r="Q28" s="15">
        <f t="shared" si="3"/>
        <v>0.71599999999999997</v>
      </c>
      <c r="R28" s="8">
        <v>23.4</v>
      </c>
      <c r="S28" s="5" t="str">
        <f t="shared" si="1"/>
        <v>2020-Frank Gore</v>
      </c>
      <c r="T28" s="13">
        <f>_xlfn.XLOOKUP(S28,AV!Y:Y,AV!N:N)</f>
        <v>4.32</v>
      </c>
      <c r="U28">
        <f>IF(ISNA(_xlfn.XLOOKUP(S28,'NGS RYOE'!N:N,'NGS RYOE'!K:K)),"",_xlfn.XLOOKUP(S28,'NGS RYOE'!N:N,'NGS RYOE'!K:K))</f>
        <v>-0.59</v>
      </c>
      <c r="V28">
        <f t="shared" si="2"/>
        <v>9.2999999999999999E-2</v>
      </c>
      <c r="W28">
        <f>IF(ISNA(_xlfn.XLOOKUP(S28,'NGS RYOE'!N:N,'NGS RYOE'!L:L)),"",_xlfn.XLOOKUP(S28,'NGS RYOE'!N:N,'NGS RYOE'!L:L))</f>
        <v>34.1</v>
      </c>
      <c r="X28" s="17">
        <f>IF(ISNA(_xlfn.XLOOKUP(S28,'PFR Receiving'!Z:Z,'PFR Receiving'!AA:AA)),0,_xlfn.XLOOKUP(S28,'PFR Receiving'!Z:Z,'PFR Receiving'!AA:AA))</f>
        <v>94.933333333333337</v>
      </c>
      <c r="Y28" s="13">
        <f t="shared" si="4"/>
        <v>696.5333333333333</v>
      </c>
      <c r="Z28" s="17">
        <f t="shared" si="5"/>
        <v>398.93333333333334</v>
      </c>
      <c r="AA28" s="15">
        <f t="shared" si="6"/>
        <v>0.8</v>
      </c>
      <c r="AB28" s="17">
        <f t="shared" si="7"/>
        <v>460</v>
      </c>
      <c r="AC28" s="12">
        <f t="shared" si="8"/>
        <v>3.4919786096256686</v>
      </c>
      <c r="AD28" s="16">
        <f>P28/H28*230</f>
        <v>9.8395721925133692</v>
      </c>
      <c r="AE28" s="18">
        <f>Z28+X28</f>
        <v>493.86666666666667</v>
      </c>
      <c r="AF28" s="18">
        <f>IF(ISNA(_xlfn.XLOOKUP(S28,'PFR Receiving'!Z:Z,'PFR Receiving'!AB:AB)),0,_xlfn.XLOOKUP(S28,'PFR Receiving'!Z:Z,'PFR Receiving'!AB:AB))</f>
        <v>77.86666666666666</v>
      </c>
      <c r="AG28" s="18">
        <f>Z28+AF28</f>
        <v>476.8</v>
      </c>
      <c r="AH28" s="18">
        <f>K28/F28*16</f>
        <v>297.60000000000002</v>
      </c>
      <c r="AI28" s="18">
        <f>Z28+$AM$1*AH28+AF28</f>
        <v>664.28800000000001</v>
      </c>
    </row>
    <row r="29" spans="1:35" ht="20" x14ac:dyDescent="0.25">
      <c r="A29" s="5">
        <v>2020</v>
      </c>
      <c r="B29" s="7" t="s">
        <v>42</v>
      </c>
      <c r="C29" s="8" t="s">
        <v>43</v>
      </c>
      <c r="D29" s="8">
        <v>27</v>
      </c>
      <c r="E29" s="8" t="s">
        <v>17</v>
      </c>
      <c r="F29" s="8">
        <v>15</v>
      </c>
      <c r="G29" s="8">
        <v>12</v>
      </c>
      <c r="H29" s="8">
        <v>165</v>
      </c>
      <c r="I29" s="8">
        <v>642</v>
      </c>
      <c r="J29" s="8">
        <v>38</v>
      </c>
      <c r="K29" s="8">
        <v>244</v>
      </c>
      <c r="L29" s="8">
        <v>1.5</v>
      </c>
      <c r="M29" s="15">
        <f t="shared" si="0"/>
        <v>0.254</v>
      </c>
      <c r="N29" s="8">
        <v>398</v>
      </c>
      <c r="O29" s="8">
        <v>2.4</v>
      </c>
      <c r="P29" s="8">
        <v>21</v>
      </c>
      <c r="Q29" s="15">
        <f t="shared" si="3"/>
        <v>0.94499999999999995</v>
      </c>
      <c r="R29" s="8">
        <v>7.9</v>
      </c>
      <c r="S29" s="5" t="str">
        <f t="shared" si="1"/>
        <v>2020-Mike Davis</v>
      </c>
      <c r="T29" s="13">
        <f>_xlfn.XLOOKUP(S29,AV!Y:Y,AV!N:N)</f>
        <v>7.52</v>
      </c>
      <c r="U29">
        <f>IF(ISNA(_xlfn.XLOOKUP(S29,'NGS RYOE'!N:N,'NGS RYOE'!K:K)),"",_xlfn.XLOOKUP(S29,'NGS RYOE'!N:N,'NGS RYOE'!K:K))</f>
        <v>0.09</v>
      </c>
      <c r="V29">
        <f t="shared" si="2"/>
        <v>0.44</v>
      </c>
      <c r="W29">
        <f>IF(ISNA(_xlfn.XLOOKUP(S29,'NGS RYOE'!N:N,'NGS RYOE'!L:L)),"",_xlfn.XLOOKUP(S29,'NGS RYOE'!N:N,'NGS RYOE'!L:L))</f>
        <v>37.9</v>
      </c>
      <c r="X29" s="17">
        <f>IF(ISNA(_xlfn.XLOOKUP(S29,'PFR Receiving'!Z:Z,'PFR Receiving'!AA:AA)),0,_xlfn.XLOOKUP(S29,'PFR Receiving'!Z:Z,'PFR Receiving'!AA:AA))</f>
        <v>397.86666666666667</v>
      </c>
      <c r="Y29" s="13">
        <f t="shared" si="4"/>
        <v>684.8</v>
      </c>
      <c r="Z29" s="17">
        <f t="shared" si="5"/>
        <v>424.53333333333336</v>
      </c>
      <c r="AA29" s="15">
        <f t="shared" si="6"/>
        <v>0.83299999999999996</v>
      </c>
      <c r="AB29" s="17">
        <f t="shared" si="7"/>
        <v>554.78787878787875</v>
      </c>
      <c r="AC29" s="12">
        <f t="shared" si="8"/>
        <v>3.8909090909090911</v>
      </c>
      <c r="AD29" s="16">
        <f>P29/H29*230</f>
        <v>29.27272727272727</v>
      </c>
      <c r="AE29" s="18">
        <f>Z29+X29</f>
        <v>822.40000000000009</v>
      </c>
      <c r="AF29" s="18">
        <f>IF(ISNA(_xlfn.XLOOKUP(S29,'PFR Receiving'!Z:Z,'PFR Receiving'!AB:AB)),0,_xlfn.XLOOKUP(S29,'PFR Receiving'!Z:Z,'PFR Receiving'!AB:AB))</f>
        <v>445.86666666666667</v>
      </c>
      <c r="AG29" s="18">
        <f>Z29+AF29</f>
        <v>870.40000000000009</v>
      </c>
      <c r="AH29" s="18">
        <f>K29/F29*16</f>
        <v>260.26666666666665</v>
      </c>
      <c r="AI29" s="18">
        <f>Z29+$AM$1*AH29+AF29</f>
        <v>1034.3679999999999</v>
      </c>
    </row>
    <row r="30" spans="1:35" ht="20" x14ac:dyDescent="0.25">
      <c r="A30" s="5">
        <v>2020</v>
      </c>
      <c r="B30" s="7" t="s">
        <v>63</v>
      </c>
      <c r="C30" s="8" t="s">
        <v>64</v>
      </c>
      <c r="D30" s="8">
        <v>21</v>
      </c>
      <c r="E30" s="8" t="s">
        <v>24</v>
      </c>
      <c r="F30" s="8">
        <v>13</v>
      </c>
      <c r="G30" s="8">
        <v>5</v>
      </c>
      <c r="H30" s="8">
        <v>145</v>
      </c>
      <c r="I30" s="8">
        <v>625</v>
      </c>
      <c r="J30" s="8">
        <v>26</v>
      </c>
      <c r="K30" s="8">
        <v>321</v>
      </c>
      <c r="L30" s="8">
        <v>2.2000000000000002</v>
      </c>
      <c r="M30" s="15">
        <f t="shared" si="0"/>
        <v>0.57299999999999995</v>
      </c>
      <c r="N30" s="8">
        <v>304</v>
      </c>
      <c r="O30" s="8">
        <v>2.1</v>
      </c>
      <c r="P30" s="8">
        <v>6</v>
      </c>
      <c r="Q30" s="15">
        <f t="shared" si="3"/>
        <v>0.65200000000000002</v>
      </c>
      <c r="R30" s="8">
        <v>24.2</v>
      </c>
      <c r="S30" s="5" t="str">
        <f t="shared" si="1"/>
        <v>2020-Cam Akers</v>
      </c>
      <c r="T30" s="13">
        <f>_xlfn.XLOOKUP(S30,AV!Y:Y,AV!N:N)</f>
        <v>4.96</v>
      </c>
      <c r="U30">
        <f>IF(ISNA(_xlfn.XLOOKUP(S30,'NGS RYOE'!N:N,'NGS RYOE'!K:K)),"",_xlfn.XLOOKUP(S30,'NGS RYOE'!N:N,'NGS RYOE'!K:K))</f>
        <v>-0.08</v>
      </c>
      <c r="V30">
        <f t="shared" si="2"/>
        <v>0.34</v>
      </c>
      <c r="W30">
        <f>IF(ISNA(_xlfn.XLOOKUP(S30,'NGS RYOE'!N:N,'NGS RYOE'!L:L)),"",_xlfn.XLOOKUP(S30,'NGS RYOE'!N:N,'NGS RYOE'!L:L))</f>
        <v>33.799999999999997</v>
      </c>
      <c r="X30" s="17">
        <f>IF(ISNA(_xlfn.XLOOKUP(S30,'PFR Receiving'!Z:Z,'PFR Receiving'!AA:AA)),0,_xlfn.XLOOKUP(S30,'PFR Receiving'!Z:Z,'PFR Receiving'!AA:AA))</f>
        <v>151.38461538461539</v>
      </c>
      <c r="Y30" s="13">
        <f t="shared" si="4"/>
        <v>769.23076923076928</v>
      </c>
      <c r="Z30" s="17">
        <f t="shared" si="5"/>
        <v>374.15384615384613</v>
      </c>
      <c r="AA30" s="15">
        <f t="shared" si="6"/>
        <v>0.77600000000000002</v>
      </c>
      <c r="AB30" s="17">
        <f t="shared" si="7"/>
        <v>482.20689655172418</v>
      </c>
      <c r="AC30" s="12">
        <f t="shared" si="8"/>
        <v>4.3103448275862073</v>
      </c>
      <c r="AD30" s="16">
        <f>P30/H30*230</f>
        <v>9.5172413793103452</v>
      </c>
      <c r="AE30" s="18">
        <f>Z30+X30</f>
        <v>525.53846153846155</v>
      </c>
      <c r="AF30" s="18">
        <f>IF(ISNA(_xlfn.XLOOKUP(S30,'PFR Receiving'!Z:Z,'PFR Receiving'!AB:AB)),0,_xlfn.XLOOKUP(S30,'PFR Receiving'!Z:Z,'PFR Receiving'!AB:AB))</f>
        <v>112</v>
      </c>
      <c r="AG30" s="18">
        <f>Z30+AF30</f>
        <v>486.15384615384613</v>
      </c>
      <c r="AH30" s="18">
        <f>K30/F30*16</f>
        <v>395.07692307692309</v>
      </c>
      <c r="AI30" s="18">
        <f>Z30+$AM$1*AH30+AF30</f>
        <v>735.05230769230775</v>
      </c>
    </row>
    <row r="31" spans="1:35" ht="20" x14ac:dyDescent="0.25">
      <c r="A31" s="5">
        <v>2020</v>
      </c>
      <c r="B31" s="7" t="s">
        <v>79</v>
      </c>
      <c r="C31" s="8" t="s">
        <v>64</v>
      </c>
      <c r="D31" s="8">
        <v>23</v>
      </c>
      <c r="E31" s="8" t="s">
        <v>17</v>
      </c>
      <c r="F31" s="8">
        <v>15</v>
      </c>
      <c r="G31" s="8">
        <v>11</v>
      </c>
      <c r="H31" s="8">
        <v>138</v>
      </c>
      <c r="I31" s="8">
        <v>624</v>
      </c>
      <c r="J31" s="8">
        <v>40</v>
      </c>
      <c r="K31" s="8">
        <v>342</v>
      </c>
      <c r="L31" s="8">
        <v>2.5</v>
      </c>
      <c r="M31" s="15">
        <f t="shared" si="0"/>
        <v>0.72099999999999997</v>
      </c>
      <c r="N31" s="8">
        <v>282</v>
      </c>
      <c r="O31" s="8">
        <v>2</v>
      </c>
      <c r="P31" s="8">
        <v>8</v>
      </c>
      <c r="Q31" s="15">
        <f t="shared" si="3"/>
        <v>0.71599999999999997</v>
      </c>
      <c r="R31" s="8">
        <v>17.3</v>
      </c>
      <c r="S31" s="5" t="str">
        <f t="shared" si="1"/>
        <v>2020-Darrell Henderson</v>
      </c>
      <c r="T31" s="13">
        <f>_xlfn.XLOOKUP(S31,AV!Y:Y,AV!N:N)</f>
        <v>4.32</v>
      </c>
      <c r="U31">
        <f>IF(ISNA(_xlfn.XLOOKUP(S31,'NGS RYOE'!N:N,'NGS RYOE'!K:K)),"",_xlfn.XLOOKUP(S31,'NGS RYOE'!N:N,'NGS RYOE'!K:K))</f>
        <v>0.2</v>
      </c>
      <c r="V31">
        <f t="shared" si="2"/>
        <v>0.5</v>
      </c>
      <c r="W31">
        <f>IF(ISNA(_xlfn.XLOOKUP(S31,'NGS RYOE'!N:N,'NGS RYOE'!L:L)),"",_xlfn.XLOOKUP(S31,'NGS RYOE'!N:N,'NGS RYOE'!L:L))</f>
        <v>41.6</v>
      </c>
      <c r="X31" s="17">
        <f>IF(ISNA(_xlfn.XLOOKUP(S31,'PFR Receiving'!Z:Z,'PFR Receiving'!AA:AA)),0,_xlfn.XLOOKUP(S31,'PFR Receiving'!Z:Z,'PFR Receiving'!AA:AA))</f>
        <v>169.6</v>
      </c>
      <c r="Y31" s="13">
        <f t="shared" si="4"/>
        <v>665.6</v>
      </c>
      <c r="Z31" s="17">
        <f t="shared" si="5"/>
        <v>300.8</v>
      </c>
      <c r="AA31" s="15">
        <f t="shared" si="6"/>
        <v>0.71899999999999997</v>
      </c>
      <c r="AB31" s="17">
        <f t="shared" si="7"/>
        <v>470.00000000000006</v>
      </c>
      <c r="AC31" s="12">
        <f t="shared" si="8"/>
        <v>4.5217391304347823</v>
      </c>
      <c r="AD31" s="16">
        <f>P31/H31*230</f>
        <v>13.333333333333334</v>
      </c>
      <c r="AE31" s="18">
        <f>Z31+X31</f>
        <v>470.4</v>
      </c>
      <c r="AF31" s="18">
        <f>IF(ISNA(_xlfn.XLOOKUP(S31,'PFR Receiving'!Z:Z,'PFR Receiving'!AB:AB)),0,_xlfn.XLOOKUP(S31,'PFR Receiving'!Z:Z,'PFR Receiving'!AB:AB))</f>
        <v>170.66666666666666</v>
      </c>
      <c r="AG31" s="18">
        <f>Z31+AF31</f>
        <v>471.4666666666667</v>
      </c>
      <c r="AH31" s="18">
        <f>K31/F31*16</f>
        <v>364.8</v>
      </c>
      <c r="AI31" s="18">
        <f>Z31+$AM$1*AH31+AF31</f>
        <v>701.29066666666665</v>
      </c>
    </row>
    <row r="32" spans="1:35" ht="20" x14ac:dyDescent="0.25">
      <c r="A32" s="5">
        <v>2020</v>
      </c>
      <c r="B32" s="7" t="s">
        <v>89</v>
      </c>
      <c r="C32" s="8" t="s">
        <v>90</v>
      </c>
      <c r="D32" s="8">
        <v>35</v>
      </c>
      <c r="E32" s="8" t="s">
        <v>24</v>
      </c>
      <c r="F32" s="8">
        <v>16</v>
      </c>
      <c r="G32" s="8">
        <v>10</v>
      </c>
      <c r="H32" s="8">
        <v>156</v>
      </c>
      <c r="I32" s="8">
        <v>604</v>
      </c>
      <c r="J32" s="8">
        <v>34</v>
      </c>
      <c r="K32" s="8">
        <v>346</v>
      </c>
      <c r="L32" s="8">
        <v>2.2000000000000002</v>
      </c>
      <c r="M32" s="15">
        <f t="shared" si="0"/>
        <v>0.57299999999999995</v>
      </c>
      <c r="N32" s="8">
        <v>258</v>
      </c>
      <c r="O32" s="8">
        <v>1.7</v>
      </c>
      <c r="P32" s="8">
        <v>11</v>
      </c>
      <c r="Q32" s="15">
        <f t="shared" si="3"/>
        <v>0.82299999999999995</v>
      </c>
      <c r="R32" s="8">
        <v>14.2</v>
      </c>
      <c r="S32" s="5" t="str">
        <f t="shared" si="1"/>
        <v>2020-Adrian Peterson</v>
      </c>
      <c r="T32" s="13">
        <f>_xlfn.XLOOKUP(S32,AV!Y:Y,AV!N:N)</f>
        <v>4</v>
      </c>
      <c r="U32">
        <f>IF(ISNA(_xlfn.XLOOKUP(S32,'NGS RYOE'!N:N,'NGS RYOE'!K:K)),"",_xlfn.XLOOKUP(S32,'NGS RYOE'!N:N,'NGS RYOE'!K:K))</f>
        <v>-0.51</v>
      </c>
      <c r="V32">
        <f t="shared" si="2"/>
        <v>0.113</v>
      </c>
      <c r="W32">
        <f>IF(ISNA(_xlfn.XLOOKUP(S32,'NGS RYOE'!N:N,'NGS RYOE'!L:L)),"",_xlfn.XLOOKUP(S32,'NGS RYOE'!N:N,'NGS RYOE'!L:L))</f>
        <v>26.6</v>
      </c>
      <c r="X32" s="17">
        <f>IF(ISNA(_xlfn.XLOOKUP(S32,'PFR Receiving'!Z:Z,'PFR Receiving'!AA:AA)),0,_xlfn.XLOOKUP(S32,'PFR Receiving'!Z:Z,'PFR Receiving'!AA:AA))</f>
        <v>101</v>
      </c>
      <c r="Y32" s="13">
        <f t="shared" si="4"/>
        <v>604</v>
      </c>
      <c r="Z32" s="17">
        <f t="shared" si="5"/>
        <v>258</v>
      </c>
      <c r="AA32" s="15">
        <f t="shared" si="6"/>
        <v>0.68400000000000005</v>
      </c>
      <c r="AB32" s="17">
        <f t="shared" si="7"/>
        <v>380.38461538461536</v>
      </c>
      <c r="AC32" s="12">
        <f t="shared" si="8"/>
        <v>3.8717948717948718</v>
      </c>
      <c r="AD32" s="16">
        <f>P32/H32*230</f>
        <v>16.217948717948719</v>
      </c>
      <c r="AE32" s="18">
        <f>Z32+X32</f>
        <v>359</v>
      </c>
      <c r="AF32" s="18">
        <f>IF(ISNA(_xlfn.XLOOKUP(S32,'PFR Receiving'!Z:Z,'PFR Receiving'!AB:AB)),0,_xlfn.XLOOKUP(S32,'PFR Receiving'!Z:Z,'PFR Receiving'!AB:AB))</f>
        <v>103</v>
      </c>
      <c r="AG32" s="18">
        <f>Z32+AF32</f>
        <v>361</v>
      </c>
      <c r="AH32" s="18">
        <f>K32/F32*16</f>
        <v>346</v>
      </c>
      <c r="AI32" s="18">
        <f>Z32+$AM$1*AH32+AF32</f>
        <v>578.98</v>
      </c>
    </row>
    <row r="33" spans="1:35" ht="20" x14ac:dyDescent="0.25">
      <c r="A33" s="5">
        <v>2020</v>
      </c>
      <c r="B33" s="7" t="s">
        <v>52</v>
      </c>
      <c r="C33" s="8" t="s">
        <v>53</v>
      </c>
      <c r="D33" s="8">
        <v>25</v>
      </c>
      <c r="E33" s="8" t="s">
        <v>24</v>
      </c>
      <c r="F33" s="8">
        <v>12</v>
      </c>
      <c r="G33" s="8">
        <v>3</v>
      </c>
      <c r="H33" s="8">
        <v>126</v>
      </c>
      <c r="I33" s="8">
        <v>600</v>
      </c>
      <c r="J33" s="8">
        <v>31</v>
      </c>
      <c r="K33" s="8">
        <v>327</v>
      </c>
      <c r="L33" s="8">
        <v>2.6</v>
      </c>
      <c r="M33" s="15">
        <f t="shared" si="0"/>
        <v>0.75700000000000001</v>
      </c>
      <c r="N33" s="8">
        <v>273</v>
      </c>
      <c r="O33" s="8">
        <v>2.2000000000000002</v>
      </c>
      <c r="P33" s="8">
        <v>9</v>
      </c>
      <c r="Q33" s="15">
        <f t="shared" si="3"/>
        <v>0.75700000000000001</v>
      </c>
      <c r="R33" s="8">
        <v>14</v>
      </c>
      <c r="S33" s="5" t="str">
        <f t="shared" si="1"/>
        <v>2020-Jeff Wilson</v>
      </c>
      <c r="T33" s="13">
        <f>_xlfn.XLOOKUP(S33,AV!Y:Y,AV!N:N)</f>
        <v>5.28</v>
      </c>
      <c r="U33">
        <f>IF(ISNA(_xlfn.XLOOKUP(S33,'NGS RYOE'!N:N,'NGS RYOE'!K:K)),"",_xlfn.XLOOKUP(S33,'NGS RYOE'!N:N,'NGS RYOE'!K:K))</f>
        <v>0.59</v>
      </c>
      <c r="V33">
        <f t="shared" si="2"/>
        <v>0.79300000000000004</v>
      </c>
      <c r="W33">
        <f>IF(ISNA(_xlfn.XLOOKUP(S33,'NGS RYOE'!N:N,'NGS RYOE'!L:L)),"",_xlfn.XLOOKUP(S33,'NGS RYOE'!N:N,'NGS RYOE'!L:L))</f>
        <v>44</v>
      </c>
      <c r="X33" s="17">
        <f>IF(ISNA(_xlfn.XLOOKUP(S33,'PFR Receiving'!Z:Z,'PFR Receiving'!AA:AA)),0,_xlfn.XLOOKUP(S33,'PFR Receiving'!Z:Z,'PFR Receiving'!AA:AA))</f>
        <v>177.33333333333334</v>
      </c>
      <c r="Y33" s="13">
        <f t="shared" si="4"/>
        <v>800</v>
      </c>
      <c r="Z33" s="17">
        <f t="shared" si="5"/>
        <v>364</v>
      </c>
      <c r="AA33" s="15">
        <f t="shared" si="6"/>
        <v>0.76400000000000001</v>
      </c>
      <c r="AB33" s="17">
        <f t="shared" si="7"/>
        <v>498.33333333333331</v>
      </c>
      <c r="AC33" s="12">
        <f t="shared" si="8"/>
        <v>4.7619047619047619</v>
      </c>
      <c r="AD33" s="16">
        <f>P33/H33*230</f>
        <v>16.428571428571427</v>
      </c>
      <c r="AE33" s="18">
        <f>Z33+X33</f>
        <v>541.33333333333337</v>
      </c>
      <c r="AF33" s="18">
        <f>IF(ISNA(_xlfn.XLOOKUP(S33,'PFR Receiving'!Z:Z,'PFR Receiving'!AB:AB)),0,_xlfn.XLOOKUP(S33,'PFR Receiving'!Z:Z,'PFR Receiving'!AB:AB))</f>
        <v>148</v>
      </c>
      <c r="AG33" s="18">
        <f>Z33+AF33</f>
        <v>512</v>
      </c>
      <c r="AH33" s="18">
        <f>K33/F33*16</f>
        <v>436</v>
      </c>
      <c r="AI33" s="18">
        <f>Z33+$AM$1*AH33+AF33</f>
        <v>786.68000000000006</v>
      </c>
    </row>
    <row r="34" spans="1:35" ht="20" x14ac:dyDescent="0.25">
      <c r="A34" s="5">
        <v>2020</v>
      </c>
      <c r="B34" s="7" t="s">
        <v>77</v>
      </c>
      <c r="C34" s="8" t="s">
        <v>78</v>
      </c>
      <c r="D34" s="8">
        <v>23</v>
      </c>
      <c r="E34" s="8" t="s">
        <v>24</v>
      </c>
      <c r="F34" s="8">
        <v>10</v>
      </c>
      <c r="G34" s="8">
        <v>7</v>
      </c>
      <c r="H34" s="8">
        <v>142</v>
      </c>
      <c r="I34" s="8">
        <v>584</v>
      </c>
      <c r="J34" s="8">
        <v>27</v>
      </c>
      <c r="K34" s="8">
        <v>297</v>
      </c>
      <c r="L34" s="8">
        <v>2.1</v>
      </c>
      <c r="M34" s="15">
        <f t="shared" si="0"/>
        <v>0.497</v>
      </c>
      <c r="N34" s="8">
        <v>287</v>
      </c>
      <c r="O34" s="8">
        <v>2</v>
      </c>
      <c r="P34" s="8">
        <v>6</v>
      </c>
      <c r="Q34" s="15">
        <f t="shared" si="3"/>
        <v>0.65200000000000002</v>
      </c>
      <c r="R34" s="8">
        <v>23.7</v>
      </c>
      <c r="S34" s="5" t="str">
        <f t="shared" si="1"/>
        <v>2020-Myles Gaskin</v>
      </c>
      <c r="T34" s="13">
        <f>_xlfn.XLOOKUP(S34,AV!Y:Y,AV!N:N)</f>
        <v>11.2</v>
      </c>
      <c r="U34">
        <f>IF(ISNA(_xlfn.XLOOKUP(S34,'NGS RYOE'!N:N,'NGS RYOE'!K:K)),"",_xlfn.XLOOKUP(S34,'NGS RYOE'!N:N,'NGS RYOE'!K:K))</f>
        <v>0.25</v>
      </c>
      <c r="V34">
        <f t="shared" si="2"/>
        <v>0.55300000000000005</v>
      </c>
      <c r="W34">
        <f>IF(ISNA(_xlfn.XLOOKUP(S34,'NGS RYOE'!N:N,'NGS RYOE'!L:L)),"",_xlfn.XLOOKUP(S34,'NGS RYOE'!N:N,'NGS RYOE'!L:L))</f>
        <v>39.299999999999997</v>
      </c>
      <c r="X34" s="17">
        <f>IF(ISNA(_xlfn.XLOOKUP(S34,'PFR Receiving'!Z:Z,'PFR Receiving'!AA:AA)),0,_xlfn.XLOOKUP(S34,'PFR Receiving'!Z:Z,'PFR Receiving'!AA:AA))</f>
        <v>620.79999999999995</v>
      </c>
      <c r="Y34" s="13">
        <f t="shared" si="4"/>
        <v>934.4</v>
      </c>
      <c r="Z34" s="17">
        <f t="shared" si="5"/>
        <v>459.2</v>
      </c>
      <c r="AA34" s="15">
        <f t="shared" si="6"/>
        <v>0.85899999999999999</v>
      </c>
      <c r="AB34" s="17">
        <f t="shared" si="7"/>
        <v>464.85915492957753</v>
      </c>
      <c r="AC34" s="12">
        <f t="shared" si="8"/>
        <v>4.112676056338028</v>
      </c>
      <c r="AD34" s="16">
        <f>P34/H34*230</f>
        <v>9.71830985915493</v>
      </c>
      <c r="AE34" s="18">
        <f>Z34+X34</f>
        <v>1080</v>
      </c>
      <c r="AF34" s="18">
        <f>IF(ISNA(_xlfn.XLOOKUP(S34,'PFR Receiving'!Z:Z,'PFR Receiving'!AB:AB)),0,_xlfn.XLOOKUP(S34,'PFR Receiving'!Z:Z,'PFR Receiving'!AB:AB))</f>
        <v>620.79999999999995</v>
      </c>
      <c r="AG34" s="18">
        <f>Z34+AF34</f>
        <v>1080</v>
      </c>
      <c r="AH34" s="18">
        <f>K34/F34*16</f>
        <v>475.2</v>
      </c>
      <c r="AI34" s="18">
        <f>Z34+$AM$1*AH34+AF34</f>
        <v>1379.376</v>
      </c>
    </row>
    <row r="35" spans="1:35" ht="20" x14ac:dyDescent="0.25">
      <c r="A35" s="5">
        <v>2020</v>
      </c>
      <c r="B35" s="7" t="s">
        <v>54</v>
      </c>
      <c r="C35" s="8" t="s">
        <v>55</v>
      </c>
      <c r="D35" s="8">
        <v>25</v>
      </c>
      <c r="E35" s="8" t="s">
        <v>24</v>
      </c>
      <c r="F35" s="8">
        <v>10</v>
      </c>
      <c r="G35" s="8">
        <v>10</v>
      </c>
      <c r="H35" s="8">
        <v>116</v>
      </c>
      <c r="I35" s="8">
        <v>530</v>
      </c>
      <c r="J35" s="8">
        <v>26</v>
      </c>
      <c r="K35" s="8">
        <v>273</v>
      </c>
      <c r="L35" s="8">
        <v>2.4</v>
      </c>
      <c r="M35" s="15">
        <f t="shared" si="0"/>
        <v>0.67600000000000005</v>
      </c>
      <c r="N35" s="8">
        <v>257</v>
      </c>
      <c r="O35" s="8">
        <v>2.2000000000000002</v>
      </c>
      <c r="P35" s="8">
        <v>13</v>
      </c>
      <c r="Q35" s="15">
        <f t="shared" si="3"/>
        <v>0.85899999999999999</v>
      </c>
      <c r="R35" s="8">
        <v>8.9</v>
      </c>
      <c r="S35" s="5" t="str">
        <f t="shared" si="1"/>
        <v>2020-Austin Ekeler</v>
      </c>
      <c r="T35" s="13">
        <f>_xlfn.XLOOKUP(S35,AV!Y:Y,AV!N:N)</f>
        <v>9.6</v>
      </c>
      <c r="U35">
        <f>IF(ISNA(_xlfn.XLOOKUP(S35,'NGS RYOE'!N:N,'NGS RYOE'!K:K)),"",_xlfn.XLOOKUP(S35,'NGS RYOE'!N:N,'NGS RYOE'!K:K))</f>
        <v>0.27</v>
      </c>
      <c r="V35">
        <f t="shared" si="2"/>
        <v>0.56599999999999995</v>
      </c>
      <c r="W35">
        <f>IF(ISNA(_xlfn.XLOOKUP(S35,'NGS RYOE'!N:N,'NGS RYOE'!L:L)),"",_xlfn.XLOOKUP(S35,'NGS RYOE'!N:N,'NGS RYOE'!L:L))</f>
        <v>40.4</v>
      </c>
      <c r="X35" s="17">
        <f>IF(ISNA(_xlfn.XLOOKUP(S35,'PFR Receiving'!Z:Z,'PFR Receiving'!AA:AA)),0,_xlfn.XLOOKUP(S35,'PFR Receiving'!Z:Z,'PFR Receiving'!AA:AA))</f>
        <v>644.79999999999995</v>
      </c>
      <c r="Y35" s="13">
        <f t="shared" si="4"/>
        <v>848</v>
      </c>
      <c r="Z35" s="17">
        <f t="shared" si="5"/>
        <v>411.2</v>
      </c>
      <c r="AA35" s="15">
        <f t="shared" si="6"/>
        <v>0.81399999999999995</v>
      </c>
      <c r="AB35" s="17">
        <f t="shared" si="7"/>
        <v>509.56896551724139</v>
      </c>
      <c r="AC35" s="12">
        <f t="shared" si="8"/>
        <v>4.568965517241379</v>
      </c>
      <c r="AD35" s="16">
        <f>P35/H35*230</f>
        <v>25.775862068965516</v>
      </c>
      <c r="AE35" s="18">
        <f>Z35+X35</f>
        <v>1056</v>
      </c>
      <c r="AF35" s="18">
        <f>IF(ISNA(_xlfn.XLOOKUP(S35,'PFR Receiving'!Z:Z,'PFR Receiving'!AB:AB)),0,_xlfn.XLOOKUP(S35,'PFR Receiving'!Z:Z,'PFR Receiving'!AB:AB))</f>
        <v>756.8</v>
      </c>
      <c r="AG35" s="18">
        <f>Z35+AF35</f>
        <v>1168</v>
      </c>
      <c r="AH35" s="18">
        <f>K35/F35*16</f>
        <v>436.8</v>
      </c>
      <c r="AI35" s="18">
        <f>Z35+$AM$1*AH35+AF35</f>
        <v>1443.184</v>
      </c>
    </row>
    <row r="36" spans="1:35" ht="20" x14ac:dyDescent="0.25">
      <c r="A36" s="5">
        <v>2020</v>
      </c>
      <c r="B36" s="7" t="s">
        <v>92</v>
      </c>
      <c r="C36" s="8" t="s">
        <v>90</v>
      </c>
      <c r="D36" s="8">
        <v>21</v>
      </c>
      <c r="E36" s="8" t="s">
        <v>24</v>
      </c>
      <c r="F36" s="8">
        <v>13</v>
      </c>
      <c r="G36" s="8">
        <v>4</v>
      </c>
      <c r="H36" s="8">
        <v>114</v>
      </c>
      <c r="I36" s="8">
        <v>521</v>
      </c>
      <c r="J36" s="8">
        <v>31</v>
      </c>
      <c r="K36" s="8">
        <v>331</v>
      </c>
      <c r="L36" s="8">
        <v>2.9</v>
      </c>
      <c r="M36" s="15">
        <f t="shared" si="0"/>
        <v>0.84</v>
      </c>
      <c r="N36" s="8">
        <v>190</v>
      </c>
      <c r="O36" s="8">
        <v>1.7</v>
      </c>
      <c r="P36" s="8">
        <v>9</v>
      </c>
      <c r="Q36" s="15">
        <f t="shared" si="3"/>
        <v>0.75700000000000001</v>
      </c>
      <c r="R36" s="8">
        <v>12.7</v>
      </c>
      <c r="S36" s="5" t="str">
        <f t="shared" si="1"/>
        <v>2020-D'Andre Swift</v>
      </c>
      <c r="T36" s="13">
        <f>_xlfn.XLOOKUP(S36,AV!Y:Y,AV!N:N)</f>
        <v>7.36</v>
      </c>
      <c r="U36">
        <f>IF(ISNA(_xlfn.XLOOKUP(S36,'NGS RYOE'!N:N,'NGS RYOE'!K:K)),"",_xlfn.XLOOKUP(S36,'NGS RYOE'!N:N,'NGS RYOE'!K:K))</f>
        <v>0.26</v>
      </c>
      <c r="V36">
        <f t="shared" si="2"/>
        <v>0.56000000000000005</v>
      </c>
      <c r="W36">
        <f>IF(ISNA(_xlfn.XLOOKUP(S36,'NGS RYOE'!N:N,'NGS RYOE'!L:L)),"",_xlfn.XLOOKUP(S36,'NGS RYOE'!N:N,'NGS RYOE'!L:L))</f>
        <v>38.6</v>
      </c>
      <c r="X36" s="17">
        <f>IF(ISNA(_xlfn.XLOOKUP(S36,'PFR Receiving'!Z:Z,'PFR Receiving'!AA:AA)),0,_xlfn.XLOOKUP(S36,'PFR Receiving'!Z:Z,'PFR Receiving'!AA:AA))</f>
        <v>439.38461538461536</v>
      </c>
      <c r="Y36" s="13">
        <f t="shared" si="4"/>
        <v>641.23076923076928</v>
      </c>
      <c r="Z36" s="17">
        <f t="shared" si="5"/>
        <v>233.84615384615384</v>
      </c>
      <c r="AA36" s="15">
        <f t="shared" si="6"/>
        <v>0.64800000000000002</v>
      </c>
      <c r="AB36" s="17">
        <f t="shared" si="7"/>
        <v>383.33333333333337</v>
      </c>
      <c r="AC36" s="12">
        <f t="shared" si="8"/>
        <v>4.5701754385964914</v>
      </c>
      <c r="AD36" s="16">
        <f>P36/H36*230</f>
        <v>18.157894736842103</v>
      </c>
      <c r="AE36" s="18">
        <f>Z36+X36</f>
        <v>673.23076923076917</v>
      </c>
      <c r="AF36" s="18">
        <f>IF(ISNA(_xlfn.XLOOKUP(S36,'PFR Receiving'!Z:Z,'PFR Receiving'!AB:AB)),0,_xlfn.XLOOKUP(S36,'PFR Receiving'!Z:Z,'PFR Receiving'!AB:AB))</f>
        <v>432</v>
      </c>
      <c r="AG36" s="18">
        <f>Z36+AF36</f>
        <v>665.84615384615381</v>
      </c>
      <c r="AH36" s="18">
        <f>K36/F36*16</f>
        <v>407.38461538461536</v>
      </c>
      <c r="AI36" s="18">
        <f>Z36+$AM$1*AH36+AF36</f>
        <v>922.49846153846147</v>
      </c>
    </row>
    <row r="37" spans="1:35" ht="20" x14ac:dyDescent="0.25">
      <c r="A37" s="5">
        <v>2020</v>
      </c>
      <c r="B37" s="7" t="s">
        <v>93</v>
      </c>
      <c r="C37" s="8" t="s">
        <v>53</v>
      </c>
      <c r="D37" s="8">
        <v>28</v>
      </c>
      <c r="E37" s="8" t="s">
        <v>24</v>
      </c>
      <c r="F37" s="8">
        <v>8</v>
      </c>
      <c r="G37" s="8">
        <v>8</v>
      </c>
      <c r="H37" s="8">
        <v>104</v>
      </c>
      <c r="I37" s="8">
        <v>521</v>
      </c>
      <c r="J37" s="8">
        <v>22</v>
      </c>
      <c r="K37" s="8">
        <v>346</v>
      </c>
      <c r="L37" s="8">
        <v>3.3</v>
      </c>
      <c r="M37" s="15">
        <f t="shared" si="0"/>
        <v>0.91100000000000003</v>
      </c>
      <c r="N37" s="8">
        <v>175</v>
      </c>
      <c r="O37" s="8">
        <v>1.7</v>
      </c>
      <c r="P37" s="8">
        <v>5</v>
      </c>
      <c r="Q37" s="15">
        <f t="shared" si="3"/>
        <v>0.58799999999999997</v>
      </c>
      <c r="R37" s="8">
        <v>20.8</v>
      </c>
      <c r="S37" s="5" t="str">
        <f t="shared" si="1"/>
        <v>2020-Raheem Mostert</v>
      </c>
      <c r="T37" s="13">
        <f>_xlfn.XLOOKUP(S37,AV!Y:Y,AV!N:N)</f>
        <v>0</v>
      </c>
      <c r="U37">
        <f>IF(ISNA(_xlfn.XLOOKUP(S37,'NGS RYOE'!N:N,'NGS RYOE'!K:K)),"",_xlfn.XLOOKUP(S37,'NGS RYOE'!N:N,'NGS RYOE'!K:K))</f>
        <v>0.69</v>
      </c>
      <c r="V37">
        <f t="shared" si="2"/>
        <v>0.82599999999999996</v>
      </c>
      <c r="W37">
        <f>IF(ISNA(_xlfn.XLOOKUP(S37,'NGS RYOE'!N:N,'NGS RYOE'!L:L)),"",_xlfn.XLOOKUP(S37,'NGS RYOE'!N:N,'NGS RYOE'!L:L))</f>
        <v>36.9</v>
      </c>
      <c r="X37" s="17">
        <f>IF(ISNA(_xlfn.XLOOKUP(S37,'PFR Receiving'!Z:Z,'PFR Receiving'!AA:AA)),0,_xlfn.XLOOKUP(S37,'PFR Receiving'!Z:Z,'PFR Receiving'!AA:AA))</f>
        <v>312</v>
      </c>
      <c r="Y37" s="13">
        <f t="shared" si="4"/>
        <v>1042</v>
      </c>
      <c r="Z37" s="17">
        <f t="shared" si="5"/>
        <v>350</v>
      </c>
      <c r="AA37" s="15">
        <f t="shared" si="6"/>
        <v>0.755</v>
      </c>
      <c r="AB37" s="17">
        <f t="shared" si="7"/>
        <v>387.01923076923077</v>
      </c>
      <c r="AC37" s="12">
        <f t="shared" si="8"/>
        <v>5.009615384615385</v>
      </c>
      <c r="AD37" s="16">
        <f>P37/H37*230</f>
        <v>11.057692307692308</v>
      </c>
      <c r="AE37" s="18">
        <f>Z37+X37</f>
        <v>662</v>
      </c>
      <c r="AF37" s="18">
        <f>IF(ISNA(_xlfn.XLOOKUP(S37,'PFR Receiving'!Z:Z,'PFR Receiving'!AB:AB)),0,_xlfn.XLOOKUP(S37,'PFR Receiving'!Z:Z,'PFR Receiving'!AB:AB))</f>
        <v>272</v>
      </c>
      <c r="AG37" s="18">
        <f>Z37+AF37</f>
        <v>622</v>
      </c>
      <c r="AH37" s="18">
        <f>K37/F37*16</f>
        <v>692</v>
      </c>
      <c r="AI37" s="18">
        <f>Z37+$AM$1*AH37+AF37</f>
        <v>1057.96</v>
      </c>
    </row>
    <row r="38" spans="1:35" ht="20" x14ac:dyDescent="0.25">
      <c r="A38" s="5">
        <v>2020</v>
      </c>
      <c r="B38" s="7" t="s">
        <v>82</v>
      </c>
      <c r="C38" s="8" t="s">
        <v>19</v>
      </c>
      <c r="D38" s="8">
        <v>25</v>
      </c>
      <c r="E38" s="8" t="s">
        <v>24</v>
      </c>
      <c r="F38" s="8">
        <v>14</v>
      </c>
      <c r="G38" s="8">
        <v>3</v>
      </c>
      <c r="H38" s="8">
        <v>119</v>
      </c>
      <c r="I38" s="8">
        <v>505</v>
      </c>
      <c r="J38" s="8">
        <v>29</v>
      </c>
      <c r="K38" s="8">
        <v>277</v>
      </c>
      <c r="L38" s="8">
        <v>2.2999999999999998</v>
      </c>
      <c r="M38" s="15">
        <f t="shared" si="0"/>
        <v>0.623</v>
      </c>
      <c r="N38" s="8">
        <v>228</v>
      </c>
      <c r="O38" s="8">
        <v>1.9</v>
      </c>
      <c r="P38" s="8">
        <v>5</v>
      </c>
      <c r="Q38" s="15">
        <f t="shared" si="3"/>
        <v>0.58799999999999997</v>
      </c>
      <c r="R38" s="8">
        <v>23.8</v>
      </c>
      <c r="S38" s="5" t="str">
        <f t="shared" si="1"/>
        <v>2020-Jamaal Williams</v>
      </c>
      <c r="T38" s="13">
        <f>_xlfn.XLOOKUP(S38,AV!Y:Y,AV!N:N)</f>
        <v>6.88</v>
      </c>
      <c r="U38">
        <f>IF(ISNA(_xlfn.XLOOKUP(S38,'NGS RYOE'!N:N,'NGS RYOE'!K:K)),"",_xlfn.XLOOKUP(S38,'NGS RYOE'!N:N,'NGS RYOE'!K:K))</f>
        <v>0.21</v>
      </c>
      <c r="V38">
        <f t="shared" si="2"/>
        <v>0.51300000000000001</v>
      </c>
      <c r="W38">
        <f>IF(ISNA(_xlfn.XLOOKUP(S38,'NGS RYOE'!N:N,'NGS RYOE'!L:L)),"",_xlfn.XLOOKUP(S38,'NGS RYOE'!N:N,'NGS RYOE'!L:L))</f>
        <v>39.799999999999997</v>
      </c>
      <c r="X38" s="17">
        <f>IF(ISNA(_xlfn.XLOOKUP(S38,'PFR Receiving'!Z:Z,'PFR Receiving'!AA:AA)),0,_xlfn.XLOOKUP(S38,'PFR Receiving'!Z:Z,'PFR Receiving'!AA:AA))</f>
        <v>269.71428571428572</v>
      </c>
      <c r="Y38" s="13">
        <f t="shared" si="4"/>
        <v>577.14285714285711</v>
      </c>
      <c r="Z38" s="17">
        <f t="shared" si="5"/>
        <v>260.57142857142856</v>
      </c>
      <c r="AA38" s="15">
        <f t="shared" si="6"/>
        <v>0.69099999999999995</v>
      </c>
      <c r="AB38" s="17">
        <f t="shared" si="7"/>
        <v>440.67226890756302</v>
      </c>
      <c r="AC38" s="12">
        <f t="shared" si="8"/>
        <v>4.2436974789915967</v>
      </c>
      <c r="AD38" s="16">
        <f>P38/H38*230</f>
        <v>9.6638655462184886</v>
      </c>
      <c r="AE38" s="18">
        <f>Z38+X38</f>
        <v>530.28571428571422</v>
      </c>
      <c r="AF38" s="18">
        <f>IF(ISNA(_xlfn.XLOOKUP(S38,'PFR Receiving'!Z:Z,'PFR Receiving'!AB:AB)),0,_xlfn.XLOOKUP(S38,'PFR Receiving'!Z:Z,'PFR Receiving'!AB:AB))</f>
        <v>250.28571428571428</v>
      </c>
      <c r="AG38" s="18">
        <f>Z38+AF38</f>
        <v>510.85714285714283</v>
      </c>
      <c r="AH38" s="18">
        <f>K38/F38*16</f>
        <v>316.57142857142856</v>
      </c>
      <c r="AI38" s="18">
        <f>Z38+$AM$1*AH38+AF38</f>
        <v>710.29714285714283</v>
      </c>
    </row>
    <row r="39" spans="1:35" ht="20" x14ac:dyDescent="0.25">
      <c r="A39" s="5">
        <v>2020</v>
      </c>
      <c r="B39" s="7" t="s">
        <v>94</v>
      </c>
      <c r="C39" s="8" t="s">
        <v>60</v>
      </c>
      <c r="D39" s="8">
        <v>26</v>
      </c>
      <c r="E39" s="8" t="s">
        <v>24</v>
      </c>
      <c r="F39" s="8">
        <v>11</v>
      </c>
      <c r="G39" s="8">
        <v>8</v>
      </c>
      <c r="H39" s="8">
        <v>118</v>
      </c>
      <c r="I39" s="8">
        <v>502</v>
      </c>
      <c r="J39" s="8">
        <v>19</v>
      </c>
      <c r="K39" s="8">
        <v>316</v>
      </c>
      <c r="L39" s="8">
        <v>2.7</v>
      </c>
      <c r="M39" s="15">
        <f t="shared" si="0"/>
        <v>0.77800000000000002</v>
      </c>
      <c r="N39" s="8">
        <v>186</v>
      </c>
      <c r="O39" s="8">
        <v>1.6</v>
      </c>
      <c r="P39" s="8">
        <v>5</v>
      </c>
      <c r="Q39" s="15">
        <f t="shared" si="3"/>
        <v>0.58799999999999997</v>
      </c>
      <c r="R39" s="8">
        <v>23.6</v>
      </c>
      <c r="S39" s="5" t="str">
        <f t="shared" si="1"/>
        <v>2020-Phillip Lindsay</v>
      </c>
      <c r="T39" s="13">
        <f>_xlfn.XLOOKUP(S39,AV!Y:Y,AV!N:N)</f>
        <v>4.32</v>
      </c>
      <c r="U39">
        <f>IF(ISNA(_xlfn.XLOOKUP(S39,'NGS RYOE'!N:N,'NGS RYOE'!K:K)),"",_xlfn.XLOOKUP(S39,'NGS RYOE'!N:N,'NGS RYOE'!K:K))</f>
        <v>0.2</v>
      </c>
      <c r="V39">
        <f t="shared" si="2"/>
        <v>0.5</v>
      </c>
      <c r="W39">
        <f>IF(ISNA(_xlfn.XLOOKUP(S39,'NGS RYOE'!N:N,'NGS RYOE'!L:L)),"",_xlfn.XLOOKUP(S39,'NGS RYOE'!N:N,'NGS RYOE'!L:L))</f>
        <v>39.4</v>
      </c>
      <c r="X39" s="17">
        <f>IF(ISNA(_xlfn.XLOOKUP(S39,'PFR Receiving'!Z:Z,'PFR Receiving'!AA:AA)),0,_xlfn.XLOOKUP(S39,'PFR Receiving'!Z:Z,'PFR Receiving'!AA:AA))</f>
        <v>40.727272727272727</v>
      </c>
      <c r="Y39" s="13">
        <f t="shared" si="4"/>
        <v>730.18181818181813</v>
      </c>
      <c r="Z39" s="17">
        <f t="shared" si="5"/>
        <v>270.54545454545456</v>
      </c>
      <c r="AA39" s="15">
        <f t="shared" si="6"/>
        <v>0.69499999999999995</v>
      </c>
      <c r="AB39" s="17">
        <f t="shared" si="7"/>
        <v>362.54237288135596</v>
      </c>
      <c r="AC39" s="12">
        <f t="shared" si="8"/>
        <v>4.2542372881355934</v>
      </c>
      <c r="AD39" s="16">
        <f>P39/H39*230</f>
        <v>9.7457627118644066</v>
      </c>
      <c r="AE39" s="18">
        <f>Z39+X39</f>
        <v>311.27272727272731</v>
      </c>
      <c r="AF39" s="18">
        <f>IF(ISNA(_xlfn.XLOOKUP(S39,'PFR Receiving'!Z:Z,'PFR Receiving'!AB:AB)),0,_xlfn.XLOOKUP(S39,'PFR Receiving'!Z:Z,'PFR Receiving'!AB:AB))</f>
        <v>56.727272727272727</v>
      </c>
      <c r="AG39" s="18">
        <f>Z39+AF39</f>
        <v>327.27272727272731</v>
      </c>
      <c r="AH39" s="18">
        <f>K39/F39*16</f>
        <v>459.63636363636363</v>
      </c>
      <c r="AI39" s="18">
        <f>Z39+$AM$1*AH39+AF39</f>
        <v>616.84363636363639</v>
      </c>
    </row>
    <row r="40" spans="1:35" ht="20" x14ac:dyDescent="0.25">
      <c r="A40" s="5">
        <v>2020</v>
      </c>
      <c r="B40" s="7" t="s">
        <v>44</v>
      </c>
      <c r="C40" s="8" t="s">
        <v>21</v>
      </c>
      <c r="D40" s="8">
        <v>23</v>
      </c>
      <c r="E40" s="8"/>
      <c r="F40" s="8">
        <v>13</v>
      </c>
      <c r="G40" s="8">
        <v>0</v>
      </c>
      <c r="H40" s="8">
        <v>112</v>
      </c>
      <c r="I40" s="8">
        <v>481</v>
      </c>
      <c r="J40" s="8">
        <v>30</v>
      </c>
      <c r="K40" s="8">
        <v>207</v>
      </c>
      <c r="L40" s="8">
        <v>1.8</v>
      </c>
      <c r="M40" s="15">
        <f t="shared" si="0"/>
        <v>0.35199999999999998</v>
      </c>
      <c r="N40" s="8">
        <v>274</v>
      </c>
      <c r="O40" s="8">
        <v>2.4</v>
      </c>
      <c r="P40" s="8">
        <v>13</v>
      </c>
      <c r="Q40" s="15">
        <f t="shared" si="3"/>
        <v>0.85899999999999999</v>
      </c>
      <c r="R40" s="8">
        <v>8.6</v>
      </c>
      <c r="S40" s="5" t="str">
        <f t="shared" si="1"/>
        <v>2020-Zack Moss</v>
      </c>
      <c r="T40" s="13">
        <f>_xlfn.XLOOKUP(S40,AV!Y:Y,AV!N:N)</f>
        <v>6.08</v>
      </c>
      <c r="U40">
        <f>IF(ISNA(_xlfn.XLOOKUP(S40,'NGS RYOE'!N:N,'NGS RYOE'!K:K)),"",_xlfn.XLOOKUP(S40,'NGS RYOE'!N:N,'NGS RYOE'!K:K))</f>
        <v>7.0000000000000007E-2</v>
      </c>
      <c r="V40">
        <f t="shared" si="2"/>
        <v>0.41299999999999998</v>
      </c>
      <c r="W40">
        <f>IF(ISNA(_xlfn.XLOOKUP(S40,'NGS RYOE'!N:N,'NGS RYOE'!L:L)),"",_xlfn.XLOOKUP(S40,'NGS RYOE'!N:N,'NGS RYOE'!L:L))</f>
        <v>37.6</v>
      </c>
      <c r="X40" s="17">
        <f>IF(ISNA(_xlfn.XLOOKUP(S40,'PFR Receiving'!Z:Z,'PFR Receiving'!AA:AA)),0,_xlfn.XLOOKUP(S40,'PFR Receiving'!Z:Z,'PFR Receiving'!AA:AA))</f>
        <v>116.92307692307692</v>
      </c>
      <c r="Y40" s="13">
        <f t="shared" si="4"/>
        <v>592</v>
      </c>
      <c r="Z40" s="17">
        <f t="shared" si="5"/>
        <v>337.23076923076923</v>
      </c>
      <c r="AA40" s="15">
        <f t="shared" si="6"/>
        <v>0.74299999999999999</v>
      </c>
      <c r="AB40" s="17">
        <f t="shared" si="7"/>
        <v>562.67857142857144</v>
      </c>
      <c r="AC40" s="12">
        <f t="shared" si="8"/>
        <v>4.2946428571428568</v>
      </c>
      <c r="AD40" s="16">
        <f>P40/H40*230</f>
        <v>26.696428571428573</v>
      </c>
      <c r="AE40" s="18">
        <f>Z40+X40</f>
        <v>454.15384615384613</v>
      </c>
      <c r="AF40" s="18">
        <f>IF(ISNA(_xlfn.XLOOKUP(S40,'PFR Receiving'!Z:Z,'PFR Receiving'!AB:AB)),0,_xlfn.XLOOKUP(S40,'PFR Receiving'!Z:Z,'PFR Receiving'!AB:AB))</f>
        <v>107.07692307692308</v>
      </c>
      <c r="AG40" s="18">
        <f>Z40+AF40</f>
        <v>444.30769230769232</v>
      </c>
      <c r="AH40" s="18">
        <f>K40/F40*16</f>
        <v>254.76923076923077</v>
      </c>
      <c r="AI40" s="18">
        <f>Z40+$AM$1*AH40+AF40</f>
        <v>604.81230769230774</v>
      </c>
    </row>
    <row r="41" spans="1:35" ht="20" x14ac:dyDescent="0.25">
      <c r="A41" s="5">
        <v>2020</v>
      </c>
      <c r="B41" s="7" t="s">
        <v>32</v>
      </c>
      <c r="C41" s="8" t="s">
        <v>33</v>
      </c>
      <c r="D41" s="8">
        <v>25</v>
      </c>
      <c r="E41" s="8" t="s">
        <v>24</v>
      </c>
      <c r="F41" s="8">
        <v>16</v>
      </c>
      <c r="G41" s="8">
        <v>1</v>
      </c>
      <c r="H41" s="8">
        <v>100</v>
      </c>
      <c r="I41" s="8">
        <v>465</v>
      </c>
      <c r="J41" s="8">
        <v>18</v>
      </c>
      <c r="K41" s="8">
        <v>208</v>
      </c>
      <c r="L41" s="8">
        <v>2.1</v>
      </c>
      <c r="M41" s="15">
        <f t="shared" si="0"/>
        <v>0.497</v>
      </c>
      <c r="N41" s="8">
        <v>257</v>
      </c>
      <c r="O41" s="8">
        <v>2.6</v>
      </c>
      <c r="P41" s="8">
        <v>6</v>
      </c>
      <c r="Q41" s="15">
        <f t="shared" si="3"/>
        <v>0.65200000000000002</v>
      </c>
      <c r="R41" s="8">
        <v>16.7</v>
      </c>
      <c r="S41" s="5" t="str">
        <f t="shared" si="1"/>
        <v>2020-Brian Hill</v>
      </c>
      <c r="T41" s="13">
        <f>_xlfn.XLOOKUP(S41,AV!Y:Y,AV!N:N)</f>
        <v>0</v>
      </c>
      <c r="U41">
        <f>IF(ISNA(_xlfn.XLOOKUP(S41,'NGS RYOE'!N:N,'NGS RYOE'!K:K)),"",_xlfn.XLOOKUP(S41,'NGS RYOE'!N:N,'NGS RYOE'!K:K))</f>
        <v>0.17</v>
      </c>
      <c r="V41">
        <f t="shared" si="2"/>
        <v>0.48</v>
      </c>
      <c r="W41">
        <f>IF(ISNA(_xlfn.XLOOKUP(S41,'NGS RYOE'!N:N,'NGS RYOE'!L:L)),"",_xlfn.XLOOKUP(S41,'NGS RYOE'!N:N,'NGS RYOE'!L:L))</f>
        <v>33.299999999999997</v>
      </c>
      <c r="X41" s="17">
        <f>IF(ISNA(_xlfn.XLOOKUP(S41,'PFR Receiving'!Z:Z,'PFR Receiving'!AA:AA)),0,_xlfn.XLOOKUP(S41,'PFR Receiving'!Z:Z,'PFR Receiving'!AA:AA))</f>
        <v>199</v>
      </c>
      <c r="Y41" s="13">
        <f t="shared" si="4"/>
        <v>465</v>
      </c>
      <c r="Z41" s="17">
        <f t="shared" si="5"/>
        <v>257</v>
      </c>
      <c r="AA41" s="15">
        <f t="shared" si="6"/>
        <v>0.68100000000000005</v>
      </c>
      <c r="AB41" s="17">
        <f t="shared" si="7"/>
        <v>591.09999999999991</v>
      </c>
      <c r="AC41" s="12">
        <f t="shared" si="8"/>
        <v>4.6500000000000004</v>
      </c>
      <c r="AD41" s="16">
        <f>P41/H41*230</f>
        <v>13.799999999999999</v>
      </c>
      <c r="AE41" s="18">
        <f>Z41+X41</f>
        <v>456</v>
      </c>
      <c r="AF41" s="18">
        <f>IF(ISNA(_xlfn.XLOOKUP(S41,'PFR Receiving'!Z:Z,'PFR Receiving'!AB:AB)),0,_xlfn.XLOOKUP(S41,'PFR Receiving'!Z:Z,'PFR Receiving'!AB:AB))</f>
        <v>162</v>
      </c>
      <c r="AG41" s="18">
        <f>Z41+AF41</f>
        <v>419</v>
      </c>
      <c r="AH41" s="18">
        <f>K41/F41*16</f>
        <v>208</v>
      </c>
      <c r="AI41" s="18">
        <f>Z41+$AM$1*AH41+AF41</f>
        <v>550.04</v>
      </c>
    </row>
    <row r="42" spans="1:35" ht="20" x14ac:dyDescent="0.25">
      <c r="A42" s="5">
        <v>2020</v>
      </c>
      <c r="B42" s="7" t="s">
        <v>105</v>
      </c>
      <c r="C42" s="8" t="s">
        <v>81</v>
      </c>
      <c r="D42" s="8">
        <v>25</v>
      </c>
      <c r="E42" s="8" t="s">
        <v>24</v>
      </c>
      <c r="F42" s="8">
        <v>9</v>
      </c>
      <c r="G42" s="8">
        <v>6</v>
      </c>
      <c r="H42" s="8">
        <v>79</v>
      </c>
      <c r="I42" s="8">
        <v>449</v>
      </c>
      <c r="J42" s="8">
        <v>19</v>
      </c>
      <c r="K42" s="8">
        <v>164</v>
      </c>
      <c r="L42" s="8">
        <v>2.1</v>
      </c>
      <c r="M42" s="15">
        <f t="shared" si="0"/>
        <v>0.497</v>
      </c>
      <c r="N42" s="8">
        <v>285</v>
      </c>
      <c r="O42" s="8">
        <v>3.6</v>
      </c>
      <c r="P42" s="8">
        <v>9</v>
      </c>
      <c r="Q42" s="15">
        <f t="shared" si="3"/>
        <v>0.75700000000000001</v>
      </c>
      <c r="R42" s="8">
        <v>8.8000000000000007</v>
      </c>
      <c r="S42" s="5" t="str">
        <f t="shared" si="1"/>
        <v>2020-Sony Michel</v>
      </c>
      <c r="T42" s="13">
        <f>_xlfn.XLOOKUP(S42,AV!Y:Y,AV!N:N)</f>
        <v>7.04</v>
      </c>
      <c r="U42" t="str">
        <f>IF(ISNA(_xlfn.XLOOKUP(S42,'NGS RYOE'!N:N,'NGS RYOE'!K:K)),"",_xlfn.XLOOKUP(S42,'NGS RYOE'!N:N,'NGS RYOE'!K:K))</f>
        <v/>
      </c>
      <c r="V42">
        <f>IF(ISERROR(_xlfn.PERCENTRANK.INC(U:U,U42)),0.01,_xlfn.PERCENTRANK.INC(U:U,U42))</f>
        <v>0.01</v>
      </c>
      <c r="W42" t="str">
        <f>IF(ISNA(_xlfn.XLOOKUP(S42,'NGS RYOE'!N:N,'NGS RYOE'!L:L)),"",_xlfn.XLOOKUP(S42,'NGS RYOE'!N:N,'NGS RYOE'!L:L))</f>
        <v/>
      </c>
      <c r="X42" s="17">
        <f>IF(ISNA(_xlfn.XLOOKUP(S42,'PFR Receiving'!Z:Z,'PFR Receiving'!AA:AA)),0,_xlfn.XLOOKUP(S42,'PFR Receiving'!Z:Z,'PFR Receiving'!AA:AA))</f>
        <v>202.66666666666666</v>
      </c>
      <c r="Y42" s="13">
        <f t="shared" si="4"/>
        <v>798.22222222222217</v>
      </c>
      <c r="Z42" s="17">
        <f t="shared" si="5"/>
        <v>506.66666666666669</v>
      </c>
      <c r="AA42" s="15">
        <f t="shared" si="6"/>
        <v>0.88800000000000001</v>
      </c>
      <c r="AB42" s="17">
        <f t="shared" si="7"/>
        <v>829.74683544303798</v>
      </c>
      <c r="AC42" s="12">
        <f t="shared" si="8"/>
        <v>5.6835443037974684</v>
      </c>
      <c r="AD42" s="16">
        <f>P42/H42*230</f>
        <v>26.202531645569618</v>
      </c>
      <c r="AE42" s="18">
        <f>Z42+X42</f>
        <v>709.33333333333337</v>
      </c>
      <c r="AF42" s="18">
        <f>IF(ISNA(_xlfn.XLOOKUP(S42,'PFR Receiving'!Z:Z,'PFR Receiving'!AB:AB)),0,_xlfn.XLOOKUP(S42,'PFR Receiving'!Z:Z,'PFR Receiving'!AB:AB))</f>
        <v>195.55555555555554</v>
      </c>
      <c r="AG42" s="18">
        <f>Z42+AF42</f>
        <v>702.22222222222217</v>
      </c>
      <c r="AH42" s="18">
        <f>K42/F42*16</f>
        <v>291.55555555555554</v>
      </c>
      <c r="AI42" s="18">
        <f>Z42+$AM$1*AH42+AF42</f>
        <v>885.90222222222224</v>
      </c>
    </row>
    <row r="43" spans="1:35" ht="20" x14ac:dyDescent="0.25">
      <c r="A43" s="5">
        <v>2020</v>
      </c>
      <c r="B43" s="7" t="s">
        <v>141</v>
      </c>
      <c r="C43" s="8" t="s">
        <v>88</v>
      </c>
      <c r="D43" s="8">
        <v>24</v>
      </c>
      <c r="E43" s="8" t="s">
        <v>24</v>
      </c>
      <c r="F43" s="8">
        <v>16</v>
      </c>
      <c r="G43" s="8">
        <v>2</v>
      </c>
      <c r="H43" s="8">
        <v>97</v>
      </c>
      <c r="I43" s="8">
        <v>448</v>
      </c>
      <c r="J43" s="8">
        <v>22</v>
      </c>
      <c r="K43" s="8">
        <v>261</v>
      </c>
      <c r="L43" s="8">
        <v>2.7</v>
      </c>
      <c r="M43" s="15">
        <f t="shared" si="0"/>
        <v>0.77800000000000002</v>
      </c>
      <c r="N43" s="8">
        <v>187</v>
      </c>
      <c r="O43" s="8">
        <v>1.9</v>
      </c>
      <c r="P43" s="8">
        <v>10</v>
      </c>
      <c r="Q43" s="15">
        <f t="shared" si="3"/>
        <v>0.78500000000000003</v>
      </c>
      <c r="R43" s="8">
        <v>9.6999999999999993</v>
      </c>
      <c r="S43" s="5" t="str">
        <f t="shared" si="1"/>
        <v>2020-Chase Edmonds</v>
      </c>
      <c r="T43" s="13">
        <f>_xlfn.XLOOKUP(S43,AV!Y:Y,AV!N:N)</f>
        <v>6.08</v>
      </c>
      <c r="U43">
        <f>IF(ISNA(_xlfn.XLOOKUP(S43,'NGS RYOE'!N:N,'NGS RYOE'!K:K)),"",_xlfn.XLOOKUP(S43,'NGS RYOE'!N:N,'NGS RYOE'!K:K))</f>
        <v>0.06</v>
      </c>
      <c r="V43">
        <f t="shared" ref="V43:V106" si="9">IF(ISERROR(_xlfn.PERCENTRANK.INC(U:U,U43)),0.01,_xlfn.PERCENTRANK.INC(U:U,U43))</f>
        <v>0.4</v>
      </c>
      <c r="W43">
        <f>IF(ISNA(_xlfn.XLOOKUP(S43,'NGS RYOE'!N:N,'NGS RYOE'!L:L)),"",_xlfn.XLOOKUP(S43,'NGS RYOE'!N:N,'NGS RYOE'!L:L))</f>
        <v>35.5</v>
      </c>
      <c r="X43" s="17">
        <f>IF(ISNA(_xlfn.XLOOKUP(S43,'PFR Receiving'!Z:Z,'PFR Receiving'!AA:AA)),0,_xlfn.XLOOKUP(S43,'PFR Receiving'!Z:Z,'PFR Receiving'!AA:AA))</f>
        <v>402</v>
      </c>
      <c r="Y43" s="13">
        <f t="shared" si="4"/>
        <v>448</v>
      </c>
      <c r="Z43" s="17">
        <f t="shared" si="5"/>
        <v>187</v>
      </c>
      <c r="AA43" s="15">
        <f t="shared" si="6"/>
        <v>0.57199999999999995</v>
      </c>
      <c r="AB43" s="17">
        <f t="shared" si="7"/>
        <v>443.40206185567013</v>
      </c>
      <c r="AC43" s="12">
        <f t="shared" si="8"/>
        <v>4.6185567010309274</v>
      </c>
      <c r="AD43" s="16">
        <f>P43/H43*230</f>
        <v>23.711340206185564</v>
      </c>
      <c r="AE43" s="18">
        <f>Z43+X43</f>
        <v>589</v>
      </c>
      <c r="AF43" s="18">
        <f>IF(ISNA(_xlfn.XLOOKUP(S43,'PFR Receiving'!Z:Z,'PFR Receiving'!AB:AB)),0,_xlfn.XLOOKUP(S43,'PFR Receiving'!Z:Z,'PFR Receiving'!AB:AB))</f>
        <v>326</v>
      </c>
      <c r="AG43" s="18">
        <f>Z43+AF43</f>
        <v>513</v>
      </c>
      <c r="AH43" s="18">
        <f>K43/F43*16</f>
        <v>261</v>
      </c>
      <c r="AI43" s="18">
        <f>Z43+$AM$1*AH43+AF43</f>
        <v>677.43000000000006</v>
      </c>
    </row>
    <row r="44" spans="1:35" ht="20" x14ac:dyDescent="0.25">
      <c r="A44" s="5">
        <v>2020</v>
      </c>
      <c r="B44" s="7" t="s">
        <v>36</v>
      </c>
      <c r="C44" s="8" t="s">
        <v>37</v>
      </c>
      <c r="D44" s="8">
        <v>23</v>
      </c>
      <c r="E44" s="8" t="s">
        <v>24</v>
      </c>
      <c r="F44" s="8">
        <v>16</v>
      </c>
      <c r="G44" s="8">
        <v>2</v>
      </c>
      <c r="H44" s="8">
        <v>101</v>
      </c>
      <c r="I44" s="8">
        <v>435</v>
      </c>
      <c r="J44" s="8">
        <v>23</v>
      </c>
      <c r="K44" s="8">
        <v>186</v>
      </c>
      <c r="L44" s="8">
        <v>1.8</v>
      </c>
      <c r="M44" s="15">
        <f t="shared" si="0"/>
        <v>0.35199999999999998</v>
      </c>
      <c r="N44" s="8">
        <v>249</v>
      </c>
      <c r="O44" s="8">
        <v>2.5</v>
      </c>
      <c r="P44" s="8">
        <v>8</v>
      </c>
      <c r="Q44" s="15">
        <f t="shared" si="3"/>
        <v>0.71599999999999997</v>
      </c>
      <c r="R44" s="8">
        <v>12.6</v>
      </c>
      <c r="S44" s="5" t="str">
        <f t="shared" si="1"/>
        <v>2020-Tony Pollard</v>
      </c>
      <c r="T44" s="13">
        <f>_xlfn.XLOOKUP(S44,AV!Y:Y,AV!N:N)</f>
        <v>4</v>
      </c>
      <c r="U44">
        <f>IF(ISNA(_xlfn.XLOOKUP(S44,'NGS RYOE'!N:N,'NGS RYOE'!K:K)),"",_xlfn.XLOOKUP(S44,'NGS RYOE'!N:N,'NGS RYOE'!K:K))</f>
        <v>0.13</v>
      </c>
      <c r="V44">
        <f t="shared" si="9"/>
        <v>0.46600000000000003</v>
      </c>
      <c r="W44">
        <f>IF(ISNA(_xlfn.XLOOKUP(S44,'NGS RYOE'!N:N,'NGS RYOE'!L:L)),"",_xlfn.XLOOKUP(S44,'NGS RYOE'!N:N,'NGS RYOE'!L:L))</f>
        <v>38.6</v>
      </c>
      <c r="X44" s="17">
        <f>IF(ISNA(_xlfn.XLOOKUP(S44,'PFR Receiving'!Z:Z,'PFR Receiving'!AA:AA)),0,_xlfn.XLOOKUP(S44,'PFR Receiving'!Z:Z,'PFR Receiving'!AA:AA))</f>
        <v>193</v>
      </c>
      <c r="Y44" s="13">
        <f t="shared" si="4"/>
        <v>435</v>
      </c>
      <c r="Z44" s="17">
        <f t="shared" si="5"/>
        <v>249</v>
      </c>
      <c r="AA44" s="15">
        <f t="shared" si="6"/>
        <v>0.67400000000000004</v>
      </c>
      <c r="AB44" s="17">
        <f t="shared" si="7"/>
        <v>567.02970297029697</v>
      </c>
      <c r="AC44" s="12">
        <f t="shared" si="8"/>
        <v>4.3069306930693072</v>
      </c>
      <c r="AD44" s="16">
        <f>P44/H44*230</f>
        <v>18.21782178217822</v>
      </c>
      <c r="AE44" s="18">
        <f>Z44+X44</f>
        <v>442</v>
      </c>
      <c r="AF44" s="18">
        <f>IF(ISNA(_xlfn.XLOOKUP(S44,'PFR Receiving'!Z:Z,'PFR Receiving'!AB:AB)),0,_xlfn.XLOOKUP(S44,'PFR Receiving'!Z:Z,'PFR Receiving'!AB:AB))</f>
        <v>232</v>
      </c>
      <c r="AG44" s="18">
        <f>Z44+AF44</f>
        <v>481</v>
      </c>
      <c r="AH44" s="18">
        <f>K44/F44*16</f>
        <v>186</v>
      </c>
      <c r="AI44" s="18">
        <f>Z44+$AM$1*AH44+AF44</f>
        <v>598.18000000000006</v>
      </c>
    </row>
    <row r="45" spans="1:35" ht="20" x14ac:dyDescent="0.25">
      <c r="A45" s="5">
        <v>2020</v>
      </c>
      <c r="B45" s="7" t="s">
        <v>126</v>
      </c>
      <c r="C45" s="8" t="s">
        <v>39</v>
      </c>
      <c r="D45" s="8">
        <v>22</v>
      </c>
      <c r="E45" s="8" t="s">
        <v>24</v>
      </c>
      <c r="F45" s="8">
        <v>13</v>
      </c>
      <c r="G45" s="8">
        <v>2</v>
      </c>
      <c r="H45" s="8">
        <v>96</v>
      </c>
      <c r="I45" s="8">
        <v>434</v>
      </c>
      <c r="J45" s="8">
        <v>24</v>
      </c>
      <c r="K45" s="8">
        <v>204</v>
      </c>
      <c r="L45" s="8">
        <v>2.1</v>
      </c>
      <c r="M45" s="15">
        <f t="shared" si="0"/>
        <v>0.497</v>
      </c>
      <c r="N45" s="8">
        <v>230</v>
      </c>
      <c r="O45" s="8">
        <v>2.4</v>
      </c>
      <c r="P45" s="8">
        <v>10</v>
      </c>
      <c r="Q45" s="15">
        <f t="shared" si="3"/>
        <v>0.78500000000000003</v>
      </c>
      <c r="R45" s="8">
        <v>9.6</v>
      </c>
      <c r="S45" s="5" t="str">
        <f t="shared" si="1"/>
        <v>2020-Alexander Mattison</v>
      </c>
      <c r="T45" s="13">
        <f>_xlfn.XLOOKUP(S45,AV!Y:Y,AV!N:N)</f>
        <v>4.96</v>
      </c>
      <c r="U45">
        <f>IF(ISNA(_xlfn.XLOOKUP(S45,'NGS RYOE'!N:N,'NGS RYOE'!K:K)),"",_xlfn.XLOOKUP(S45,'NGS RYOE'!N:N,'NGS RYOE'!K:K))</f>
        <v>0.51</v>
      </c>
      <c r="V45">
        <f t="shared" si="9"/>
        <v>0.71299999999999997</v>
      </c>
      <c r="W45">
        <f>IF(ISNA(_xlfn.XLOOKUP(S45,'NGS RYOE'!N:N,'NGS RYOE'!L:L)),"",_xlfn.XLOOKUP(S45,'NGS RYOE'!N:N,'NGS RYOE'!L:L))</f>
        <v>43.2</v>
      </c>
      <c r="X45" s="17">
        <f>IF(ISNA(_xlfn.XLOOKUP(S45,'PFR Receiving'!Z:Z,'PFR Receiving'!AA:AA)),0,_xlfn.XLOOKUP(S45,'PFR Receiving'!Z:Z,'PFR Receiving'!AA:AA))</f>
        <v>153.84615384615384</v>
      </c>
      <c r="Y45" s="13">
        <f t="shared" si="4"/>
        <v>534.15384615384619</v>
      </c>
      <c r="Z45" s="17">
        <f t="shared" si="5"/>
        <v>283.07692307692309</v>
      </c>
      <c r="AA45" s="15">
        <f t="shared" si="6"/>
        <v>0.70299999999999996</v>
      </c>
      <c r="AB45" s="17">
        <f t="shared" si="7"/>
        <v>551.04166666666674</v>
      </c>
      <c r="AC45" s="12">
        <f t="shared" si="8"/>
        <v>4.520833333333333</v>
      </c>
      <c r="AD45" s="16">
        <f>P45/H45*230</f>
        <v>23.958333333333336</v>
      </c>
      <c r="AE45" s="18">
        <f>Z45+X45</f>
        <v>436.92307692307691</v>
      </c>
      <c r="AF45" s="18">
        <f>IF(ISNA(_xlfn.XLOOKUP(S45,'PFR Receiving'!Z:Z,'PFR Receiving'!AB:AB)),0,_xlfn.XLOOKUP(S45,'PFR Receiving'!Z:Z,'PFR Receiving'!AB:AB))</f>
        <v>132.92307692307693</v>
      </c>
      <c r="AG45" s="18">
        <f>Z45+AF45</f>
        <v>416</v>
      </c>
      <c r="AH45" s="18">
        <f>K45/F45*16</f>
        <v>251.07692307692307</v>
      </c>
      <c r="AI45" s="18">
        <f>Z45+$AM$1*AH45+AF45</f>
        <v>574.17846153846153</v>
      </c>
    </row>
    <row r="46" spans="1:35" ht="20" x14ac:dyDescent="0.25">
      <c r="A46" s="5">
        <v>2020</v>
      </c>
      <c r="B46" s="7" t="s">
        <v>91</v>
      </c>
      <c r="C46" s="8" t="s">
        <v>86</v>
      </c>
      <c r="D46" s="8">
        <v>24</v>
      </c>
      <c r="E46" s="8" t="s">
        <v>24</v>
      </c>
      <c r="F46" s="8">
        <v>6</v>
      </c>
      <c r="G46" s="8">
        <v>6</v>
      </c>
      <c r="H46" s="8">
        <v>119</v>
      </c>
      <c r="I46" s="8">
        <v>428</v>
      </c>
      <c r="J46" s="8">
        <v>20</v>
      </c>
      <c r="K46" s="8">
        <v>226</v>
      </c>
      <c r="L46" s="8">
        <v>1.9</v>
      </c>
      <c r="M46" s="15">
        <f t="shared" si="0"/>
        <v>0.39</v>
      </c>
      <c r="N46" s="8">
        <v>202</v>
      </c>
      <c r="O46" s="8">
        <v>1.7</v>
      </c>
      <c r="P46" s="8">
        <v>3</v>
      </c>
      <c r="Q46" s="15">
        <f t="shared" si="3"/>
        <v>0.495</v>
      </c>
      <c r="R46" s="8">
        <v>39.700000000000003</v>
      </c>
      <c r="S46" s="5" t="str">
        <f t="shared" si="1"/>
        <v>2020-Joe Mixon</v>
      </c>
      <c r="T46" s="13">
        <f>_xlfn.XLOOKUP(S46,AV!Y:Y,AV!N:N)</f>
        <v>8</v>
      </c>
      <c r="U46">
        <f>IF(ISNA(_xlfn.XLOOKUP(S46,'NGS RYOE'!N:N,'NGS RYOE'!K:K)),"",_xlfn.XLOOKUP(S46,'NGS RYOE'!N:N,'NGS RYOE'!K:K))</f>
        <v>-0.25</v>
      </c>
      <c r="V46">
        <f t="shared" si="9"/>
        <v>0.22</v>
      </c>
      <c r="W46">
        <f>IF(ISNA(_xlfn.XLOOKUP(S46,'NGS RYOE'!N:N,'NGS RYOE'!L:L)),"",_xlfn.XLOOKUP(S46,'NGS RYOE'!N:N,'NGS RYOE'!L:L))</f>
        <v>40.5</v>
      </c>
      <c r="X46" s="17">
        <f>IF(ISNA(_xlfn.XLOOKUP(S46,'PFR Receiving'!Z:Z,'PFR Receiving'!AA:AA)),0,_xlfn.XLOOKUP(S46,'PFR Receiving'!Z:Z,'PFR Receiving'!AA:AA))</f>
        <v>368</v>
      </c>
      <c r="Y46" s="13">
        <f t="shared" si="4"/>
        <v>1141.3333333333333</v>
      </c>
      <c r="Z46" s="17">
        <f t="shared" si="5"/>
        <v>538.66666666666663</v>
      </c>
      <c r="AA46" s="15">
        <f t="shared" si="6"/>
        <v>0.90900000000000003</v>
      </c>
      <c r="AB46" s="17">
        <f t="shared" si="7"/>
        <v>390.42016806722688</v>
      </c>
      <c r="AC46" s="12">
        <f t="shared" si="8"/>
        <v>3.596638655462185</v>
      </c>
      <c r="AD46" s="16">
        <f>P46/H46*230</f>
        <v>5.7983193277310923</v>
      </c>
      <c r="AE46" s="18">
        <f>Z46+X46</f>
        <v>906.66666666666663</v>
      </c>
      <c r="AF46" s="18">
        <f>IF(ISNA(_xlfn.XLOOKUP(S46,'PFR Receiving'!Z:Z,'PFR Receiving'!AB:AB)),0,_xlfn.XLOOKUP(S46,'PFR Receiving'!Z:Z,'PFR Receiving'!AB:AB))</f>
        <v>445.33333333333331</v>
      </c>
      <c r="AG46" s="18">
        <f>Z46+AF46</f>
        <v>984</v>
      </c>
      <c r="AH46" s="18">
        <f>K46/F46*16</f>
        <v>602.66666666666663</v>
      </c>
      <c r="AI46" s="18">
        <f>Z46+$AM$1*AH46+AF46</f>
        <v>1363.6799999999998</v>
      </c>
    </row>
    <row r="47" spans="1:35" ht="20" x14ac:dyDescent="0.25">
      <c r="A47" s="5">
        <v>2020</v>
      </c>
      <c r="B47" s="7" t="s">
        <v>285</v>
      </c>
      <c r="C47" s="8" t="s">
        <v>66</v>
      </c>
      <c r="D47" s="8">
        <v>28</v>
      </c>
      <c r="E47" s="8" t="s">
        <v>24</v>
      </c>
      <c r="F47" s="8">
        <v>16</v>
      </c>
      <c r="G47" s="8">
        <v>1</v>
      </c>
      <c r="H47" s="8">
        <v>93</v>
      </c>
      <c r="I47" s="8">
        <v>423</v>
      </c>
      <c r="J47" s="8">
        <v>21</v>
      </c>
      <c r="K47" s="8">
        <v>236</v>
      </c>
      <c r="L47" s="8">
        <v>2.5</v>
      </c>
      <c r="M47" s="15">
        <f t="shared" si="0"/>
        <v>0.72099999999999997</v>
      </c>
      <c r="N47" s="8">
        <v>187</v>
      </c>
      <c r="O47" s="8">
        <v>2</v>
      </c>
      <c r="P47" s="8">
        <v>5</v>
      </c>
      <c r="Q47" s="15">
        <f t="shared" si="3"/>
        <v>0.58799999999999997</v>
      </c>
      <c r="R47" s="8">
        <v>18.600000000000001</v>
      </c>
      <c r="S47" s="5" t="str">
        <f t="shared" si="1"/>
        <v>2020-Devontae Booker</v>
      </c>
      <c r="T47" s="13">
        <f>_xlfn.XLOOKUP(S47,AV!Y:Y,AV!N:N)</f>
        <v>4</v>
      </c>
      <c r="U47">
        <f>IF(ISNA(_xlfn.XLOOKUP(S47,'NGS RYOE'!N:N,'NGS RYOE'!K:K)),"",_xlfn.XLOOKUP(S47,'NGS RYOE'!N:N,'NGS RYOE'!K:K))</f>
        <v>0.52</v>
      </c>
      <c r="V47">
        <f t="shared" si="9"/>
        <v>0.73299999999999998</v>
      </c>
      <c r="W47">
        <f>IF(ISNA(_xlfn.XLOOKUP(S47,'NGS RYOE'!N:N,'NGS RYOE'!L:L)),"",_xlfn.XLOOKUP(S47,'NGS RYOE'!N:N,'NGS RYOE'!L:L))</f>
        <v>39.799999999999997</v>
      </c>
      <c r="X47" s="17">
        <f>IF(ISNA(_xlfn.XLOOKUP(S47,'PFR Receiving'!Z:Z,'PFR Receiving'!AA:AA)),0,_xlfn.XLOOKUP(S47,'PFR Receiving'!Z:Z,'PFR Receiving'!AA:AA))</f>
        <v>84</v>
      </c>
      <c r="Y47" s="13">
        <f t="shared" si="4"/>
        <v>423</v>
      </c>
      <c r="Z47" s="17">
        <f t="shared" si="5"/>
        <v>187</v>
      </c>
      <c r="AA47" s="15">
        <f t="shared" si="6"/>
        <v>0.57199999999999995</v>
      </c>
      <c r="AB47" s="17">
        <f t="shared" si="7"/>
        <v>462.47311827956992</v>
      </c>
      <c r="AC47" s="12">
        <f t="shared" si="8"/>
        <v>4.5483870967741939</v>
      </c>
      <c r="AD47" s="16">
        <f>P47/H47*230</f>
        <v>12.365591397849462</v>
      </c>
      <c r="AE47" s="18">
        <f>Z47+X47</f>
        <v>271</v>
      </c>
      <c r="AF47" s="18">
        <f>IF(ISNA(_xlfn.XLOOKUP(S47,'PFR Receiving'!Z:Z,'PFR Receiving'!AB:AB)),0,_xlfn.XLOOKUP(S47,'PFR Receiving'!Z:Z,'PFR Receiving'!AB:AB))</f>
        <v>81</v>
      </c>
      <c r="AG47" s="18">
        <f>Z47+AF47</f>
        <v>268</v>
      </c>
      <c r="AH47" s="18">
        <f>K47/F47*16</f>
        <v>236</v>
      </c>
      <c r="AI47" s="18">
        <f>Z47+$AM$1*AH47+AF47</f>
        <v>416.68</v>
      </c>
    </row>
    <row r="48" spans="1:35" ht="20" x14ac:dyDescent="0.25">
      <c r="A48" s="5">
        <v>2020</v>
      </c>
      <c r="B48" s="7" t="s">
        <v>96</v>
      </c>
      <c r="C48" s="8" t="s">
        <v>64</v>
      </c>
      <c r="D48" s="8">
        <v>27</v>
      </c>
      <c r="E48" s="8"/>
      <c r="F48" s="8">
        <v>16</v>
      </c>
      <c r="G48" s="8">
        <v>0</v>
      </c>
      <c r="H48" s="8">
        <v>101</v>
      </c>
      <c r="I48" s="8">
        <v>419</v>
      </c>
      <c r="J48" s="8">
        <v>25</v>
      </c>
      <c r="K48" s="8">
        <v>271</v>
      </c>
      <c r="L48" s="8">
        <v>2.7</v>
      </c>
      <c r="M48" s="15">
        <f t="shared" si="0"/>
        <v>0.77800000000000002</v>
      </c>
      <c r="N48" s="8">
        <v>148</v>
      </c>
      <c r="O48" s="8">
        <v>1.5</v>
      </c>
      <c r="P48" s="8">
        <v>7</v>
      </c>
      <c r="Q48" s="15">
        <f t="shared" si="3"/>
        <v>0.68300000000000005</v>
      </c>
      <c r="R48" s="8">
        <v>14.4</v>
      </c>
      <c r="S48" s="5" t="str">
        <f t="shared" si="1"/>
        <v>2020-Malcolm Brown</v>
      </c>
      <c r="T48" s="13">
        <f>_xlfn.XLOOKUP(S48,AV!Y:Y,AV!N:N)</f>
        <v>3.04</v>
      </c>
      <c r="U48">
        <f>IF(ISNA(_xlfn.XLOOKUP(S48,'NGS RYOE'!N:N,'NGS RYOE'!K:K)),"",_xlfn.XLOOKUP(S48,'NGS RYOE'!N:N,'NGS RYOE'!K:K))</f>
        <v>-0.45</v>
      </c>
      <c r="V48">
        <f t="shared" si="9"/>
        <v>0.13300000000000001</v>
      </c>
      <c r="W48">
        <f>IF(ISNA(_xlfn.XLOOKUP(S48,'NGS RYOE'!N:N,'NGS RYOE'!L:L)),"",_xlfn.XLOOKUP(S48,'NGS RYOE'!N:N,'NGS RYOE'!L:L))</f>
        <v>38.4</v>
      </c>
      <c r="X48" s="17">
        <f>IF(ISNA(_xlfn.XLOOKUP(S48,'PFR Receiving'!Z:Z,'PFR Receiving'!AA:AA)),0,_xlfn.XLOOKUP(S48,'PFR Receiving'!Z:Z,'PFR Receiving'!AA:AA))</f>
        <v>162</v>
      </c>
      <c r="Y48" s="13">
        <f t="shared" si="4"/>
        <v>419</v>
      </c>
      <c r="Z48" s="17">
        <f t="shared" si="5"/>
        <v>148</v>
      </c>
      <c r="AA48" s="15">
        <f t="shared" si="6"/>
        <v>0.501</v>
      </c>
      <c r="AB48" s="17">
        <f t="shared" si="7"/>
        <v>337.02970297029702</v>
      </c>
      <c r="AC48" s="12">
        <f t="shared" si="8"/>
        <v>4.1485148514851486</v>
      </c>
      <c r="AD48" s="16">
        <f>P48/H48*230</f>
        <v>15.940594059405942</v>
      </c>
      <c r="AE48" s="18">
        <f>Z48+X48</f>
        <v>310</v>
      </c>
      <c r="AF48" s="18">
        <f>IF(ISNA(_xlfn.XLOOKUP(S48,'PFR Receiving'!Z:Z,'PFR Receiving'!AB:AB)),0,_xlfn.XLOOKUP(S48,'PFR Receiving'!Z:Z,'PFR Receiving'!AB:AB))</f>
        <v>178</v>
      </c>
      <c r="AG48" s="18">
        <f>Z48+AF48</f>
        <v>326</v>
      </c>
      <c r="AH48" s="18">
        <f>K48/F48*16</f>
        <v>271</v>
      </c>
      <c r="AI48" s="18">
        <f>Z48+$AM$1*AH48+AF48</f>
        <v>496.73</v>
      </c>
    </row>
    <row r="49" spans="1:35" ht="20" x14ac:dyDescent="0.25">
      <c r="A49" s="5">
        <v>2020</v>
      </c>
      <c r="B49" s="7" t="s">
        <v>85</v>
      </c>
      <c r="C49" s="8" t="s">
        <v>86</v>
      </c>
      <c r="D49" s="8">
        <v>29</v>
      </c>
      <c r="E49" s="8" t="s">
        <v>24</v>
      </c>
      <c r="F49" s="8">
        <v>16</v>
      </c>
      <c r="G49" s="8">
        <v>10</v>
      </c>
      <c r="H49" s="8">
        <v>124</v>
      </c>
      <c r="I49" s="8">
        <v>416</v>
      </c>
      <c r="J49" s="8">
        <v>23</v>
      </c>
      <c r="K49" s="8">
        <v>189</v>
      </c>
      <c r="L49" s="8">
        <v>1.5</v>
      </c>
      <c r="M49" s="15">
        <f t="shared" si="0"/>
        <v>0.254</v>
      </c>
      <c r="N49" s="8">
        <v>227</v>
      </c>
      <c r="O49" s="8">
        <v>1.8</v>
      </c>
      <c r="P49" s="8">
        <v>8</v>
      </c>
      <c r="Q49" s="15">
        <f t="shared" si="3"/>
        <v>0.71599999999999997</v>
      </c>
      <c r="R49" s="8">
        <v>15.5</v>
      </c>
      <c r="S49" s="5" t="str">
        <f t="shared" si="1"/>
        <v>2020-Giovani Bernard</v>
      </c>
      <c r="T49" s="13">
        <f>_xlfn.XLOOKUP(S49,AV!Y:Y,AV!N:N)</f>
        <v>4.96</v>
      </c>
      <c r="U49">
        <f>IF(ISNA(_xlfn.XLOOKUP(S49,'NGS RYOE'!N:N,'NGS RYOE'!K:K)),"",_xlfn.XLOOKUP(S49,'NGS RYOE'!N:N,'NGS RYOE'!K:K))</f>
        <v>-0.66</v>
      </c>
      <c r="V49">
        <f t="shared" si="9"/>
        <v>0.08</v>
      </c>
      <c r="W49">
        <f>IF(ISNA(_xlfn.XLOOKUP(S49,'NGS RYOE'!N:N,'NGS RYOE'!L:L)),"",_xlfn.XLOOKUP(S49,'NGS RYOE'!N:N,'NGS RYOE'!L:L))</f>
        <v>34.1</v>
      </c>
      <c r="X49" s="17">
        <f>IF(ISNA(_xlfn.XLOOKUP(S49,'PFR Receiving'!Z:Z,'PFR Receiving'!AA:AA)),0,_xlfn.XLOOKUP(S49,'PFR Receiving'!Z:Z,'PFR Receiving'!AA:AA))</f>
        <v>355</v>
      </c>
      <c r="Y49" s="13">
        <f t="shared" si="4"/>
        <v>416</v>
      </c>
      <c r="Z49" s="17">
        <f t="shared" si="5"/>
        <v>227</v>
      </c>
      <c r="AA49" s="15">
        <f t="shared" si="6"/>
        <v>0.63800000000000001</v>
      </c>
      <c r="AB49" s="17">
        <f t="shared" si="7"/>
        <v>421.04838709677415</v>
      </c>
      <c r="AC49" s="12">
        <f t="shared" si="8"/>
        <v>3.3548387096774195</v>
      </c>
      <c r="AD49" s="16">
        <f>P49/H49*230</f>
        <v>14.838709677419354</v>
      </c>
      <c r="AE49" s="18">
        <f>Z49+X49</f>
        <v>582</v>
      </c>
      <c r="AF49" s="18">
        <f>IF(ISNA(_xlfn.XLOOKUP(S49,'PFR Receiving'!Z:Z,'PFR Receiving'!AB:AB)),0,_xlfn.XLOOKUP(S49,'PFR Receiving'!Z:Z,'PFR Receiving'!AB:AB))</f>
        <v>350</v>
      </c>
      <c r="AG49" s="18">
        <f>Z49+AF49</f>
        <v>577</v>
      </c>
      <c r="AH49" s="18">
        <f>K49/F49*16</f>
        <v>189</v>
      </c>
      <c r="AI49" s="18">
        <f>Z49+$AM$1*AH49+AF49</f>
        <v>696.06999999999994</v>
      </c>
    </row>
    <row r="50" spans="1:35" ht="20" x14ac:dyDescent="0.25">
      <c r="A50" s="5">
        <v>2020</v>
      </c>
      <c r="B50" s="7" t="s">
        <v>148</v>
      </c>
      <c r="C50" s="8" t="s">
        <v>58</v>
      </c>
      <c r="D50" s="8">
        <v>24</v>
      </c>
      <c r="E50" s="8" t="s">
        <v>24</v>
      </c>
      <c r="F50" s="8">
        <v>16</v>
      </c>
      <c r="G50" s="8">
        <v>2</v>
      </c>
      <c r="H50" s="8">
        <v>89</v>
      </c>
      <c r="I50" s="8">
        <v>380</v>
      </c>
      <c r="J50" s="8">
        <v>24</v>
      </c>
      <c r="K50" s="8">
        <v>224</v>
      </c>
      <c r="L50" s="8">
        <v>2.5</v>
      </c>
      <c r="M50" s="15">
        <f t="shared" si="0"/>
        <v>0.72099999999999997</v>
      </c>
      <c r="N50" s="8">
        <v>156</v>
      </c>
      <c r="O50" s="8">
        <v>1.8</v>
      </c>
      <c r="P50" s="8">
        <v>8</v>
      </c>
      <c r="Q50" s="15">
        <f t="shared" si="3"/>
        <v>0.71599999999999997</v>
      </c>
      <c r="R50" s="8">
        <v>11.1</v>
      </c>
      <c r="S50" s="5" t="str">
        <f t="shared" si="1"/>
        <v>2020-Nyheim Hines</v>
      </c>
      <c r="T50" s="13">
        <f>_xlfn.XLOOKUP(S50,AV!Y:Y,AV!N:N)</f>
        <v>6.08</v>
      </c>
      <c r="U50">
        <f>IF(ISNA(_xlfn.XLOOKUP(S50,'NGS RYOE'!N:N,'NGS RYOE'!K:K)),"",_xlfn.XLOOKUP(S50,'NGS RYOE'!N:N,'NGS RYOE'!K:K))</f>
        <v>0.11</v>
      </c>
      <c r="V50">
        <f t="shared" si="9"/>
        <v>0.46</v>
      </c>
      <c r="W50">
        <f>IF(ISNA(_xlfn.XLOOKUP(S50,'NGS RYOE'!N:N,'NGS RYOE'!L:L)),"",_xlfn.XLOOKUP(S50,'NGS RYOE'!N:N,'NGS RYOE'!L:L))</f>
        <v>40.9</v>
      </c>
      <c r="X50" s="17">
        <f>IF(ISNA(_xlfn.XLOOKUP(S50,'PFR Receiving'!Z:Z,'PFR Receiving'!AA:AA)),0,_xlfn.XLOOKUP(S50,'PFR Receiving'!Z:Z,'PFR Receiving'!AA:AA))</f>
        <v>482</v>
      </c>
      <c r="Y50" s="13">
        <f t="shared" si="4"/>
        <v>380</v>
      </c>
      <c r="Z50" s="17">
        <f t="shared" si="5"/>
        <v>156</v>
      </c>
      <c r="AA50" s="15">
        <f t="shared" si="6"/>
        <v>0.52</v>
      </c>
      <c r="AB50" s="17">
        <f t="shared" si="7"/>
        <v>403.14606741573033</v>
      </c>
      <c r="AC50" s="12">
        <f t="shared" si="8"/>
        <v>4.2696629213483144</v>
      </c>
      <c r="AD50" s="16">
        <f>P50/H50*230</f>
        <v>20.674157303370787</v>
      </c>
      <c r="AE50" s="18">
        <f>Z50+X50</f>
        <v>638</v>
      </c>
      <c r="AF50" s="18">
        <f>IF(ISNA(_xlfn.XLOOKUP(S50,'PFR Receiving'!Z:Z,'PFR Receiving'!AB:AB)),0,_xlfn.XLOOKUP(S50,'PFR Receiving'!Z:Z,'PFR Receiving'!AB:AB))</f>
        <v>470</v>
      </c>
      <c r="AG50" s="18">
        <f>Z50+AF50</f>
        <v>626</v>
      </c>
      <c r="AH50" s="18">
        <f>K50/F50*16</f>
        <v>224</v>
      </c>
      <c r="AI50" s="18">
        <f>Z50+$AM$1*AH50+AF50</f>
        <v>767.12</v>
      </c>
    </row>
    <row r="51" spans="1:35" ht="20" x14ac:dyDescent="0.25">
      <c r="A51" s="5">
        <v>2020</v>
      </c>
      <c r="B51" s="7" t="s">
        <v>140</v>
      </c>
      <c r="C51" s="8" t="s">
        <v>47</v>
      </c>
      <c r="D51" s="8">
        <v>25</v>
      </c>
      <c r="E51" s="8" t="s">
        <v>24</v>
      </c>
      <c r="F51" s="8">
        <v>16</v>
      </c>
      <c r="G51" s="8">
        <v>4</v>
      </c>
      <c r="H51" s="8">
        <v>80</v>
      </c>
      <c r="I51" s="8">
        <v>374</v>
      </c>
      <c r="J51" s="8">
        <v>16</v>
      </c>
      <c r="K51" s="8">
        <v>220</v>
      </c>
      <c r="L51" s="8">
        <v>2.8</v>
      </c>
      <c r="M51" s="15">
        <f t="shared" si="0"/>
        <v>0.82099999999999995</v>
      </c>
      <c r="N51" s="8">
        <v>154</v>
      </c>
      <c r="O51" s="8">
        <v>1.9</v>
      </c>
      <c r="P51" s="8">
        <v>10</v>
      </c>
      <c r="Q51" s="15">
        <f t="shared" si="3"/>
        <v>0.78500000000000003</v>
      </c>
      <c r="R51" s="8">
        <v>8</v>
      </c>
      <c r="S51" s="5" t="str">
        <f t="shared" si="1"/>
        <v>2020-Boston Scott</v>
      </c>
      <c r="T51" s="13">
        <f>_xlfn.XLOOKUP(S51,AV!Y:Y,AV!N:N)</f>
        <v>3.04</v>
      </c>
      <c r="U51" t="str">
        <f>IF(ISNA(_xlfn.XLOOKUP(S51,'NGS RYOE'!N:N,'NGS RYOE'!K:K)),"",_xlfn.XLOOKUP(S51,'NGS RYOE'!N:N,'NGS RYOE'!K:K))</f>
        <v/>
      </c>
      <c r="V51">
        <f t="shared" si="9"/>
        <v>0.01</v>
      </c>
      <c r="W51" t="str">
        <f>IF(ISNA(_xlfn.XLOOKUP(S51,'NGS RYOE'!N:N,'NGS RYOE'!L:L)),"",_xlfn.XLOOKUP(S51,'NGS RYOE'!N:N,'NGS RYOE'!L:L))</f>
        <v/>
      </c>
      <c r="X51" s="17">
        <f>IF(ISNA(_xlfn.XLOOKUP(S51,'PFR Receiving'!Z:Z,'PFR Receiving'!AA:AA)),0,_xlfn.XLOOKUP(S51,'PFR Receiving'!Z:Z,'PFR Receiving'!AA:AA))</f>
        <v>212</v>
      </c>
      <c r="Y51" s="13">
        <f t="shared" si="4"/>
        <v>374</v>
      </c>
      <c r="Z51" s="17">
        <f t="shared" si="5"/>
        <v>154</v>
      </c>
      <c r="AA51" s="15">
        <f t="shared" si="6"/>
        <v>0.51500000000000001</v>
      </c>
      <c r="AB51" s="17">
        <f t="shared" si="7"/>
        <v>442.75</v>
      </c>
      <c r="AC51" s="12">
        <f t="shared" si="8"/>
        <v>4.6749999999999998</v>
      </c>
      <c r="AD51" s="16">
        <f>P51/H51*230</f>
        <v>28.75</v>
      </c>
      <c r="AE51" s="18">
        <f>Z51+X51</f>
        <v>366</v>
      </c>
      <c r="AF51" s="18">
        <f>IF(ISNA(_xlfn.XLOOKUP(S51,'PFR Receiving'!Z:Z,'PFR Receiving'!AB:AB)),0,_xlfn.XLOOKUP(S51,'PFR Receiving'!Z:Z,'PFR Receiving'!AB:AB))</f>
        <v>181</v>
      </c>
      <c r="AG51" s="18">
        <f>Z51+AF51</f>
        <v>335</v>
      </c>
      <c r="AH51" s="18">
        <f>K51/F51*16</f>
        <v>220</v>
      </c>
      <c r="AI51" s="18">
        <f>Z51+$AM$1*AH51+AF51</f>
        <v>473.6</v>
      </c>
    </row>
    <row r="52" spans="1:35" ht="20" x14ac:dyDescent="0.25">
      <c r="A52" s="5">
        <v>2020</v>
      </c>
      <c r="B52" s="7" t="s">
        <v>103</v>
      </c>
      <c r="C52" s="8" t="s">
        <v>16</v>
      </c>
      <c r="D52" s="8">
        <v>25</v>
      </c>
      <c r="E52" s="8" t="s">
        <v>24</v>
      </c>
      <c r="F52" s="8">
        <v>13</v>
      </c>
      <c r="G52" s="8">
        <v>3</v>
      </c>
      <c r="H52" s="8">
        <v>97</v>
      </c>
      <c r="I52" s="8">
        <v>367</v>
      </c>
      <c r="J52" s="8">
        <v>21</v>
      </c>
      <c r="K52" s="8">
        <v>169</v>
      </c>
      <c r="L52" s="8">
        <v>1.7</v>
      </c>
      <c r="M52" s="15">
        <f t="shared" si="0"/>
        <v>0.32300000000000001</v>
      </c>
      <c r="N52" s="8">
        <v>198</v>
      </c>
      <c r="O52" s="8">
        <v>2</v>
      </c>
      <c r="P52" s="8">
        <v>0</v>
      </c>
      <c r="Q52" s="15">
        <f t="shared" si="3"/>
        <v>0</v>
      </c>
      <c r="R52" s="8"/>
      <c r="S52" s="5" t="str">
        <f t="shared" si="1"/>
        <v>2020-Leonard Fournette</v>
      </c>
      <c r="T52" s="13">
        <f>_xlfn.XLOOKUP(S52,AV!Y:Y,AV!N:N)</f>
        <v>6.08</v>
      </c>
      <c r="U52">
        <f>IF(ISNA(_xlfn.XLOOKUP(S52,'NGS RYOE'!N:N,'NGS RYOE'!K:K)),"",_xlfn.XLOOKUP(S52,'NGS RYOE'!N:N,'NGS RYOE'!K:K))</f>
        <v>-0.38</v>
      </c>
      <c r="V52">
        <f t="shared" si="9"/>
        <v>0.16600000000000001</v>
      </c>
      <c r="W52">
        <f>IF(ISNA(_xlfn.XLOOKUP(S52,'NGS RYOE'!N:N,'NGS RYOE'!L:L)),"",_xlfn.XLOOKUP(S52,'NGS RYOE'!N:N,'NGS RYOE'!L:L))</f>
        <v>30.2</v>
      </c>
      <c r="X52" s="17">
        <f>IF(ISNA(_xlfn.XLOOKUP(S52,'PFR Receiving'!Z:Z,'PFR Receiving'!AA:AA)),0,_xlfn.XLOOKUP(S52,'PFR Receiving'!Z:Z,'PFR Receiving'!AA:AA))</f>
        <v>286.76923076923077</v>
      </c>
      <c r="Y52" s="13">
        <f t="shared" si="4"/>
        <v>451.69230769230768</v>
      </c>
      <c r="Z52" s="17">
        <f t="shared" si="5"/>
        <v>243.69230769230768</v>
      </c>
      <c r="AA52" s="15">
        <f t="shared" si="6"/>
        <v>0.66</v>
      </c>
      <c r="AB52" s="17">
        <f t="shared" si="7"/>
        <v>469.48453608247416</v>
      </c>
      <c r="AC52" s="12">
        <f t="shared" si="8"/>
        <v>3.7835051546391751</v>
      </c>
      <c r="AD52" s="16">
        <f>P52/H52*230</f>
        <v>0</v>
      </c>
      <c r="AE52" s="18">
        <f>Z52+X52</f>
        <v>530.46153846153845</v>
      </c>
      <c r="AF52" s="18">
        <f>IF(ISNA(_xlfn.XLOOKUP(S52,'PFR Receiving'!Z:Z,'PFR Receiving'!AB:AB)),0,_xlfn.XLOOKUP(S52,'PFR Receiving'!Z:Z,'PFR Receiving'!AB:AB))</f>
        <v>289.23076923076923</v>
      </c>
      <c r="AG52" s="18">
        <f>Z52+AF52</f>
        <v>532.92307692307691</v>
      </c>
      <c r="AH52" s="18">
        <f>K52/F52*16</f>
        <v>208</v>
      </c>
      <c r="AI52" s="18">
        <f>Z52+$AM$1*AH52+AF52</f>
        <v>663.96307692307687</v>
      </c>
    </row>
    <row r="53" spans="1:35" ht="20" x14ac:dyDescent="0.25">
      <c r="A53" s="5">
        <v>2020</v>
      </c>
      <c r="B53" s="7" t="s">
        <v>107</v>
      </c>
      <c r="C53" s="8" t="s">
        <v>51</v>
      </c>
      <c r="D53" s="8">
        <v>30</v>
      </c>
      <c r="E53" s="8"/>
      <c r="F53" s="8">
        <v>10</v>
      </c>
      <c r="G53" s="8">
        <v>1</v>
      </c>
      <c r="H53" s="8">
        <v>81</v>
      </c>
      <c r="I53" s="8">
        <v>356</v>
      </c>
      <c r="J53" s="8">
        <v>20</v>
      </c>
      <c r="K53" s="8">
        <v>172</v>
      </c>
      <c r="L53" s="8">
        <v>2.1</v>
      </c>
      <c r="M53" s="15">
        <f t="shared" si="0"/>
        <v>0.497</v>
      </c>
      <c r="N53" s="8">
        <v>184</v>
      </c>
      <c r="O53" s="8">
        <v>2.2999999999999998</v>
      </c>
      <c r="P53" s="8">
        <v>4</v>
      </c>
      <c r="Q53" s="15">
        <f t="shared" si="3"/>
        <v>0.53800000000000003</v>
      </c>
      <c r="R53" s="8">
        <v>20.3</v>
      </c>
      <c r="S53" s="5" t="str">
        <f t="shared" si="1"/>
        <v>2020-Carlos Hyde</v>
      </c>
      <c r="T53" s="13">
        <f>_xlfn.XLOOKUP(S53,AV!Y:Y,AV!N:N)</f>
        <v>6.4</v>
      </c>
      <c r="U53" t="str">
        <f>IF(ISNA(_xlfn.XLOOKUP(S53,'NGS RYOE'!N:N,'NGS RYOE'!K:K)),"",_xlfn.XLOOKUP(S53,'NGS RYOE'!N:N,'NGS RYOE'!K:K))</f>
        <v/>
      </c>
      <c r="V53">
        <f t="shared" si="9"/>
        <v>0.01</v>
      </c>
      <c r="W53" t="str">
        <f>IF(ISNA(_xlfn.XLOOKUP(S53,'NGS RYOE'!N:N,'NGS RYOE'!L:L)),"",_xlfn.XLOOKUP(S53,'NGS RYOE'!N:N,'NGS RYOE'!L:L))</f>
        <v/>
      </c>
      <c r="X53" s="17">
        <f>IF(ISNA(_xlfn.XLOOKUP(S53,'PFR Receiving'!Z:Z,'PFR Receiving'!AA:AA)),0,_xlfn.XLOOKUP(S53,'PFR Receiving'!Z:Z,'PFR Receiving'!AA:AA))</f>
        <v>148.80000000000001</v>
      </c>
      <c r="Y53" s="13">
        <f t="shared" si="4"/>
        <v>569.6</v>
      </c>
      <c r="Z53" s="17">
        <f t="shared" si="5"/>
        <v>294.39999999999998</v>
      </c>
      <c r="AA53" s="15">
        <f t="shared" si="6"/>
        <v>0.71199999999999997</v>
      </c>
      <c r="AB53" s="17">
        <f t="shared" si="7"/>
        <v>522.46913580246905</v>
      </c>
      <c r="AC53" s="12">
        <f t="shared" si="8"/>
        <v>4.3950617283950617</v>
      </c>
      <c r="AD53" s="16">
        <f>P53/H53*230</f>
        <v>11.358024691358024</v>
      </c>
      <c r="AE53" s="18">
        <f>Z53+X53</f>
        <v>443.2</v>
      </c>
      <c r="AF53" s="18">
        <f>IF(ISNA(_xlfn.XLOOKUP(S53,'PFR Receiving'!Z:Z,'PFR Receiving'!AB:AB)),0,_xlfn.XLOOKUP(S53,'PFR Receiving'!Z:Z,'PFR Receiving'!AB:AB))</f>
        <v>172.8</v>
      </c>
      <c r="AG53" s="18">
        <f>Z53+AF53</f>
        <v>467.2</v>
      </c>
      <c r="AH53" s="18">
        <f>K53/F53*16</f>
        <v>275.2</v>
      </c>
      <c r="AI53" s="18">
        <f>Z53+$AM$1*AH53+AF53</f>
        <v>640.57600000000002</v>
      </c>
    </row>
    <row r="54" spans="1:35" ht="20" x14ac:dyDescent="0.25">
      <c r="A54" s="5">
        <v>2020</v>
      </c>
      <c r="B54" s="7" t="s">
        <v>95</v>
      </c>
      <c r="C54" s="8" t="s">
        <v>55</v>
      </c>
      <c r="D54" s="8">
        <v>23</v>
      </c>
      <c r="E54" s="8"/>
      <c r="F54" s="8">
        <v>14</v>
      </c>
      <c r="G54" s="8">
        <v>0</v>
      </c>
      <c r="H54" s="8">
        <v>111</v>
      </c>
      <c r="I54" s="8">
        <v>354</v>
      </c>
      <c r="J54" s="8">
        <v>20</v>
      </c>
      <c r="K54" s="8">
        <v>184</v>
      </c>
      <c r="L54" s="8">
        <v>1.7</v>
      </c>
      <c r="M54" s="15">
        <f t="shared" si="0"/>
        <v>0.32300000000000001</v>
      </c>
      <c r="N54" s="8">
        <v>170</v>
      </c>
      <c r="O54" s="8">
        <v>1.5</v>
      </c>
      <c r="P54" s="8">
        <v>7</v>
      </c>
      <c r="Q54" s="15">
        <f t="shared" si="3"/>
        <v>0.68300000000000005</v>
      </c>
      <c r="R54" s="8">
        <v>15.9</v>
      </c>
      <c r="S54" s="5" t="str">
        <f t="shared" si="1"/>
        <v>2020-Joshua Kelley</v>
      </c>
      <c r="T54" s="13">
        <f>_xlfn.XLOOKUP(S54,AV!Y:Y,AV!N:N)</f>
        <v>3.36</v>
      </c>
      <c r="U54">
        <f>IF(ISNA(_xlfn.XLOOKUP(S54,'NGS RYOE'!N:N,'NGS RYOE'!K:K)),"",_xlfn.XLOOKUP(S54,'NGS RYOE'!N:N,'NGS RYOE'!K:K))</f>
        <v>-0.54</v>
      </c>
      <c r="V54">
        <f t="shared" si="9"/>
        <v>0.106</v>
      </c>
      <c r="W54">
        <f>IF(ISNA(_xlfn.XLOOKUP(S54,'NGS RYOE'!N:N,'NGS RYOE'!L:L)),"",_xlfn.XLOOKUP(S54,'NGS RYOE'!N:N,'NGS RYOE'!L:L))</f>
        <v>26.6</v>
      </c>
      <c r="X54" s="17">
        <f>IF(ISNA(_xlfn.XLOOKUP(S54,'PFR Receiving'!Z:Z,'PFR Receiving'!AA:AA)),0,_xlfn.XLOOKUP(S54,'PFR Receiving'!Z:Z,'PFR Receiving'!AA:AA))</f>
        <v>169.14285714285714</v>
      </c>
      <c r="Y54" s="13">
        <f t="shared" si="4"/>
        <v>404.57142857142856</v>
      </c>
      <c r="Z54" s="17">
        <f t="shared" si="5"/>
        <v>194.28571428571428</v>
      </c>
      <c r="AA54" s="15">
        <f t="shared" si="6"/>
        <v>0.58899999999999997</v>
      </c>
      <c r="AB54" s="17">
        <f t="shared" si="7"/>
        <v>352.25225225225222</v>
      </c>
      <c r="AC54" s="12">
        <f t="shared" si="8"/>
        <v>3.189189189189189</v>
      </c>
      <c r="AD54" s="16">
        <f>P54/H54*230</f>
        <v>14.504504504504503</v>
      </c>
      <c r="AE54" s="18">
        <f>Z54+X54</f>
        <v>363.42857142857144</v>
      </c>
      <c r="AF54" s="18">
        <f>IF(ISNA(_xlfn.XLOOKUP(S54,'PFR Receiving'!Z:Z,'PFR Receiving'!AB:AB)),0,_xlfn.XLOOKUP(S54,'PFR Receiving'!Z:Z,'PFR Receiving'!AB:AB))</f>
        <v>197.71428571428572</v>
      </c>
      <c r="AG54" s="18">
        <f>Z54+AF54</f>
        <v>392</v>
      </c>
      <c r="AH54" s="18">
        <f>K54/F54*16</f>
        <v>210.28571428571428</v>
      </c>
      <c r="AI54" s="18">
        <f>Z54+$AM$1*AH54+AF54</f>
        <v>524.48</v>
      </c>
    </row>
    <row r="55" spans="1:35" ht="20" x14ac:dyDescent="0.25">
      <c r="A55" s="5">
        <v>2020</v>
      </c>
      <c r="B55" s="7" t="s">
        <v>362</v>
      </c>
      <c r="C55" s="8" t="s">
        <v>53</v>
      </c>
      <c r="D55" s="8">
        <v>28</v>
      </c>
      <c r="E55" s="8" t="s">
        <v>24</v>
      </c>
      <c r="F55" s="8">
        <v>16</v>
      </c>
      <c r="G55" s="8">
        <v>4</v>
      </c>
      <c r="H55" s="8">
        <v>81</v>
      </c>
      <c r="I55" s="8">
        <v>319</v>
      </c>
      <c r="J55" s="8">
        <v>16</v>
      </c>
      <c r="K55" s="8">
        <v>191</v>
      </c>
      <c r="L55" s="8">
        <v>2.4</v>
      </c>
      <c r="M55" s="15">
        <f t="shared" si="0"/>
        <v>0.67600000000000005</v>
      </c>
      <c r="N55" s="8">
        <v>128</v>
      </c>
      <c r="O55" s="8">
        <v>1.6</v>
      </c>
      <c r="P55" s="8">
        <v>3</v>
      </c>
      <c r="Q55" s="15">
        <f t="shared" si="3"/>
        <v>0.495</v>
      </c>
      <c r="R55" s="8">
        <v>27</v>
      </c>
      <c r="S55" s="5" t="str">
        <f t="shared" si="1"/>
        <v>2020-Jerick McKinnon</v>
      </c>
      <c r="T55" s="13">
        <f>_xlfn.XLOOKUP(S55,AV!Y:Y,AV!N:N)</f>
        <v>4</v>
      </c>
      <c r="U55" t="str">
        <f>IF(ISNA(_xlfn.XLOOKUP(S55,'NGS RYOE'!N:N,'NGS RYOE'!K:K)),"",_xlfn.XLOOKUP(S55,'NGS RYOE'!N:N,'NGS RYOE'!K:K))</f>
        <v/>
      </c>
      <c r="V55">
        <f t="shared" si="9"/>
        <v>0.01</v>
      </c>
      <c r="W55" t="str">
        <f>IF(ISNA(_xlfn.XLOOKUP(S55,'NGS RYOE'!N:N,'NGS RYOE'!L:L)),"",_xlfn.XLOOKUP(S55,'NGS RYOE'!N:N,'NGS RYOE'!L:L))</f>
        <v/>
      </c>
      <c r="X55" s="17">
        <f>IF(ISNA(_xlfn.XLOOKUP(S55,'PFR Receiving'!Z:Z,'PFR Receiving'!AA:AA)),0,_xlfn.XLOOKUP(S55,'PFR Receiving'!Z:Z,'PFR Receiving'!AA:AA))</f>
        <v>253</v>
      </c>
      <c r="Y55" s="13">
        <f t="shared" si="4"/>
        <v>319</v>
      </c>
      <c r="Z55" s="17">
        <f t="shared" si="5"/>
        <v>128</v>
      </c>
      <c r="AA55" s="15">
        <f t="shared" si="6"/>
        <v>0.47899999999999998</v>
      </c>
      <c r="AB55" s="17">
        <f t="shared" si="7"/>
        <v>363.45679012345676</v>
      </c>
      <c r="AC55" s="12">
        <f t="shared" si="8"/>
        <v>3.9382716049382718</v>
      </c>
      <c r="AD55" s="16">
        <f>P55/H55*230</f>
        <v>8.5185185185185173</v>
      </c>
      <c r="AE55" s="18">
        <f>Z55+X55</f>
        <v>381</v>
      </c>
      <c r="AF55" s="18">
        <f>IF(ISNA(_xlfn.XLOOKUP(S55,'PFR Receiving'!Z:Z,'PFR Receiving'!AB:AB)),0,_xlfn.XLOOKUP(S55,'PFR Receiving'!Z:Z,'PFR Receiving'!AB:AB))</f>
        <v>178</v>
      </c>
      <c r="AG55" s="18">
        <f>Z55+AF55</f>
        <v>306</v>
      </c>
      <c r="AH55" s="18">
        <f>K55/F55*16</f>
        <v>191</v>
      </c>
      <c r="AI55" s="18">
        <f>Z55+$AM$1*AH55+AF55</f>
        <v>426.33</v>
      </c>
    </row>
    <row r="56" spans="1:35" ht="20" x14ac:dyDescent="0.25">
      <c r="A56" s="5">
        <v>2020</v>
      </c>
      <c r="B56" s="7" t="s">
        <v>363</v>
      </c>
      <c r="C56" s="8" t="s">
        <v>78</v>
      </c>
      <c r="D56" s="8">
        <v>22</v>
      </c>
      <c r="E56" s="8" t="s">
        <v>24</v>
      </c>
      <c r="F56" s="8">
        <v>6</v>
      </c>
      <c r="G56" s="8">
        <v>4</v>
      </c>
      <c r="H56" s="8">
        <v>75</v>
      </c>
      <c r="I56" s="8">
        <v>319</v>
      </c>
      <c r="J56" s="8">
        <v>18</v>
      </c>
      <c r="K56" s="8">
        <v>245</v>
      </c>
      <c r="L56" s="8">
        <v>3.3</v>
      </c>
      <c r="M56" s="15">
        <f t="shared" si="0"/>
        <v>0.91100000000000003</v>
      </c>
      <c r="N56" s="8">
        <v>74</v>
      </c>
      <c r="O56" s="8">
        <v>1</v>
      </c>
      <c r="P56" s="8">
        <v>4</v>
      </c>
      <c r="Q56" s="15">
        <f t="shared" si="3"/>
        <v>0.53800000000000003</v>
      </c>
      <c r="R56" s="8">
        <v>18.8</v>
      </c>
      <c r="S56" s="5" t="str">
        <f t="shared" si="1"/>
        <v>2020-Salvon Ahmed</v>
      </c>
      <c r="T56" s="13">
        <f>_xlfn.XLOOKUP(S56,AV!Y:Y,AV!N:N)</f>
        <v>8</v>
      </c>
      <c r="U56" t="str">
        <f>IF(ISNA(_xlfn.XLOOKUP(S56,'NGS RYOE'!N:N,'NGS RYOE'!K:K)),"",_xlfn.XLOOKUP(S56,'NGS RYOE'!N:N,'NGS RYOE'!K:K))</f>
        <v/>
      </c>
      <c r="V56">
        <f t="shared" si="9"/>
        <v>0.01</v>
      </c>
      <c r="W56" t="str">
        <f>IF(ISNA(_xlfn.XLOOKUP(S56,'NGS RYOE'!N:N,'NGS RYOE'!L:L)),"",_xlfn.XLOOKUP(S56,'NGS RYOE'!N:N,'NGS RYOE'!L:L))</f>
        <v/>
      </c>
      <c r="X56" s="17">
        <f>IF(ISNA(_xlfn.XLOOKUP(S56,'PFR Receiving'!Z:Z,'PFR Receiving'!AA:AA)),0,_xlfn.XLOOKUP(S56,'PFR Receiving'!Z:Z,'PFR Receiving'!AA:AA))</f>
        <v>162.66666666666666</v>
      </c>
      <c r="Y56" s="13">
        <f t="shared" si="4"/>
        <v>850.66666666666663</v>
      </c>
      <c r="Z56" s="17">
        <f t="shared" si="5"/>
        <v>197.33333333333334</v>
      </c>
      <c r="AA56" s="15">
        <f t="shared" si="6"/>
        <v>0.59099999999999997</v>
      </c>
      <c r="AB56" s="17">
        <f t="shared" si="7"/>
        <v>226.93333333333334</v>
      </c>
      <c r="AC56" s="12">
        <f t="shared" si="8"/>
        <v>4.253333333333333</v>
      </c>
      <c r="AD56" s="16">
        <f>P56/H56*230</f>
        <v>12.266666666666667</v>
      </c>
      <c r="AE56" s="18">
        <f>Z56+X56</f>
        <v>360</v>
      </c>
      <c r="AF56" s="18">
        <f>IF(ISNA(_xlfn.XLOOKUP(S56,'PFR Receiving'!Z:Z,'PFR Receiving'!AB:AB)),0,_xlfn.XLOOKUP(S56,'PFR Receiving'!Z:Z,'PFR Receiving'!AB:AB))</f>
        <v>189.33333333333334</v>
      </c>
      <c r="AG56" s="18">
        <f>Z56+AF56</f>
        <v>386.66666666666669</v>
      </c>
      <c r="AH56" s="18">
        <f>K56/F56*16</f>
        <v>653.33333333333337</v>
      </c>
      <c r="AI56" s="18">
        <f>Z56+$AM$1*AH56+AF56</f>
        <v>798.26666666666677</v>
      </c>
    </row>
    <row r="57" spans="1:35" ht="20" x14ac:dyDescent="0.25">
      <c r="A57" s="5">
        <v>2020</v>
      </c>
      <c r="B57" s="7" t="s">
        <v>150</v>
      </c>
      <c r="C57" s="8" t="s">
        <v>58</v>
      </c>
      <c r="D57" s="8">
        <v>26</v>
      </c>
      <c r="E57" s="8"/>
      <c r="F57" s="8">
        <v>15</v>
      </c>
      <c r="G57" s="8">
        <v>0</v>
      </c>
      <c r="H57" s="8">
        <v>84</v>
      </c>
      <c r="I57" s="8">
        <v>308</v>
      </c>
      <c r="J57" s="8">
        <v>17</v>
      </c>
      <c r="K57" s="8">
        <v>148</v>
      </c>
      <c r="L57" s="8">
        <v>1.8</v>
      </c>
      <c r="M57" s="15">
        <f t="shared" si="0"/>
        <v>0.35199999999999998</v>
      </c>
      <c r="N57" s="8">
        <v>160</v>
      </c>
      <c r="O57" s="8">
        <v>1.9</v>
      </c>
      <c r="P57" s="8">
        <v>10</v>
      </c>
      <c r="Q57" s="15">
        <f t="shared" si="3"/>
        <v>0.78500000000000003</v>
      </c>
      <c r="R57" s="8">
        <v>8.4</v>
      </c>
      <c r="S57" s="5" t="str">
        <f t="shared" si="1"/>
        <v>2020-Jordan Wilkins</v>
      </c>
      <c r="T57" s="13">
        <f>_xlfn.XLOOKUP(S57,AV!Y:Y,AV!N:N)</f>
        <v>3.2</v>
      </c>
      <c r="U57" t="str">
        <f>IF(ISNA(_xlfn.XLOOKUP(S57,'NGS RYOE'!N:N,'NGS RYOE'!K:K)),"",_xlfn.XLOOKUP(S57,'NGS RYOE'!N:N,'NGS RYOE'!K:K))</f>
        <v/>
      </c>
      <c r="V57">
        <f t="shared" si="9"/>
        <v>0.01</v>
      </c>
      <c r="W57" t="str">
        <f>IF(ISNA(_xlfn.XLOOKUP(S57,'NGS RYOE'!N:N,'NGS RYOE'!L:L)),"",_xlfn.XLOOKUP(S57,'NGS RYOE'!N:N,'NGS RYOE'!L:L))</f>
        <v/>
      </c>
      <c r="X57" s="17">
        <f>IF(ISNA(_xlfn.XLOOKUP(S57,'PFR Receiving'!Z:Z,'PFR Receiving'!AA:AA)),0,_xlfn.XLOOKUP(S57,'PFR Receiving'!Z:Z,'PFR Receiving'!AA:AA))</f>
        <v>112</v>
      </c>
      <c r="Y57" s="13">
        <f t="shared" si="4"/>
        <v>328.53333333333336</v>
      </c>
      <c r="Z57" s="17">
        <f t="shared" si="5"/>
        <v>170.66666666666666</v>
      </c>
      <c r="AA57" s="15">
        <f t="shared" si="6"/>
        <v>0.54800000000000004</v>
      </c>
      <c r="AB57" s="17">
        <f t="shared" si="7"/>
        <v>438.09523809523807</v>
      </c>
      <c r="AC57" s="12">
        <f t="shared" si="8"/>
        <v>3.6666666666666665</v>
      </c>
      <c r="AD57" s="16">
        <f>P57/H57*230</f>
        <v>27.38095238095238</v>
      </c>
      <c r="AE57" s="18">
        <f>Z57+X57</f>
        <v>282.66666666666663</v>
      </c>
      <c r="AF57" s="18">
        <f>IF(ISNA(_xlfn.XLOOKUP(S57,'PFR Receiving'!Z:Z,'PFR Receiving'!AB:AB)),0,_xlfn.XLOOKUP(S57,'PFR Receiving'!Z:Z,'PFR Receiving'!AB:AB))</f>
        <v>152.53333333333333</v>
      </c>
      <c r="AG57" s="18">
        <f>Z57+AF57</f>
        <v>323.2</v>
      </c>
      <c r="AH57" s="18">
        <f>K57/F57*16</f>
        <v>157.86666666666667</v>
      </c>
      <c r="AI57" s="18">
        <f>Z57+$AM$1*AH57+AF57</f>
        <v>422.65599999999995</v>
      </c>
    </row>
    <row r="58" spans="1:35" ht="20" x14ac:dyDescent="0.25">
      <c r="A58" s="5">
        <v>2020</v>
      </c>
      <c r="B58" s="7" t="s">
        <v>233</v>
      </c>
      <c r="C58" s="8" t="s">
        <v>86</v>
      </c>
      <c r="D58" s="8">
        <v>25</v>
      </c>
      <c r="E58" s="8" t="s">
        <v>24</v>
      </c>
      <c r="F58" s="8">
        <v>16</v>
      </c>
      <c r="G58" s="8">
        <v>1</v>
      </c>
      <c r="H58" s="8">
        <v>63</v>
      </c>
      <c r="I58" s="8">
        <v>301</v>
      </c>
      <c r="J58" s="8">
        <v>16</v>
      </c>
      <c r="K58" s="8">
        <v>149</v>
      </c>
      <c r="L58" s="8">
        <v>2.4</v>
      </c>
      <c r="M58" s="15">
        <f t="shared" si="0"/>
        <v>0.67600000000000005</v>
      </c>
      <c r="N58" s="8">
        <v>152</v>
      </c>
      <c r="O58" s="8">
        <v>2.4</v>
      </c>
      <c r="P58" s="8">
        <v>5</v>
      </c>
      <c r="Q58" s="15">
        <f t="shared" si="3"/>
        <v>0.58799999999999997</v>
      </c>
      <c r="R58" s="8">
        <v>12.6</v>
      </c>
      <c r="S58" s="5" t="str">
        <f t="shared" si="1"/>
        <v>2020-Samaje Perine</v>
      </c>
      <c r="T58" s="13">
        <f>_xlfn.XLOOKUP(S58,AV!Y:Y,AV!N:N)</f>
        <v>1.92</v>
      </c>
      <c r="U58" t="str">
        <f>IF(ISNA(_xlfn.XLOOKUP(S58,'NGS RYOE'!N:N,'NGS RYOE'!K:K)),"",_xlfn.XLOOKUP(S58,'NGS RYOE'!N:N,'NGS RYOE'!K:K))</f>
        <v/>
      </c>
      <c r="V58">
        <f t="shared" si="9"/>
        <v>0.01</v>
      </c>
      <c r="W58" t="str">
        <f>IF(ISNA(_xlfn.XLOOKUP(S58,'NGS RYOE'!N:N,'NGS RYOE'!L:L)),"",_xlfn.XLOOKUP(S58,'NGS RYOE'!N:N,'NGS RYOE'!L:L))</f>
        <v/>
      </c>
      <c r="X58" s="17">
        <f>IF(ISNA(_xlfn.XLOOKUP(S58,'PFR Receiving'!Z:Z,'PFR Receiving'!AA:AA)),0,_xlfn.XLOOKUP(S58,'PFR Receiving'!Z:Z,'PFR Receiving'!AA:AA))</f>
        <v>66</v>
      </c>
      <c r="Y58" s="13">
        <f t="shared" si="4"/>
        <v>301</v>
      </c>
      <c r="Z58" s="17">
        <f t="shared" si="5"/>
        <v>152</v>
      </c>
      <c r="AA58" s="15">
        <f t="shared" si="6"/>
        <v>0.50800000000000001</v>
      </c>
      <c r="AB58" s="17">
        <f t="shared" si="7"/>
        <v>554.92063492063494</v>
      </c>
      <c r="AC58" s="12">
        <f t="shared" si="8"/>
        <v>4.7777777777777777</v>
      </c>
      <c r="AD58" s="16">
        <f>P58/H58*230</f>
        <v>18.253968253968253</v>
      </c>
      <c r="AE58" s="18">
        <f>Z58+X58</f>
        <v>218</v>
      </c>
      <c r="AF58" s="18">
        <f>IF(ISNA(_xlfn.XLOOKUP(S58,'PFR Receiving'!Z:Z,'PFR Receiving'!AB:AB)),0,_xlfn.XLOOKUP(S58,'PFR Receiving'!Z:Z,'PFR Receiving'!AB:AB))</f>
        <v>89</v>
      </c>
      <c r="AG58" s="18">
        <f>Z58+AF58</f>
        <v>241</v>
      </c>
      <c r="AH58" s="18">
        <f>K58/F58*16</f>
        <v>149</v>
      </c>
      <c r="AI58" s="18">
        <f>Z58+$AM$1*AH58+AF58</f>
        <v>334.87</v>
      </c>
    </row>
    <row r="59" spans="1:35" ht="20" x14ac:dyDescent="0.25">
      <c r="A59" s="5">
        <v>2020</v>
      </c>
      <c r="B59" s="7" t="s">
        <v>364</v>
      </c>
      <c r="C59" s="8" t="s">
        <v>23</v>
      </c>
      <c r="D59" s="8">
        <v>31</v>
      </c>
      <c r="E59" s="8" t="s">
        <v>24</v>
      </c>
      <c r="F59" s="8">
        <v>11</v>
      </c>
      <c r="G59" s="8">
        <v>9</v>
      </c>
      <c r="H59" s="8">
        <v>72</v>
      </c>
      <c r="I59" s="8">
        <v>299</v>
      </c>
      <c r="J59" s="8">
        <v>14</v>
      </c>
      <c r="K59" s="8">
        <v>173</v>
      </c>
      <c r="L59" s="8">
        <v>2.4</v>
      </c>
      <c r="M59" s="15">
        <f t="shared" si="0"/>
        <v>0.67600000000000005</v>
      </c>
      <c r="N59" s="8">
        <v>126</v>
      </c>
      <c r="O59" s="8">
        <v>1.8</v>
      </c>
      <c r="P59" s="8">
        <v>6</v>
      </c>
      <c r="Q59" s="15">
        <f t="shared" si="3"/>
        <v>0.65200000000000002</v>
      </c>
      <c r="R59" s="8">
        <v>12</v>
      </c>
      <c r="S59" s="5" t="str">
        <f t="shared" si="1"/>
        <v>2020-Mark Ingram</v>
      </c>
      <c r="T59" s="13">
        <f>_xlfn.XLOOKUP(S59,AV!Y:Y,AV!N:N)</f>
        <v>4.32</v>
      </c>
      <c r="U59" t="str">
        <f>IF(ISNA(_xlfn.XLOOKUP(S59,'NGS RYOE'!N:N,'NGS RYOE'!K:K)),"",_xlfn.XLOOKUP(S59,'NGS RYOE'!N:N,'NGS RYOE'!K:K))</f>
        <v/>
      </c>
      <c r="V59">
        <f t="shared" si="9"/>
        <v>0.01</v>
      </c>
      <c r="W59" t="str">
        <f>IF(ISNA(_xlfn.XLOOKUP(S59,'NGS RYOE'!N:N,'NGS RYOE'!L:L)),"",_xlfn.XLOOKUP(S59,'NGS RYOE'!N:N,'NGS RYOE'!L:L))</f>
        <v/>
      </c>
      <c r="X59" s="17">
        <f>IF(ISNA(_xlfn.XLOOKUP(S59,'PFR Receiving'!Z:Z,'PFR Receiving'!AA:AA)),0,_xlfn.XLOOKUP(S59,'PFR Receiving'!Z:Z,'PFR Receiving'!AA:AA))</f>
        <v>72.727272727272734</v>
      </c>
      <c r="Y59" s="13">
        <f t="shared" si="4"/>
        <v>434.90909090909093</v>
      </c>
      <c r="Z59" s="17">
        <f t="shared" si="5"/>
        <v>183.27272727272728</v>
      </c>
      <c r="AA59" s="15">
        <f t="shared" si="6"/>
        <v>0.56699999999999995</v>
      </c>
      <c r="AB59" s="17">
        <f t="shared" si="7"/>
        <v>402.5</v>
      </c>
      <c r="AC59" s="12">
        <f t="shared" si="8"/>
        <v>4.1527777777777777</v>
      </c>
      <c r="AD59" s="16">
        <f>P59/H59*230</f>
        <v>19.166666666666664</v>
      </c>
      <c r="AE59" s="18">
        <f>Z59+X59</f>
        <v>256</v>
      </c>
      <c r="AF59" s="18">
        <f>IF(ISNA(_xlfn.XLOOKUP(S59,'PFR Receiving'!Z:Z,'PFR Receiving'!AB:AB)),0,_xlfn.XLOOKUP(S59,'PFR Receiving'!Z:Z,'PFR Receiving'!AB:AB))</f>
        <v>71.272727272727266</v>
      </c>
      <c r="AG59" s="18">
        <f>Z59+AF59</f>
        <v>254.54545454545456</v>
      </c>
      <c r="AH59" s="18">
        <f>K59/F59*16</f>
        <v>251.63636363636363</v>
      </c>
      <c r="AI59" s="18">
        <f>Z59+$AM$1*AH59+AF59</f>
        <v>413.07636363636362</v>
      </c>
    </row>
    <row r="60" spans="1:35" ht="20" x14ac:dyDescent="0.25">
      <c r="A60" s="5">
        <v>2020</v>
      </c>
      <c r="B60" s="7" t="s">
        <v>134</v>
      </c>
      <c r="C60" s="8" t="s">
        <v>81</v>
      </c>
      <c r="D60" s="8">
        <v>30</v>
      </c>
      <c r="E60" s="8"/>
      <c r="F60" s="8">
        <v>10</v>
      </c>
      <c r="G60" s="8">
        <v>0</v>
      </c>
      <c r="H60" s="8">
        <v>67</v>
      </c>
      <c r="I60" s="8">
        <v>274</v>
      </c>
      <c r="J60" s="8">
        <v>18</v>
      </c>
      <c r="K60" s="8">
        <v>178</v>
      </c>
      <c r="L60" s="8">
        <v>2.7</v>
      </c>
      <c r="M60" s="15">
        <f t="shared" si="0"/>
        <v>0.77800000000000002</v>
      </c>
      <c r="N60" s="8">
        <v>96</v>
      </c>
      <c r="O60" s="8">
        <v>1.4</v>
      </c>
      <c r="P60" s="8">
        <v>5</v>
      </c>
      <c r="Q60" s="15">
        <f t="shared" si="3"/>
        <v>0.58799999999999997</v>
      </c>
      <c r="R60" s="8">
        <v>13.4</v>
      </c>
      <c r="S60" s="5" t="str">
        <f t="shared" si="1"/>
        <v>2020-Rex Burkhead</v>
      </c>
      <c r="T60" s="13">
        <f>_xlfn.XLOOKUP(S60,AV!Y:Y,AV!N:N)</f>
        <v>6.4</v>
      </c>
      <c r="U60" t="str">
        <f>IF(ISNA(_xlfn.XLOOKUP(S60,'NGS RYOE'!N:N,'NGS RYOE'!K:K)),"",_xlfn.XLOOKUP(S60,'NGS RYOE'!N:N,'NGS RYOE'!K:K))</f>
        <v/>
      </c>
      <c r="V60">
        <f t="shared" si="9"/>
        <v>0.01</v>
      </c>
      <c r="W60" t="str">
        <f>IF(ISNA(_xlfn.XLOOKUP(S60,'NGS RYOE'!N:N,'NGS RYOE'!L:L)),"",_xlfn.XLOOKUP(S60,'NGS RYOE'!N:N,'NGS RYOE'!L:L))</f>
        <v/>
      </c>
      <c r="X60" s="17">
        <f>IF(ISNA(_xlfn.XLOOKUP(S60,'PFR Receiving'!Z:Z,'PFR Receiving'!AA:AA)),0,_xlfn.XLOOKUP(S60,'PFR Receiving'!Z:Z,'PFR Receiving'!AA:AA))</f>
        <v>307.2</v>
      </c>
      <c r="Y60" s="13">
        <f t="shared" si="4"/>
        <v>438.4</v>
      </c>
      <c r="Z60" s="17">
        <f t="shared" si="5"/>
        <v>153.6</v>
      </c>
      <c r="AA60" s="15">
        <f t="shared" si="6"/>
        <v>0.51300000000000001</v>
      </c>
      <c r="AB60" s="17">
        <f t="shared" si="7"/>
        <v>329.55223880597015</v>
      </c>
      <c r="AC60" s="12">
        <f t="shared" si="8"/>
        <v>4.08955223880597</v>
      </c>
      <c r="AD60" s="16">
        <f>P60/H60*230</f>
        <v>17.164179104477611</v>
      </c>
      <c r="AE60" s="18">
        <f>Z60+X60</f>
        <v>460.79999999999995</v>
      </c>
      <c r="AF60" s="18">
        <f>IF(ISNA(_xlfn.XLOOKUP(S60,'PFR Receiving'!Z:Z,'PFR Receiving'!AB:AB)),0,_xlfn.XLOOKUP(S60,'PFR Receiving'!Z:Z,'PFR Receiving'!AB:AB))</f>
        <v>321.60000000000002</v>
      </c>
      <c r="AG60" s="18">
        <f>Z60+AF60</f>
        <v>475.20000000000005</v>
      </c>
      <c r="AH60" s="18">
        <f>K60/F60*16</f>
        <v>284.8</v>
      </c>
      <c r="AI60" s="18">
        <f>Z60+$AM$1*AH60+AF60</f>
        <v>654.62400000000002</v>
      </c>
    </row>
    <row r="61" spans="1:35" ht="20" x14ac:dyDescent="0.25">
      <c r="A61" s="5">
        <v>2020</v>
      </c>
      <c r="B61" s="7" t="s">
        <v>164</v>
      </c>
      <c r="C61" s="8" t="s">
        <v>55</v>
      </c>
      <c r="D61" s="8">
        <v>24</v>
      </c>
      <c r="E61" s="8" t="s">
        <v>24</v>
      </c>
      <c r="F61" s="8">
        <v>9</v>
      </c>
      <c r="G61" s="8">
        <v>4</v>
      </c>
      <c r="H61" s="8">
        <v>59</v>
      </c>
      <c r="I61" s="8">
        <v>270</v>
      </c>
      <c r="J61" s="8">
        <v>15</v>
      </c>
      <c r="K61" s="8">
        <v>174</v>
      </c>
      <c r="L61" s="8">
        <v>2.9</v>
      </c>
      <c r="M61" s="15">
        <f t="shared" si="0"/>
        <v>0.84</v>
      </c>
      <c r="N61" s="8">
        <v>96</v>
      </c>
      <c r="O61" s="8">
        <v>1.6</v>
      </c>
      <c r="P61" s="8">
        <v>2</v>
      </c>
      <c r="Q61" s="15">
        <f t="shared" si="3"/>
        <v>0.41399999999999998</v>
      </c>
      <c r="R61" s="8">
        <v>29.5</v>
      </c>
      <c r="S61" s="5" t="str">
        <f t="shared" si="1"/>
        <v>2020-Justin Jackson</v>
      </c>
      <c r="T61" s="13">
        <f>_xlfn.XLOOKUP(S61,AV!Y:Y,AV!N:N)</f>
        <v>5.28</v>
      </c>
      <c r="U61" t="str">
        <f>IF(ISNA(_xlfn.XLOOKUP(S61,'NGS RYOE'!N:N,'NGS RYOE'!K:K)),"",_xlfn.XLOOKUP(S61,'NGS RYOE'!N:N,'NGS RYOE'!K:K))</f>
        <v/>
      </c>
      <c r="V61">
        <f t="shared" si="9"/>
        <v>0.01</v>
      </c>
      <c r="W61" t="str">
        <f>IF(ISNA(_xlfn.XLOOKUP(S61,'NGS RYOE'!N:N,'NGS RYOE'!L:L)),"",_xlfn.XLOOKUP(S61,'NGS RYOE'!N:N,'NGS RYOE'!L:L))</f>
        <v/>
      </c>
      <c r="X61" s="17">
        <f>IF(ISNA(_xlfn.XLOOKUP(S61,'PFR Receiving'!Z:Z,'PFR Receiving'!AA:AA)),0,_xlfn.XLOOKUP(S61,'PFR Receiving'!Z:Z,'PFR Receiving'!AA:AA))</f>
        <v>307.55555555555554</v>
      </c>
      <c r="Y61" s="13">
        <f t="shared" si="4"/>
        <v>480</v>
      </c>
      <c r="Z61" s="17">
        <f t="shared" si="5"/>
        <v>170.66666666666666</v>
      </c>
      <c r="AA61" s="15">
        <f t="shared" si="6"/>
        <v>0.54800000000000004</v>
      </c>
      <c r="AB61" s="17">
        <f t="shared" si="7"/>
        <v>374.23728813559325</v>
      </c>
      <c r="AC61" s="12">
        <f t="shared" si="8"/>
        <v>4.5762711864406782</v>
      </c>
      <c r="AD61" s="16">
        <f>P61/H61*230</f>
        <v>7.7966101694915251</v>
      </c>
      <c r="AE61" s="18">
        <f>Z61+X61</f>
        <v>478.22222222222217</v>
      </c>
      <c r="AF61" s="18">
        <f>IF(ISNA(_xlfn.XLOOKUP(S61,'PFR Receiving'!Z:Z,'PFR Receiving'!AB:AB)),0,_xlfn.XLOOKUP(S61,'PFR Receiving'!Z:Z,'PFR Receiving'!AB:AB))</f>
        <v>384</v>
      </c>
      <c r="AG61" s="18">
        <f>Z61+AF61</f>
        <v>554.66666666666663</v>
      </c>
      <c r="AH61" s="18">
        <f>K61/F61*16</f>
        <v>309.33333333333331</v>
      </c>
      <c r="AI61" s="18">
        <f>Z61+$AM$1*AH61+AF61</f>
        <v>749.54666666666662</v>
      </c>
    </row>
    <row r="62" spans="1:35" ht="20" x14ac:dyDescent="0.25">
      <c r="A62" s="5">
        <v>2020</v>
      </c>
      <c r="B62" s="7" t="s">
        <v>179</v>
      </c>
      <c r="C62" s="8" t="s">
        <v>33</v>
      </c>
      <c r="D62" s="8">
        <v>25</v>
      </c>
      <c r="E62" s="8"/>
      <c r="F62" s="8">
        <v>14</v>
      </c>
      <c r="G62" s="8">
        <v>0</v>
      </c>
      <c r="H62" s="8">
        <v>63</v>
      </c>
      <c r="I62" s="8">
        <v>268</v>
      </c>
      <c r="J62" s="8">
        <v>8</v>
      </c>
      <c r="K62" s="8">
        <v>182</v>
      </c>
      <c r="L62" s="8">
        <v>2.9</v>
      </c>
      <c r="M62" s="15">
        <f t="shared" si="0"/>
        <v>0.84</v>
      </c>
      <c r="N62" s="8">
        <v>86</v>
      </c>
      <c r="O62" s="8">
        <v>1.4</v>
      </c>
      <c r="P62" s="8">
        <v>2</v>
      </c>
      <c r="Q62" s="15">
        <f t="shared" si="3"/>
        <v>0.41399999999999998</v>
      </c>
      <c r="R62" s="8">
        <v>31.5</v>
      </c>
      <c r="S62" s="5" t="str">
        <f t="shared" si="1"/>
        <v>2020-Ito Smith</v>
      </c>
      <c r="T62" s="13">
        <f>_xlfn.XLOOKUP(S62,AV!Y:Y,AV!N:N)</f>
        <v>2.2400000000000002</v>
      </c>
      <c r="U62" t="str">
        <f>IF(ISNA(_xlfn.XLOOKUP(S62,'NGS RYOE'!N:N,'NGS RYOE'!K:K)),"",_xlfn.XLOOKUP(S62,'NGS RYOE'!N:N,'NGS RYOE'!K:K))</f>
        <v/>
      </c>
      <c r="V62">
        <f t="shared" si="9"/>
        <v>0.01</v>
      </c>
      <c r="W62" t="str">
        <f>IF(ISNA(_xlfn.XLOOKUP(S62,'NGS RYOE'!N:N,'NGS RYOE'!L:L)),"",_xlfn.XLOOKUP(S62,'NGS RYOE'!N:N,'NGS RYOE'!L:L))</f>
        <v/>
      </c>
      <c r="X62" s="17">
        <f>IF(ISNA(_xlfn.XLOOKUP(S62,'PFR Receiving'!Z:Z,'PFR Receiving'!AA:AA)),0,_xlfn.XLOOKUP(S62,'PFR Receiving'!Z:Z,'PFR Receiving'!AA:AA))</f>
        <v>85.714285714285708</v>
      </c>
      <c r="Y62" s="13">
        <f t="shared" si="4"/>
        <v>306.28571428571428</v>
      </c>
      <c r="Z62" s="17">
        <f t="shared" si="5"/>
        <v>98.285714285714292</v>
      </c>
      <c r="AA62" s="15">
        <f t="shared" si="6"/>
        <v>0.42699999999999999</v>
      </c>
      <c r="AB62" s="17">
        <f t="shared" si="7"/>
        <v>313.96825396825398</v>
      </c>
      <c r="AC62" s="12">
        <f t="shared" si="8"/>
        <v>4.253968253968254</v>
      </c>
      <c r="AD62" s="16">
        <f>P62/H62*230</f>
        <v>7.3015873015873014</v>
      </c>
      <c r="AE62" s="18">
        <f>Z62+X62</f>
        <v>184</v>
      </c>
      <c r="AF62" s="18">
        <f>IF(ISNA(_xlfn.XLOOKUP(S62,'PFR Receiving'!Z:Z,'PFR Receiving'!AB:AB)),0,_xlfn.XLOOKUP(S62,'PFR Receiving'!Z:Z,'PFR Receiving'!AB:AB))</f>
        <v>92.571428571428569</v>
      </c>
      <c r="AG62" s="18">
        <f>Z62+AF62</f>
        <v>190.85714285714286</v>
      </c>
      <c r="AH62" s="18">
        <f>K62/F62*16</f>
        <v>208</v>
      </c>
      <c r="AI62" s="18">
        <f>Z62+$AM$1*AH62+AF62</f>
        <v>321.89714285714285</v>
      </c>
    </row>
    <row r="63" spans="1:35" ht="20" x14ac:dyDescent="0.25">
      <c r="A63" s="5">
        <v>2020</v>
      </c>
      <c r="B63" s="7" t="s">
        <v>116</v>
      </c>
      <c r="C63" s="8" t="s">
        <v>70</v>
      </c>
      <c r="D63" s="8">
        <v>26</v>
      </c>
      <c r="E63" s="8" t="s">
        <v>24</v>
      </c>
      <c r="F63" s="8">
        <v>16</v>
      </c>
      <c r="G63" s="8">
        <v>2</v>
      </c>
      <c r="H63" s="8">
        <v>94</v>
      </c>
      <c r="I63" s="8">
        <v>258</v>
      </c>
      <c r="J63" s="8">
        <v>26</v>
      </c>
      <c r="K63" s="8">
        <v>144</v>
      </c>
      <c r="L63" s="8">
        <v>1.5</v>
      </c>
      <c r="M63" s="15">
        <f t="shared" si="0"/>
        <v>0.254</v>
      </c>
      <c r="N63" s="8">
        <v>114</v>
      </c>
      <c r="O63" s="8">
        <v>1.2</v>
      </c>
      <c r="P63" s="8">
        <v>4</v>
      </c>
      <c r="Q63" s="15">
        <f t="shared" si="3"/>
        <v>0.53800000000000003</v>
      </c>
      <c r="R63" s="8">
        <v>23.5</v>
      </c>
      <c r="S63" s="5" t="str">
        <f t="shared" si="1"/>
        <v>2020-Peyton Barber</v>
      </c>
      <c r="T63" s="13">
        <f>_xlfn.XLOOKUP(S63,AV!Y:Y,AV!N:N)</f>
        <v>0.96</v>
      </c>
      <c r="U63">
        <f>IF(ISNA(_xlfn.XLOOKUP(S63,'NGS RYOE'!N:N,'NGS RYOE'!K:K)),"",_xlfn.XLOOKUP(S63,'NGS RYOE'!N:N,'NGS RYOE'!K:K))</f>
        <v>-0.6</v>
      </c>
      <c r="V63">
        <f t="shared" si="9"/>
        <v>8.5999999999999993E-2</v>
      </c>
      <c r="W63">
        <f>IF(ISNA(_xlfn.XLOOKUP(S63,'NGS RYOE'!N:N,'NGS RYOE'!L:L)),"",_xlfn.XLOOKUP(S63,'NGS RYOE'!N:N,'NGS RYOE'!L:L))</f>
        <v>30.9</v>
      </c>
      <c r="X63" s="17">
        <f>IF(ISNA(_xlfn.XLOOKUP(S63,'PFR Receiving'!Z:Z,'PFR Receiving'!AA:AA)),0,_xlfn.XLOOKUP(S63,'PFR Receiving'!Z:Z,'PFR Receiving'!AA:AA))</f>
        <v>12</v>
      </c>
      <c r="Y63" s="13">
        <f t="shared" si="4"/>
        <v>258</v>
      </c>
      <c r="Z63" s="17">
        <f t="shared" si="5"/>
        <v>114</v>
      </c>
      <c r="AA63" s="15">
        <f t="shared" si="6"/>
        <v>0.45300000000000001</v>
      </c>
      <c r="AB63" s="17">
        <f t="shared" si="7"/>
        <v>278.936170212766</v>
      </c>
      <c r="AC63" s="12">
        <f t="shared" si="8"/>
        <v>2.7446808510638299</v>
      </c>
      <c r="AD63" s="16">
        <f>P63/H63*230</f>
        <v>9.787234042553191</v>
      </c>
      <c r="AE63" s="18">
        <f>Z63+X63</f>
        <v>126</v>
      </c>
      <c r="AF63" s="18">
        <f>IF(ISNA(_xlfn.XLOOKUP(S63,'PFR Receiving'!Z:Z,'PFR Receiving'!AB:AB)),0,_xlfn.XLOOKUP(S63,'PFR Receiving'!Z:Z,'PFR Receiving'!AB:AB))</f>
        <v>11</v>
      </c>
      <c r="AG63" s="18">
        <f>Z63+AF63</f>
        <v>125</v>
      </c>
      <c r="AH63" s="18">
        <f>K63/F63*16</f>
        <v>144</v>
      </c>
      <c r="AI63" s="18">
        <f>Z63+$AM$1*AH63+AF63</f>
        <v>215.72</v>
      </c>
    </row>
    <row r="64" spans="1:35" ht="20" x14ac:dyDescent="0.25">
      <c r="A64" s="5">
        <v>2020</v>
      </c>
      <c r="B64" s="7" t="s">
        <v>119</v>
      </c>
      <c r="C64" s="8" t="s">
        <v>78</v>
      </c>
      <c r="D64" s="8">
        <v>25</v>
      </c>
      <c r="E64" s="8" t="s">
        <v>24</v>
      </c>
      <c r="F64" s="8">
        <v>12</v>
      </c>
      <c r="G64" s="8">
        <v>1</v>
      </c>
      <c r="H64" s="8">
        <v>59</v>
      </c>
      <c r="I64" s="8">
        <v>254</v>
      </c>
      <c r="J64" s="8">
        <v>11</v>
      </c>
      <c r="K64" s="8">
        <v>162</v>
      </c>
      <c r="L64" s="8">
        <v>2.7</v>
      </c>
      <c r="M64" s="15">
        <f t="shared" si="0"/>
        <v>0.77800000000000002</v>
      </c>
      <c r="N64" s="8">
        <v>92</v>
      </c>
      <c r="O64" s="8">
        <v>1.6</v>
      </c>
      <c r="P64" s="8">
        <v>2</v>
      </c>
      <c r="Q64" s="15">
        <f t="shared" si="3"/>
        <v>0.41399999999999998</v>
      </c>
      <c r="R64" s="8">
        <v>29.5</v>
      </c>
      <c r="S64" s="5" t="str">
        <f t="shared" si="1"/>
        <v>2020-Matt Breida</v>
      </c>
      <c r="T64" s="13">
        <f>_xlfn.XLOOKUP(S64,AV!Y:Y,AV!N:N)</f>
        <v>2.72</v>
      </c>
      <c r="U64" t="str">
        <f>IF(ISNA(_xlfn.XLOOKUP(S64,'NGS RYOE'!N:N,'NGS RYOE'!K:K)),"",_xlfn.XLOOKUP(S64,'NGS RYOE'!N:N,'NGS RYOE'!K:K))</f>
        <v/>
      </c>
      <c r="V64">
        <f t="shared" si="9"/>
        <v>0.01</v>
      </c>
      <c r="W64" t="str">
        <f>IF(ISNA(_xlfn.XLOOKUP(S64,'NGS RYOE'!N:N,'NGS RYOE'!L:L)),"",_xlfn.XLOOKUP(S64,'NGS RYOE'!N:N,'NGS RYOE'!L:L))</f>
        <v/>
      </c>
      <c r="X64" s="17">
        <f>IF(ISNA(_xlfn.XLOOKUP(S64,'PFR Receiving'!Z:Z,'PFR Receiving'!AA:AA)),0,_xlfn.XLOOKUP(S64,'PFR Receiving'!Z:Z,'PFR Receiving'!AA:AA))</f>
        <v>128</v>
      </c>
      <c r="Y64" s="13">
        <f t="shared" si="4"/>
        <v>338.66666666666669</v>
      </c>
      <c r="Z64" s="17">
        <f t="shared" si="5"/>
        <v>122.66666666666667</v>
      </c>
      <c r="AA64" s="15">
        <f t="shared" si="6"/>
        <v>0.46500000000000002</v>
      </c>
      <c r="AB64" s="17">
        <f t="shared" si="7"/>
        <v>358.64406779661016</v>
      </c>
      <c r="AC64" s="12">
        <f t="shared" si="8"/>
        <v>4.3050847457627119</v>
      </c>
      <c r="AD64" s="16">
        <f>P64/H64*230</f>
        <v>7.7966101694915251</v>
      </c>
      <c r="AE64" s="18">
        <f>Z64+X64</f>
        <v>250.66666666666669</v>
      </c>
      <c r="AF64" s="18">
        <f>IF(ISNA(_xlfn.XLOOKUP(S64,'PFR Receiving'!Z:Z,'PFR Receiving'!AB:AB)),0,_xlfn.XLOOKUP(S64,'PFR Receiving'!Z:Z,'PFR Receiving'!AB:AB))</f>
        <v>128</v>
      </c>
      <c r="AG64" s="18">
        <f>Z64+AF64</f>
        <v>250.66666666666669</v>
      </c>
      <c r="AH64" s="18">
        <f>K64/F64*16</f>
        <v>216</v>
      </c>
      <c r="AI64" s="18">
        <f>Z64+$AM$1*AH64+AF64</f>
        <v>386.74666666666667</v>
      </c>
    </row>
    <row r="65" spans="1:35" ht="20" x14ac:dyDescent="0.25">
      <c r="A65" s="5">
        <v>2020</v>
      </c>
      <c r="B65" s="7" t="s">
        <v>369</v>
      </c>
      <c r="C65" s="8" t="s">
        <v>19</v>
      </c>
      <c r="D65" s="8">
        <v>22</v>
      </c>
      <c r="E65" s="8"/>
      <c r="F65" s="8">
        <v>11</v>
      </c>
      <c r="G65" s="8">
        <v>0</v>
      </c>
      <c r="H65" s="8">
        <v>46</v>
      </c>
      <c r="I65" s="8">
        <v>242</v>
      </c>
      <c r="J65" s="8">
        <v>11</v>
      </c>
      <c r="K65" s="8">
        <v>100</v>
      </c>
      <c r="L65" s="8">
        <v>2.2000000000000002</v>
      </c>
      <c r="M65" s="15">
        <f t="shared" si="0"/>
        <v>0.57299999999999995</v>
      </c>
      <c r="N65" s="8">
        <v>142</v>
      </c>
      <c r="O65" s="8">
        <v>3.1</v>
      </c>
      <c r="P65" s="8">
        <v>6</v>
      </c>
      <c r="Q65" s="15">
        <f t="shared" si="3"/>
        <v>0.65200000000000002</v>
      </c>
      <c r="R65" s="8">
        <v>7.7</v>
      </c>
      <c r="S65" s="5" t="str">
        <f t="shared" si="1"/>
        <v>2020-AJ Dillon</v>
      </c>
      <c r="T65" s="13">
        <f>_xlfn.XLOOKUP(S65,AV!Y:Y,AV!N:N)</f>
        <v>2.88</v>
      </c>
      <c r="U65" t="str">
        <f>IF(ISNA(_xlfn.XLOOKUP(S65,'NGS RYOE'!N:N,'NGS RYOE'!K:K)),"",_xlfn.XLOOKUP(S65,'NGS RYOE'!N:N,'NGS RYOE'!K:K))</f>
        <v/>
      </c>
      <c r="V65">
        <f t="shared" si="9"/>
        <v>0.01</v>
      </c>
      <c r="W65" t="str">
        <f>IF(ISNA(_xlfn.XLOOKUP(S65,'NGS RYOE'!N:N,'NGS RYOE'!L:L)),"",_xlfn.XLOOKUP(S65,'NGS RYOE'!N:N,'NGS RYOE'!L:L))</f>
        <v/>
      </c>
      <c r="X65" s="17">
        <f>IF(ISNA(_xlfn.XLOOKUP(S65,'PFR Receiving'!Z:Z,'PFR Receiving'!AA:AA)),0,_xlfn.XLOOKUP(S65,'PFR Receiving'!Z:Z,'PFR Receiving'!AA:AA))</f>
        <v>30.545454545454547</v>
      </c>
      <c r="Y65" s="13">
        <f t="shared" si="4"/>
        <v>352</v>
      </c>
      <c r="Z65" s="17">
        <f t="shared" si="5"/>
        <v>206.54545454545453</v>
      </c>
      <c r="AA65" s="15">
        <f t="shared" si="6"/>
        <v>0.60299999999999998</v>
      </c>
      <c r="AB65" s="17">
        <f t="shared" si="7"/>
        <v>710</v>
      </c>
      <c r="AC65" s="12">
        <f t="shared" si="8"/>
        <v>5.2608695652173916</v>
      </c>
      <c r="AD65" s="16">
        <f>P65/H65*230</f>
        <v>30</v>
      </c>
      <c r="AE65" s="18">
        <f>Z65+X65</f>
        <v>237.09090909090907</v>
      </c>
      <c r="AF65" s="18">
        <f>IF(ISNA(_xlfn.XLOOKUP(S65,'PFR Receiving'!Z:Z,'PFR Receiving'!AB:AB)),0,_xlfn.XLOOKUP(S65,'PFR Receiving'!Z:Z,'PFR Receiving'!AB:AB))</f>
        <v>23.272727272727273</v>
      </c>
      <c r="AG65" s="18">
        <f>Z65+AF65</f>
        <v>229.81818181818181</v>
      </c>
      <c r="AH65" s="18">
        <f>K65/F65*16</f>
        <v>145.45454545454547</v>
      </c>
      <c r="AI65" s="18">
        <f>Z65+$AM$1*AH65+AF65</f>
        <v>321.45454545454544</v>
      </c>
    </row>
    <row r="66" spans="1:35" ht="20" x14ac:dyDescent="0.25">
      <c r="A66" s="5">
        <v>2020</v>
      </c>
      <c r="B66" s="7" t="s">
        <v>343</v>
      </c>
      <c r="C66" s="8" t="s">
        <v>35</v>
      </c>
      <c r="D66" s="8">
        <v>32</v>
      </c>
      <c r="E66" s="8"/>
      <c r="F66" s="8">
        <v>9</v>
      </c>
      <c r="G66" s="8">
        <v>0</v>
      </c>
      <c r="H66" s="8">
        <v>55</v>
      </c>
      <c r="I66" s="8">
        <v>238</v>
      </c>
      <c r="J66" s="8">
        <v>13</v>
      </c>
      <c r="K66" s="8">
        <v>115</v>
      </c>
      <c r="L66" s="8">
        <v>2.1</v>
      </c>
      <c r="M66" s="15">
        <f t="shared" si="0"/>
        <v>0.497</v>
      </c>
      <c r="N66" s="8">
        <v>123</v>
      </c>
      <c r="O66" s="8">
        <v>2.2000000000000002</v>
      </c>
      <c r="P66" s="8">
        <v>3</v>
      </c>
      <c r="Q66" s="15">
        <f t="shared" si="3"/>
        <v>0.495</v>
      </c>
      <c r="R66" s="8">
        <v>18.3</v>
      </c>
      <c r="S66" s="5" t="str">
        <f t="shared" ref="S66:S129" si="10">TRIM(CONCATENATE(A66,"-",B66))</f>
        <v>2020-Alfred Morris</v>
      </c>
      <c r="T66" s="13">
        <f>_xlfn.XLOOKUP(S66,AV!Y:Y,AV!N:N)</f>
        <v>1.76</v>
      </c>
      <c r="U66" t="str">
        <f>IF(ISNA(_xlfn.XLOOKUP(S66,'NGS RYOE'!N:N,'NGS RYOE'!K:K)),"",_xlfn.XLOOKUP(S66,'NGS RYOE'!N:N,'NGS RYOE'!K:K))</f>
        <v/>
      </c>
      <c r="V66">
        <f t="shared" si="9"/>
        <v>0.01</v>
      </c>
      <c r="W66" t="str">
        <f>IF(ISNA(_xlfn.XLOOKUP(S66,'NGS RYOE'!N:N,'NGS RYOE'!L:L)),"",_xlfn.XLOOKUP(S66,'NGS RYOE'!N:N,'NGS RYOE'!L:L))</f>
        <v/>
      </c>
      <c r="X66" s="17">
        <f>IF(ISNA(_xlfn.XLOOKUP(S66,'PFR Receiving'!Z:Z,'PFR Receiving'!AA:AA)),0,_xlfn.XLOOKUP(S66,'PFR Receiving'!Z:Z,'PFR Receiving'!AA:AA))</f>
        <v>33.777777777777779</v>
      </c>
      <c r="Y66" s="13">
        <f t="shared" si="4"/>
        <v>423.11111111111109</v>
      </c>
      <c r="Z66" s="17">
        <f t="shared" si="5"/>
        <v>218.66666666666666</v>
      </c>
      <c r="AA66" s="15">
        <f t="shared" si="6"/>
        <v>0.627</v>
      </c>
      <c r="AB66" s="17">
        <f t="shared" si="7"/>
        <v>514.36363636363637</v>
      </c>
      <c r="AC66" s="12">
        <f t="shared" si="8"/>
        <v>4.3272727272727272</v>
      </c>
      <c r="AD66" s="16">
        <f>P66/H66*230</f>
        <v>12.545454545454545</v>
      </c>
      <c r="AE66" s="18">
        <f>Z66+X66</f>
        <v>252.44444444444443</v>
      </c>
      <c r="AF66" s="18">
        <f>IF(ISNA(_xlfn.XLOOKUP(S66,'PFR Receiving'!Z:Z,'PFR Receiving'!AB:AB)),0,_xlfn.XLOOKUP(S66,'PFR Receiving'!Z:Z,'PFR Receiving'!AB:AB))</f>
        <v>30.222222222222221</v>
      </c>
      <c r="AG66" s="18">
        <f>Z66+AF66</f>
        <v>248.88888888888889</v>
      </c>
      <c r="AH66" s="18">
        <f>K66/F66*16</f>
        <v>204.44444444444446</v>
      </c>
      <c r="AI66" s="18">
        <f>Z66+$AM$1*AH66+AF66</f>
        <v>377.68888888888893</v>
      </c>
    </row>
    <row r="67" spans="1:35" ht="20" x14ac:dyDescent="0.25">
      <c r="A67" s="5">
        <v>2020</v>
      </c>
      <c r="B67" s="7" t="s">
        <v>128</v>
      </c>
      <c r="C67" s="8" t="s">
        <v>74</v>
      </c>
      <c r="D67" s="8">
        <v>27</v>
      </c>
      <c r="E67" s="8" t="s">
        <v>24</v>
      </c>
      <c r="F67" s="8">
        <v>11</v>
      </c>
      <c r="G67" s="8">
        <v>5</v>
      </c>
      <c r="H67" s="8">
        <v>77</v>
      </c>
      <c r="I67" s="8">
        <v>235</v>
      </c>
      <c r="J67" s="8">
        <v>11</v>
      </c>
      <c r="K67" s="8">
        <v>119</v>
      </c>
      <c r="L67" s="8">
        <v>1.5</v>
      </c>
      <c r="M67" s="15">
        <f t="shared" ref="M67:M130" si="11">_xlfn.PERCENTRANK.INC(L:L,L67)</f>
        <v>0.254</v>
      </c>
      <c r="N67" s="8">
        <v>116</v>
      </c>
      <c r="O67" s="8">
        <v>1.5</v>
      </c>
      <c r="P67" s="8">
        <v>5</v>
      </c>
      <c r="Q67" s="15">
        <f t="shared" ref="Q67:Q130" si="12">_xlfn.PERCENTRANK.INC(P:P,P67)</f>
        <v>0.58799999999999997</v>
      </c>
      <c r="R67" s="8">
        <v>15.4</v>
      </c>
      <c r="S67" s="5" t="str">
        <f t="shared" si="10"/>
        <v>2020-Duke Johnson</v>
      </c>
      <c r="T67" s="13">
        <f>_xlfn.XLOOKUP(S67,AV!Y:Y,AV!N:N)</f>
        <v>4.32</v>
      </c>
      <c r="U67" t="str">
        <f>IF(ISNA(_xlfn.XLOOKUP(S67,'NGS RYOE'!N:N,'NGS RYOE'!K:K)),"",_xlfn.XLOOKUP(S67,'NGS RYOE'!N:N,'NGS RYOE'!K:K))</f>
        <v/>
      </c>
      <c r="V67">
        <f t="shared" si="9"/>
        <v>0.01</v>
      </c>
      <c r="W67" t="str">
        <f>IF(ISNA(_xlfn.XLOOKUP(S67,'NGS RYOE'!N:N,'NGS RYOE'!L:L)),"",_xlfn.XLOOKUP(S67,'NGS RYOE'!N:N,'NGS RYOE'!L:L))</f>
        <v/>
      </c>
      <c r="X67" s="17">
        <f>IF(ISNA(_xlfn.XLOOKUP(S67,'PFR Receiving'!Z:Z,'PFR Receiving'!AA:AA)),0,_xlfn.XLOOKUP(S67,'PFR Receiving'!Z:Z,'PFR Receiving'!AA:AA))</f>
        <v>362.18181818181819</v>
      </c>
      <c r="Y67" s="13">
        <f t="shared" ref="Y67:Y130" si="13">I67/F67*16</f>
        <v>341.81818181818181</v>
      </c>
      <c r="Z67" s="17">
        <f t="shared" ref="Z67:Z130" si="14">N67/F67*16</f>
        <v>168.72727272727272</v>
      </c>
      <c r="AA67" s="15">
        <f t="shared" ref="AA67:AA130" si="15">_xlfn.PERCENTRANK.INC(Z:Z,Z67)</f>
        <v>0.54300000000000004</v>
      </c>
      <c r="AB67" s="17">
        <f t="shared" ref="AB67:AB130" si="16">N67/H67*230</f>
        <v>346.49350649350652</v>
      </c>
      <c r="AC67" s="12">
        <f t="shared" ref="AC67:AC130" si="17">I67/H67</f>
        <v>3.051948051948052</v>
      </c>
      <c r="AD67" s="16">
        <f>P67/H67*230</f>
        <v>14.935064935064934</v>
      </c>
      <c r="AE67" s="18">
        <f>Z67+X67</f>
        <v>530.90909090909088</v>
      </c>
      <c r="AF67" s="18">
        <f>IF(ISNA(_xlfn.XLOOKUP(S67,'PFR Receiving'!Z:Z,'PFR Receiving'!AB:AB)),0,_xlfn.XLOOKUP(S67,'PFR Receiving'!Z:Z,'PFR Receiving'!AB:AB))</f>
        <v>320</v>
      </c>
      <c r="AG67" s="18">
        <f>Z67+AF67</f>
        <v>488.72727272727275</v>
      </c>
      <c r="AH67" s="18">
        <f>K67/F67*16</f>
        <v>173.09090909090909</v>
      </c>
      <c r="AI67" s="18">
        <f>Z67+$AM$1*AH67+AF67</f>
        <v>597.77454545454543</v>
      </c>
    </row>
    <row r="68" spans="1:35" ht="20" x14ac:dyDescent="0.25">
      <c r="A68" s="5">
        <v>2020</v>
      </c>
      <c r="B68" s="7" t="s">
        <v>365</v>
      </c>
      <c r="C68" s="8" t="s">
        <v>68</v>
      </c>
      <c r="D68" s="8">
        <v>22</v>
      </c>
      <c r="E68" s="8"/>
      <c r="F68" s="8">
        <v>10</v>
      </c>
      <c r="G68" s="8">
        <v>0</v>
      </c>
      <c r="H68" s="8">
        <v>64</v>
      </c>
      <c r="I68" s="8">
        <v>232</v>
      </c>
      <c r="J68" s="8">
        <v>18</v>
      </c>
      <c r="K68" s="8">
        <v>132</v>
      </c>
      <c r="L68" s="8">
        <v>2.1</v>
      </c>
      <c r="M68" s="15">
        <f t="shared" si="11"/>
        <v>0.497</v>
      </c>
      <c r="N68" s="8">
        <v>100</v>
      </c>
      <c r="O68" s="8">
        <v>1.6</v>
      </c>
      <c r="P68" s="8">
        <v>2</v>
      </c>
      <c r="Q68" s="15">
        <f t="shared" si="12"/>
        <v>0.41399999999999998</v>
      </c>
      <c r="R68" s="8">
        <v>32</v>
      </c>
      <c r="S68" s="5" t="str">
        <f t="shared" si="10"/>
        <v>2020-La'Mical Perine</v>
      </c>
      <c r="T68" s="13">
        <f>_xlfn.XLOOKUP(S68,AV!Y:Y,AV!N:N)</f>
        <v>3.2</v>
      </c>
      <c r="U68" t="str">
        <f>IF(ISNA(_xlfn.XLOOKUP(S68,'NGS RYOE'!N:N,'NGS RYOE'!K:K)),"",_xlfn.XLOOKUP(S68,'NGS RYOE'!N:N,'NGS RYOE'!K:K))</f>
        <v/>
      </c>
      <c r="V68">
        <f t="shared" si="9"/>
        <v>0.01</v>
      </c>
      <c r="W68" t="str">
        <f>IF(ISNA(_xlfn.XLOOKUP(S68,'NGS RYOE'!N:N,'NGS RYOE'!L:L)),"",_xlfn.XLOOKUP(S68,'NGS RYOE'!N:N,'NGS RYOE'!L:L))</f>
        <v/>
      </c>
      <c r="X68" s="17">
        <f>IF(ISNA(_xlfn.XLOOKUP(S68,'PFR Receiving'!Z:Z,'PFR Receiving'!AA:AA)),0,_xlfn.XLOOKUP(S68,'PFR Receiving'!Z:Z,'PFR Receiving'!AA:AA))</f>
        <v>100.8</v>
      </c>
      <c r="Y68" s="13">
        <f t="shared" si="13"/>
        <v>371.2</v>
      </c>
      <c r="Z68" s="17">
        <f t="shared" si="14"/>
        <v>160</v>
      </c>
      <c r="AA68" s="15">
        <f t="shared" si="15"/>
        <v>0.52900000000000003</v>
      </c>
      <c r="AB68" s="17">
        <f t="shared" si="16"/>
        <v>359.375</v>
      </c>
      <c r="AC68" s="12">
        <f t="shared" si="17"/>
        <v>3.625</v>
      </c>
      <c r="AD68" s="16">
        <f>P68/H68*230</f>
        <v>7.1875</v>
      </c>
      <c r="AE68" s="18">
        <f>Z68+X68</f>
        <v>260.8</v>
      </c>
      <c r="AF68" s="18">
        <f>IF(ISNA(_xlfn.XLOOKUP(S68,'PFR Receiving'!Z:Z,'PFR Receiving'!AB:AB)),0,_xlfn.XLOOKUP(S68,'PFR Receiving'!Z:Z,'PFR Receiving'!AB:AB))</f>
        <v>107.2</v>
      </c>
      <c r="AG68" s="18">
        <f>Z68+AF68</f>
        <v>267.2</v>
      </c>
      <c r="AH68" s="18">
        <f>K68/F68*16</f>
        <v>211.2</v>
      </c>
      <c r="AI68" s="18">
        <f>Z68+$AM$1*AH68+AF68</f>
        <v>400.25599999999997</v>
      </c>
    </row>
    <row r="69" spans="1:35" ht="20" x14ac:dyDescent="0.25">
      <c r="A69" s="5">
        <v>2020</v>
      </c>
      <c r="B69" s="7" t="s">
        <v>367</v>
      </c>
      <c r="C69" s="8" t="s">
        <v>43</v>
      </c>
      <c r="D69" s="8">
        <v>24</v>
      </c>
      <c r="E69" s="8" t="s">
        <v>24</v>
      </c>
      <c r="F69" s="8">
        <v>3</v>
      </c>
      <c r="G69" s="8">
        <v>3</v>
      </c>
      <c r="H69" s="8">
        <v>59</v>
      </c>
      <c r="I69" s="8">
        <v>225</v>
      </c>
      <c r="J69" s="8">
        <v>14</v>
      </c>
      <c r="K69" s="8">
        <v>97</v>
      </c>
      <c r="L69" s="8">
        <v>1.6</v>
      </c>
      <c r="M69" s="15">
        <f t="shared" si="11"/>
        <v>0.28999999999999998</v>
      </c>
      <c r="N69" s="8">
        <v>128</v>
      </c>
      <c r="O69" s="8">
        <v>2.2000000000000002</v>
      </c>
      <c r="P69" s="8">
        <v>9</v>
      </c>
      <c r="Q69" s="15">
        <f t="shared" si="12"/>
        <v>0.75700000000000001</v>
      </c>
      <c r="R69" s="8">
        <v>6.6</v>
      </c>
      <c r="S69" s="5" t="str">
        <f t="shared" si="10"/>
        <v>2020-Christian McCaffrey</v>
      </c>
      <c r="T69" s="13">
        <f>_xlfn.XLOOKUP(S69,AV!Y:Y,AV!N:N)</f>
        <v>16</v>
      </c>
      <c r="U69" t="str">
        <f>IF(ISNA(_xlfn.XLOOKUP(S69,'NGS RYOE'!N:N,'NGS RYOE'!K:K)),"",_xlfn.XLOOKUP(S69,'NGS RYOE'!N:N,'NGS RYOE'!K:K))</f>
        <v/>
      </c>
      <c r="V69">
        <f t="shared" si="9"/>
        <v>0.01</v>
      </c>
      <c r="W69" t="str">
        <f>IF(ISNA(_xlfn.XLOOKUP(S69,'NGS RYOE'!N:N,'NGS RYOE'!L:L)),"",_xlfn.XLOOKUP(S69,'NGS RYOE'!N:N,'NGS RYOE'!L:L))</f>
        <v/>
      </c>
      <c r="X69" s="17">
        <f>IF(ISNA(_xlfn.XLOOKUP(S69,'PFR Receiving'!Z:Z,'PFR Receiving'!AA:AA)),0,_xlfn.XLOOKUP(S69,'PFR Receiving'!Z:Z,'PFR Receiving'!AA:AA))</f>
        <v>794.66666666666663</v>
      </c>
      <c r="Y69" s="13">
        <f t="shared" si="13"/>
        <v>1200</v>
      </c>
      <c r="Z69" s="17">
        <f t="shared" si="14"/>
        <v>682.66666666666663</v>
      </c>
      <c r="AA69" s="15">
        <f t="shared" si="15"/>
        <v>0.97099999999999997</v>
      </c>
      <c r="AB69" s="17">
        <f t="shared" si="16"/>
        <v>498.9830508474576</v>
      </c>
      <c r="AC69" s="12">
        <f t="shared" si="17"/>
        <v>3.8135593220338984</v>
      </c>
      <c r="AD69" s="16">
        <f>P69/H69*230</f>
        <v>35.084745762711869</v>
      </c>
      <c r="AE69" s="18">
        <f>Z69+X69</f>
        <v>1477.3333333333333</v>
      </c>
      <c r="AF69" s="18">
        <f>IF(ISNA(_xlfn.XLOOKUP(S69,'PFR Receiving'!Z:Z,'PFR Receiving'!AB:AB)),0,_xlfn.XLOOKUP(S69,'PFR Receiving'!Z:Z,'PFR Receiving'!AB:AB))</f>
        <v>656</v>
      </c>
      <c r="AG69" s="18">
        <f>Z69+AF69</f>
        <v>1338.6666666666665</v>
      </c>
      <c r="AH69" s="18">
        <f>K69/F69*16</f>
        <v>517.33333333333337</v>
      </c>
      <c r="AI69" s="18">
        <f>Z69+$AM$1*AH69+AF69</f>
        <v>1664.5866666666666</v>
      </c>
    </row>
    <row r="70" spans="1:35" ht="20" x14ac:dyDescent="0.25">
      <c r="A70" s="5">
        <v>2020</v>
      </c>
      <c r="B70" s="7" t="s">
        <v>368</v>
      </c>
      <c r="C70" s="8" t="s">
        <v>26</v>
      </c>
      <c r="D70" s="8">
        <v>25</v>
      </c>
      <c r="E70" s="8"/>
      <c r="F70" s="8">
        <v>16</v>
      </c>
      <c r="G70" s="8">
        <v>0</v>
      </c>
      <c r="H70" s="8">
        <v>47</v>
      </c>
      <c r="I70" s="8">
        <v>204</v>
      </c>
      <c r="J70" s="8">
        <v>8</v>
      </c>
      <c r="K70" s="8">
        <v>103</v>
      </c>
      <c r="L70" s="8">
        <v>2.2000000000000002</v>
      </c>
      <c r="M70" s="15">
        <f t="shared" si="11"/>
        <v>0.57299999999999995</v>
      </c>
      <c r="N70" s="8">
        <v>101</v>
      </c>
      <c r="O70" s="8">
        <v>2.1</v>
      </c>
      <c r="P70" s="8">
        <v>5</v>
      </c>
      <c r="Q70" s="15">
        <f t="shared" si="12"/>
        <v>0.58799999999999997</v>
      </c>
      <c r="R70" s="8">
        <v>9.4</v>
      </c>
      <c r="S70" s="5" t="str">
        <f t="shared" si="10"/>
        <v>2020-Jeremy McNichols</v>
      </c>
      <c r="T70" s="13">
        <f>_xlfn.XLOOKUP(S70,AV!Y:Y,AV!N:N)</f>
        <v>1.92</v>
      </c>
      <c r="U70" t="str">
        <f>IF(ISNA(_xlfn.XLOOKUP(S70,'NGS RYOE'!N:N,'NGS RYOE'!K:K)),"",_xlfn.XLOOKUP(S70,'NGS RYOE'!N:N,'NGS RYOE'!K:K))</f>
        <v/>
      </c>
      <c r="V70">
        <f t="shared" si="9"/>
        <v>0.01</v>
      </c>
      <c r="W70" t="str">
        <f>IF(ISNA(_xlfn.XLOOKUP(S70,'NGS RYOE'!N:N,'NGS RYOE'!L:L)),"",_xlfn.XLOOKUP(S70,'NGS RYOE'!N:N,'NGS RYOE'!L:L))</f>
        <v/>
      </c>
      <c r="X70" s="17">
        <f>IF(ISNA(_xlfn.XLOOKUP(S70,'PFR Receiving'!Z:Z,'PFR Receiving'!AA:AA)),0,_xlfn.XLOOKUP(S70,'PFR Receiving'!Z:Z,'PFR Receiving'!AA:AA))</f>
        <v>55</v>
      </c>
      <c r="Y70" s="13">
        <f t="shared" si="13"/>
        <v>204</v>
      </c>
      <c r="Z70" s="17">
        <f t="shared" si="14"/>
        <v>101</v>
      </c>
      <c r="AA70" s="15">
        <f t="shared" si="15"/>
        <v>0.432</v>
      </c>
      <c r="AB70" s="17">
        <f t="shared" si="16"/>
        <v>494.25531914893617</v>
      </c>
      <c r="AC70" s="12">
        <f t="shared" si="17"/>
        <v>4.3404255319148932</v>
      </c>
      <c r="AD70" s="16">
        <f>P70/H70*230</f>
        <v>24.468085106382979</v>
      </c>
      <c r="AE70" s="18">
        <f>Z70+X70</f>
        <v>156</v>
      </c>
      <c r="AF70" s="18">
        <f>IF(ISNA(_xlfn.XLOOKUP(S70,'PFR Receiving'!Z:Z,'PFR Receiving'!AB:AB)),0,_xlfn.XLOOKUP(S70,'PFR Receiving'!Z:Z,'PFR Receiving'!AB:AB))</f>
        <v>51</v>
      </c>
      <c r="AG70" s="18">
        <f>Z70+AF70</f>
        <v>152</v>
      </c>
      <c r="AH70" s="18">
        <f>K70/F70*16</f>
        <v>103</v>
      </c>
      <c r="AI70" s="18">
        <f>Z70+$AM$1*AH70+AF70</f>
        <v>216.89</v>
      </c>
    </row>
    <row r="71" spans="1:35" ht="20" x14ac:dyDescent="0.25">
      <c r="A71" s="5">
        <v>2020</v>
      </c>
      <c r="B71" s="7" t="s">
        <v>122</v>
      </c>
      <c r="C71" s="8" t="s">
        <v>90</v>
      </c>
      <c r="D71" s="8">
        <v>23</v>
      </c>
      <c r="E71" s="8" t="s">
        <v>24</v>
      </c>
      <c r="F71" s="8">
        <v>16</v>
      </c>
      <c r="G71" s="8">
        <v>2</v>
      </c>
      <c r="H71" s="8">
        <v>52</v>
      </c>
      <c r="I71" s="8">
        <v>181</v>
      </c>
      <c r="J71" s="8">
        <v>9</v>
      </c>
      <c r="K71" s="8">
        <v>116</v>
      </c>
      <c r="L71" s="8">
        <v>2.2000000000000002</v>
      </c>
      <c r="M71" s="15">
        <f t="shared" si="11"/>
        <v>0.57299999999999995</v>
      </c>
      <c r="N71" s="8">
        <v>65</v>
      </c>
      <c r="O71" s="8">
        <v>1.3</v>
      </c>
      <c r="P71" s="8">
        <v>3</v>
      </c>
      <c r="Q71" s="15">
        <f t="shared" si="12"/>
        <v>0.495</v>
      </c>
      <c r="R71" s="8">
        <v>17.3</v>
      </c>
      <c r="S71" s="5" t="str">
        <f t="shared" si="10"/>
        <v>2020-Kerryon Johnson</v>
      </c>
      <c r="T71" s="13">
        <f>_xlfn.XLOOKUP(S71,AV!Y:Y,AV!N:N)</f>
        <v>1.92</v>
      </c>
      <c r="U71" t="str">
        <f>IF(ISNA(_xlfn.XLOOKUP(S71,'NGS RYOE'!N:N,'NGS RYOE'!K:K)),"",_xlfn.XLOOKUP(S71,'NGS RYOE'!N:N,'NGS RYOE'!K:K))</f>
        <v/>
      </c>
      <c r="V71">
        <f t="shared" si="9"/>
        <v>0.01</v>
      </c>
      <c r="W71" t="str">
        <f>IF(ISNA(_xlfn.XLOOKUP(S71,'NGS RYOE'!N:N,'NGS RYOE'!L:L)),"",_xlfn.XLOOKUP(S71,'NGS RYOE'!N:N,'NGS RYOE'!L:L))</f>
        <v/>
      </c>
      <c r="X71" s="17">
        <f>IF(ISNA(_xlfn.XLOOKUP(S71,'PFR Receiving'!Z:Z,'PFR Receiving'!AA:AA)),0,_xlfn.XLOOKUP(S71,'PFR Receiving'!Z:Z,'PFR Receiving'!AA:AA))</f>
        <v>187</v>
      </c>
      <c r="Y71" s="13">
        <f t="shared" si="13"/>
        <v>181</v>
      </c>
      <c r="Z71" s="17">
        <f t="shared" si="14"/>
        <v>65</v>
      </c>
      <c r="AA71" s="15">
        <f t="shared" si="15"/>
        <v>0.32300000000000001</v>
      </c>
      <c r="AB71" s="17">
        <f t="shared" si="16"/>
        <v>287.5</v>
      </c>
      <c r="AC71" s="12">
        <f t="shared" si="17"/>
        <v>3.4807692307692308</v>
      </c>
      <c r="AD71" s="16">
        <f>P71/H71*230</f>
        <v>13.26923076923077</v>
      </c>
      <c r="AE71" s="18">
        <f>Z71+X71</f>
        <v>252</v>
      </c>
      <c r="AF71" s="18">
        <f>IF(ISNA(_xlfn.XLOOKUP(S71,'PFR Receiving'!Z:Z,'PFR Receiving'!AB:AB)),0,_xlfn.XLOOKUP(S71,'PFR Receiving'!Z:Z,'PFR Receiving'!AB:AB))</f>
        <v>183</v>
      </c>
      <c r="AG71" s="18">
        <f>Z71+AF71</f>
        <v>248</v>
      </c>
      <c r="AH71" s="18">
        <f>K71/F71*16</f>
        <v>116</v>
      </c>
      <c r="AI71" s="18">
        <f>Z71+$AM$1*AH71+AF71</f>
        <v>321.08</v>
      </c>
    </row>
    <row r="72" spans="1:35" ht="20" x14ac:dyDescent="0.25">
      <c r="A72" s="5">
        <v>2020</v>
      </c>
      <c r="B72" s="7" t="s">
        <v>113</v>
      </c>
      <c r="C72" s="8" t="s">
        <v>35</v>
      </c>
      <c r="D72" s="8">
        <v>28</v>
      </c>
      <c r="E72" s="8"/>
      <c r="F72" s="8">
        <v>5</v>
      </c>
      <c r="G72" s="8">
        <v>4</v>
      </c>
      <c r="H72" s="8">
        <v>54</v>
      </c>
      <c r="I72" s="8">
        <v>172</v>
      </c>
      <c r="J72" s="8">
        <v>7</v>
      </c>
      <c r="K72" s="8">
        <v>104</v>
      </c>
      <c r="L72" s="8">
        <v>1.9</v>
      </c>
      <c r="M72" s="15">
        <f t="shared" si="11"/>
        <v>0.39</v>
      </c>
      <c r="N72" s="8">
        <v>68</v>
      </c>
      <c r="O72" s="8">
        <v>1.3</v>
      </c>
      <c r="P72" s="8">
        <v>2</v>
      </c>
      <c r="Q72" s="15">
        <f t="shared" si="12"/>
        <v>0.41399999999999998</v>
      </c>
      <c r="R72" s="8">
        <v>27</v>
      </c>
      <c r="S72" s="5" t="str">
        <f t="shared" si="10"/>
        <v>2020-Devonta Freeman</v>
      </c>
      <c r="T72" s="13">
        <f>_xlfn.XLOOKUP(S72,AV!Y:Y,AV!N:N)</f>
        <v>3.2</v>
      </c>
      <c r="U72" t="str">
        <f>IF(ISNA(_xlfn.XLOOKUP(S72,'NGS RYOE'!N:N,'NGS RYOE'!K:K)),"",_xlfn.XLOOKUP(S72,'NGS RYOE'!N:N,'NGS RYOE'!K:K))</f>
        <v/>
      </c>
      <c r="V72">
        <f t="shared" si="9"/>
        <v>0.01</v>
      </c>
      <c r="W72" t="str">
        <f>IF(ISNA(_xlfn.XLOOKUP(S72,'NGS RYOE'!N:N,'NGS RYOE'!L:L)),"",_xlfn.XLOOKUP(S72,'NGS RYOE'!N:N,'NGS RYOE'!L:L))</f>
        <v/>
      </c>
      <c r="X72" s="17">
        <f>IF(ISNA(_xlfn.XLOOKUP(S72,'PFR Receiving'!Z:Z,'PFR Receiving'!AA:AA)),0,_xlfn.XLOOKUP(S72,'PFR Receiving'!Z:Z,'PFR Receiving'!AA:AA))</f>
        <v>185.6</v>
      </c>
      <c r="Y72" s="13">
        <f t="shared" si="13"/>
        <v>550.4</v>
      </c>
      <c r="Z72" s="17">
        <f t="shared" si="14"/>
        <v>217.6</v>
      </c>
      <c r="AA72" s="15">
        <f t="shared" si="15"/>
        <v>0.624</v>
      </c>
      <c r="AB72" s="17">
        <f t="shared" si="16"/>
        <v>289.62962962962962</v>
      </c>
      <c r="AC72" s="12">
        <f t="shared" si="17"/>
        <v>3.1851851851851851</v>
      </c>
      <c r="AD72" s="16">
        <f>P72/H72*230</f>
        <v>8.5185185185185173</v>
      </c>
      <c r="AE72" s="18">
        <f>Z72+X72</f>
        <v>403.2</v>
      </c>
      <c r="AF72" s="18">
        <f>IF(ISNA(_xlfn.XLOOKUP(S72,'PFR Receiving'!Z:Z,'PFR Receiving'!AB:AB)),0,_xlfn.XLOOKUP(S72,'PFR Receiving'!Z:Z,'PFR Receiving'!AB:AB))</f>
        <v>224</v>
      </c>
      <c r="AG72" s="18">
        <f>Z72+AF72</f>
        <v>441.6</v>
      </c>
      <c r="AH72" s="18">
        <f>K72/F72*16</f>
        <v>332.8</v>
      </c>
      <c r="AI72" s="18">
        <f>Z72+$AM$1*AH72+AF72</f>
        <v>651.26400000000001</v>
      </c>
    </row>
    <row r="73" spans="1:35" ht="20" x14ac:dyDescent="0.25">
      <c r="A73" s="5">
        <v>2020</v>
      </c>
      <c r="B73" s="7" t="s">
        <v>118</v>
      </c>
      <c r="C73" s="8" t="s">
        <v>60</v>
      </c>
      <c r="D73" s="8">
        <v>24</v>
      </c>
      <c r="E73" s="8"/>
      <c r="F73" s="8">
        <v>16</v>
      </c>
      <c r="G73" s="8">
        <v>0</v>
      </c>
      <c r="H73" s="8">
        <v>35</v>
      </c>
      <c r="I73" s="8">
        <v>170</v>
      </c>
      <c r="J73" s="8">
        <v>10</v>
      </c>
      <c r="K73" s="8">
        <v>94</v>
      </c>
      <c r="L73" s="8">
        <v>2.7</v>
      </c>
      <c r="M73" s="15">
        <f t="shared" si="11"/>
        <v>0.77800000000000002</v>
      </c>
      <c r="N73" s="8">
        <v>76</v>
      </c>
      <c r="O73" s="8">
        <v>2.2000000000000002</v>
      </c>
      <c r="P73" s="8">
        <v>2</v>
      </c>
      <c r="Q73" s="15">
        <f t="shared" si="12"/>
        <v>0.41399999999999998</v>
      </c>
      <c r="R73" s="8">
        <v>17.5</v>
      </c>
      <c r="S73" s="5" t="str">
        <f t="shared" si="10"/>
        <v>2020-Royce Freeman</v>
      </c>
      <c r="T73" s="13">
        <f>_xlfn.XLOOKUP(S73,AV!Y:Y,AV!N:N)</f>
        <v>0.96</v>
      </c>
      <c r="U73" t="str">
        <f>IF(ISNA(_xlfn.XLOOKUP(S73,'NGS RYOE'!N:N,'NGS RYOE'!K:K)),"",_xlfn.XLOOKUP(S73,'NGS RYOE'!N:N,'NGS RYOE'!K:K))</f>
        <v/>
      </c>
      <c r="V73">
        <f t="shared" si="9"/>
        <v>0.01</v>
      </c>
      <c r="W73" t="str">
        <f>IF(ISNA(_xlfn.XLOOKUP(S73,'NGS RYOE'!N:N,'NGS RYOE'!L:L)),"",_xlfn.XLOOKUP(S73,'NGS RYOE'!N:N,'NGS RYOE'!L:L))</f>
        <v/>
      </c>
      <c r="X73" s="17">
        <f>IF(ISNA(_xlfn.XLOOKUP(S73,'PFR Receiving'!Z:Z,'PFR Receiving'!AA:AA)),0,_xlfn.XLOOKUP(S73,'PFR Receiving'!Z:Z,'PFR Receiving'!AA:AA))</f>
        <v>81</v>
      </c>
      <c r="Y73" s="13">
        <f t="shared" si="13"/>
        <v>170</v>
      </c>
      <c r="Z73" s="17">
        <f t="shared" si="14"/>
        <v>76</v>
      </c>
      <c r="AA73" s="15">
        <f t="shared" si="15"/>
        <v>0.35099999999999998</v>
      </c>
      <c r="AB73" s="17">
        <f t="shared" si="16"/>
        <v>499.42857142857139</v>
      </c>
      <c r="AC73" s="12">
        <f t="shared" si="17"/>
        <v>4.8571428571428568</v>
      </c>
      <c r="AD73" s="16">
        <f>P73/H73*230</f>
        <v>13.142857142857142</v>
      </c>
      <c r="AE73" s="18">
        <f>Z73+X73</f>
        <v>157</v>
      </c>
      <c r="AF73" s="18">
        <f>IF(ISNA(_xlfn.XLOOKUP(S73,'PFR Receiving'!Z:Z,'PFR Receiving'!AB:AB)),0,_xlfn.XLOOKUP(S73,'PFR Receiving'!Z:Z,'PFR Receiving'!AB:AB))</f>
        <v>63</v>
      </c>
      <c r="AG73" s="18">
        <f>Z73+AF73</f>
        <v>139</v>
      </c>
      <c r="AH73" s="18">
        <f>K73/F73*16</f>
        <v>94</v>
      </c>
      <c r="AI73" s="18">
        <f>Z73+$AM$1*AH73+AF73</f>
        <v>198.22</v>
      </c>
    </row>
    <row r="74" spans="1:35" ht="20" x14ac:dyDescent="0.25">
      <c r="A74" s="5">
        <v>2020</v>
      </c>
      <c r="B74" s="7" t="s">
        <v>154</v>
      </c>
      <c r="C74" s="8" t="s">
        <v>62</v>
      </c>
      <c r="D74" s="8">
        <v>25</v>
      </c>
      <c r="E74" s="8"/>
      <c r="F74" s="8">
        <v>16</v>
      </c>
      <c r="G74" s="8">
        <v>0</v>
      </c>
      <c r="H74" s="8">
        <v>39</v>
      </c>
      <c r="I74" s="8">
        <v>169</v>
      </c>
      <c r="J74" s="8">
        <v>14</v>
      </c>
      <c r="K74" s="8">
        <v>104</v>
      </c>
      <c r="L74" s="8">
        <v>2.7</v>
      </c>
      <c r="M74" s="15">
        <f t="shared" si="11"/>
        <v>0.77800000000000002</v>
      </c>
      <c r="N74" s="8">
        <v>65</v>
      </c>
      <c r="O74" s="8">
        <v>1.7</v>
      </c>
      <c r="P74" s="8">
        <v>0</v>
      </c>
      <c r="Q74" s="15">
        <f t="shared" si="12"/>
        <v>0</v>
      </c>
      <c r="R74" s="8"/>
      <c r="S74" s="5" t="str">
        <f t="shared" si="10"/>
        <v>2020-Darrel Williams</v>
      </c>
      <c r="T74" s="13">
        <f>_xlfn.XLOOKUP(S74,AV!Y:Y,AV!N:N)</f>
        <v>1.92</v>
      </c>
      <c r="U74" t="str">
        <f>IF(ISNA(_xlfn.XLOOKUP(S74,'NGS RYOE'!N:N,'NGS RYOE'!K:K)),"",_xlfn.XLOOKUP(S74,'NGS RYOE'!N:N,'NGS RYOE'!K:K))</f>
        <v/>
      </c>
      <c r="V74">
        <f t="shared" si="9"/>
        <v>0.01</v>
      </c>
      <c r="W74" t="str">
        <f>IF(ISNA(_xlfn.XLOOKUP(S74,'NGS RYOE'!N:N,'NGS RYOE'!L:L)),"",_xlfn.XLOOKUP(S74,'NGS RYOE'!N:N,'NGS RYOE'!L:L))</f>
        <v/>
      </c>
      <c r="X74" s="17">
        <f>IF(ISNA(_xlfn.XLOOKUP(S74,'PFR Receiving'!Z:Z,'PFR Receiving'!AA:AA)),0,_xlfn.XLOOKUP(S74,'PFR Receiving'!Z:Z,'PFR Receiving'!AA:AA))</f>
        <v>116</v>
      </c>
      <c r="Y74" s="13">
        <f t="shared" si="13"/>
        <v>169</v>
      </c>
      <c r="Z74" s="17">
        <f t="shared" si="14"/>
        <v>65</v>
      </c>
      <c r="AA74" s="15">
        <f t="shared" si="15"/>
        <v>0.32300000000000001</v>
      </c>
      <c r="AB74" s="17">
        <f t="shared" si="16"/>
        <v>383.33333333333337</v>
      </c>
      <c r="AC74" s="12">
        <f t="shared" si="17"/>
        <v>4.333333333333333</v>
      </c>
      <c r="AD74" s="16">
        <f>P74/H74*230</f>
        <v>0</v>
      </c>
      <c r="AE74" s="18">
        <f>Z74+X74</f>
        <v>181</v>
      </c>
      <c r="AF74" s="18">
        <f>IF(ISNA(_xlfn.XLOOKUP(S74,'PFR Receiving'!Z:Z,'PFR Receiving'!AB:AB)),0,_xlfn.XLOOKUP(S74,'PFR Receiving'!Z:Z,'PFR Receiving'!AB:AB))</f>
        <v>156</v>
      </c>
      <c r="AG74" s="18">
        <f>Z74+AF74</f>
        <v>221</v>
      </c>
      <c r="AH74" s="18">
        <f>K74/F74*16</f>
        <v>104</v>
      </c>
      <c r="AI74" s="18">
        <f>Z74+$AM$1*AH74+AF74</f>
        <v>286.52</v>
      </c>
    </row>
    <row r="75" spans="1:35" ht="20" x14ac:dyDescent="0.25">
      <c r="A75" s="5">
        <v>2020</v>
      </c>
      <c r="B75" s="7" t="s">
        <v>252</v>
      </c>
      <c r="C75" s="8" t="s">
        <v>28</v>
      </c>
      <c r="D75" s="8">
        <v>24</v>
      </c>
      <c r="E75" s="8"/>
      <c r="F75" s="8">
        <v>16</v>
      </c>
      <c r="G75" s="8">
        <v>0</v>
      </c>
      <c r="H75" s="8">
        <v>33</v>
      </c>
      <c r="I75" s="8">
        <v>166</v>
      </c>
      <c r="J75" s="8">
        <v>7</v>
      </c>
      <c r="K75" s="8">
        <v>101</v>
      </c>
      <c r="L75" s="8">
        <v>3.1</v>
      </c>
      <c r="M75" s="15">
        <f t="shared" si="11"/>
        <v>0.88500000000000001</v>
      </c>
      <c r="N75" s="8">
        <v>65</v>
      </c>
      <c r="O75" s="8">
        <v>2</v>
      </c>
      <c r="P75" s="8">
        <v>2</v>
      </c>
      <c r="Q75" s="15">
        <f t="shared" si="12"/>
        <v>0.41399999999999998</v>
      </c>
      <c r="R75" s="8">
        <v>16.5</v>
      </c>
      <c r="S75" s="5" t="str">
        <f t="shared" si="10"/>
        <v>2020-D'Ernest Johnson</v>
      </c>
      <c r="T75" s="13">
        <f>_xlfn.XLOOKUP(S75,AV!Y:Y,AV!N:N)</f>
        <v>0.96</v>
      </c>
      <c r="U75" t="str">
        <f>IF(ISNA(_xlfn.XLOOKUP(S75,'NGS RYOE'!N:N,'NGS RYOE'!K:K)),"",_xlfn.XLOOKUP(S75,'NGS RYOE'!N:N,'NGS RYOE'!K:K))</f>
        <v/>
      </c>
      <c r="V75">
        <f t="shared" si="9"/>
        <v>0.01</v>
      </c>
      <c r="W75" t="str">
        <f>IF(ISNA(_xlfn.XLOOKUP(S75,'NGS RYOE'!N:N,'NGS RYOE'!L:L)),"",_xlfn.XLOOKUP(S75,'NGS RYOE'!N:N,'NGS RYOE'!L:L))</f>
        <v/>
      </c>
      <c r="X75" s="17">
        <f>IF(ISNA(_xlfn.XLOOKUP(S75,'PFR Receiving'!Z:Z,'PFR Receiving'!AA:AA)),0,_xlfn.XLOOKUP(S75,'PFR Receiving'!Z:Z,'PFR Receiving'!AA:AA))</f>
        <v>14</v>
      </c>
      <c r="Y75" s="13">
        <f t="shared" si="13"/>
        <v>166</v>
      </c>
      <c r="Z75" s="17">
        <f t="shared" si="14"/>
        <v>65</v>
      </c>
      <c r="AA75" s="15">
        <f t="shared" si="15"/>
        <v>0.32300000000000001</v>
      </c>
      <c r="AB75" s="17">
        <f t="shared" si="16"/>
        <v>453.03030303030306</v>
      </c>
      <c r="AC75" s="12">
        <f t="shared" si="17"/>
        <v>5.0303030303030303</v>
      </c>
      <c r="AD75" s="16">
        <f>P75/H75*230</f>
        <v>13.939393939393939</v>
      </c>
      <c r="AE75" s="18">
        <f>Z75+X75</f>
        <v>79</v>
      </c>
      <c r="AF75" s="18">
        <f>IF(ISNA(_xlfn.XLOOKUP(S75,'PFR Receiving'!Z:Z,'PFR Receiving'!AB:AB)),0,_xlfn.XLOOKUP(S75,'PFR Receiving'!Z:Z,'PFR Receiving'!AB:AB))</f>
        <v>12</v>
      </c>
      <c r="AG75" s="18">
        <f>Z75+AF75</f>
        <v>77</v>
      </c>
      <c r="AH75" s="18">
        <f>K75/F75*16</f>
        <v>101</v>
      </c>
      <c r="AI75" s="18">
        <f>Z75+$AM$1*AH75+AF75</f>
        <v>140.63</v>
      </c>
    </row>
    <row r="76" spans="1:35" ht="20" x14ac:dyDescent="0.25">
      <c r="A76" s="5">
        <v>2020</v>
      </c>
      <c r="B76" s="7" t="s">
        <v>209</v>
      </c>
      <c r="C76" s="8" t="s">
        <v>68</v>
      </c>
      <c r="D76" s="8">
        <v>24</v>
      </c>
      <c r="E76" s="8"/>
      <c r="F76" s="8">
        <v>8</v>
      </c>
      <c r="G76" s="8">
        <v>0</v>
      </c>
      <c r="H76" s="8">
        <v>29</v>
      </c>
      <c r="I76" s="8">
        <v>157</v>
      </c>
      <c r="J76" s="8">
        <v>10</v>
      </c>
      <c r="K76" s="8">
        <v>54</v>
      </c>
      <c r="L76" s="8">
        <v>1.9</v>
      </c>
      <c r="M76" s="15">
        <f t="shared" si="11"/>
        <v>0.39</v>
      </c>
      <c r="N76" s="8">
        <v>103</v>
      </c>
      <c r="O76" s="8">
        <v>3.6</v>
      </c>
      <c r="P76" s="8">
        <v>4</v>
      </c>
      <c r="Q76" s="15">
        <f t="shared" si="12"/>
        <v>0.53800000000000003</v>
      </c>
      <c r="R76" s="8">
        <v>7.3</v>
      </c>
      <c r="S76" s="5" t="str">
        <f t="shared" si="10"/>
        <v>2020-Josh Adams</v>
      </c>
      <c r="T76" s="13">
        <f>_xlfn.XLOOKUP(S76,AV!Y:Y,AV!N:N)</f>
        <v>1.92</v>
      </c>
      <c r="U76" t="str">
        <f>IF(ISNA(_xlfn.XLOOKUP(S76,'NGS RYOE'!N:N,'NGS RYOE'!K:K)),"",_xlfn.XLOOKUP(S76,'NGS RYOE'!N:N,'NGS RYOE'!K:K))</f>
        <v/>
      </c>
      <c r="V76">
        <f t="shared" si="9"/>
        <v>0.01</v>
      </c>
      <c r="W76" t="str">
        <f>IF(ISNA(_xlfn.XLOOKUP(S76,'NGS RYOE'!N:N,'NGS RYOE'!L:L)),"",_xlfn.XLOOKUP(S76,'NGS RYOE'!N:N,'NGS RYOE'!L:L))</f>
        <v/>
      </c>
      <c r="X76" s="17">
        <f>IF(ISNA(_xlfn.XLOOKUP(S76,'PFR Receiving'!Z:Z,'PFR Receiving'!AA:AA)),0,_xlfn.XLOOKUP(S76,'PFR Receiving'!Z:Z,'PFR Receiving'!AA:AA))</f>
        <v>58</v>
      </c>
      <c r="Y76" s="13">
        <f t="shared" si="13"/>
        <v>314</v>
      </c>
      <c r="Z76" s="17">
        <f t="shared" si="14"/>
        <v>206</v>
      </c>
      <c r="AA76" s="15">
        <f t="shared" si="15"/>
        <v>0.6</v>
      </c>
      <c r="AB76" s="17">
        <f t="shared" si="16"/>
        <v>816.89655172413802</v>
      </c>
      <c r="AC76" s="12">
        <f t="shared" si="17"/>
        <v>5.4137931034482758</v>
      </c>
      <c r="AD76" s="16">
        <f>P76/H76*230</f>
        <v>31.724137931034484</v>
      </c>
      <c r="AE76" s="18">
        <f>Z76+X76</f>
        <v>264</v>
      </c>
      <c r="AF76" s="18">
        <f>IF(ISNA(_xlfn.XLOOKUP(S76,'PFR Receiving'!Z:Z,'PFR Receiving'!AB:AB)),0,_xlfn.XLOOKUP(S76,'PFR Receiving'!Z:Z,'PFR Receiving'!AB:AB))</f>
        <v>48</v>
      </c>
      <c r="AG76" s="18">
        <f>Z76+AF76</f>
        <v>254</v>
      </c>
      <c r="AH76" s="18">
        <f>K76/F76*16</f>
        <v>108</v>
      </c>
      <c r="AI76" s="18">
        <f>Z76+$AM$1*AH76+AF76</f>
        <v>322.04000000000002</v>
      </c>
    </row>
    <row r="77" spans="1:35" ht="20" x14ac:dyDescent="0.25">
      <c r="A77" s="5">
        <v>2020</v>
      </c>
      <c r="B77" s="7" t="s">
        <v>378</v>
      </c>
      <c r="C77" s="8" t="s">
        <v>86</v>
      </c>
      <c r="D77" s="8">
        <v>23</v>
      </c>
      <c r="E77" s="8"/>
      <c r="F77" s="8">
        <v>10</v>
      </c>
      <c r="G77" s="8">
        <v>0</v>
      </c>
      <c r="H77" s="8">
        <v>26</v>
      </c>
      <c r="I77" s="8">
        <v>157</v>
      </c>
      <c r="J77" s="8">
        <v>5</v>
      </c>
      <c r="K77" s="8">
        <v>54</v>
      </c>
      <c r="L77" s="8">
        <v>2.1</v>
      </c>
      <c r="M77" s="15">
        <f t="shared" si="11"/>
        <v>0.497</v>
      </c>
      <c r="N77" s="8">
        <v>103</v>
      </c>
      <c r="O77" s="8">
        <v>4</v>
      </c>
      <c r="P77" s="8">
        <v>3</v>
      </c>
      <c r="Q77" s="15">
        <f t="shared" si="12"/>
        <v>0.495</v>
      </c>
      <c r="R77" s="8">
        <v>8.6999999999999993</v>
      </c>
      <c r="S77" s="5" t="str">
        <f t="shared" si="10"/>
        <v>2020-Trayveon Williams</v>
      </c>
      <c r="T77" s="13">
        <f>_xlfn.XLOOKUP(S77,AV!Y:Y,AV!N:N)</f>
        <v>1.6</v>
      </c>
      <c r="U77" t="str">
        <f>IF(ISNA(_xlfn.XLOOKUP(S77,'NGS RYOE'!N:N,'NGS RYOE'!K:K)),"",_xlfn.XLOOKUP(S77,'NGS RYOE'!N:N,'NGS RYOE'!K:K))</f>
        <v/>
      </c>
      <c r="V77">
        <f t="shared" si="9"/>
        <v>0.01</v>
      </c>
      <c r="W77" t="str">
        <f>IF(ISNA(_xlfn.XLOOKUP(S77,'NGS RYOE'!N:N,'NGS RYOE'!L:L)),"",_xlfn.XLOOKUP(S77,'NGS RYOE'!N:N,'NGS RYOE'!L:L))</f>
        <v/>
      </c>
      <c r="X77" s="17">
        <f>IF(ISNA(_xlfn.XLOOKUP(S77,'PFR Receiving'!Z:Z,'PFR Receiving'!AA:AA)),0,_xlfn.XLOOKUP(S77,'PFR Receiving'!Z:Z,'PFR Receiving'!AA:AA))</f>
        <v>48</v>
      </c>
      <c r="Y77" s="13">
        <f t="shared" si="13"/>
        <v>251.2</v>
      </c>
      <c r="Z77" s="17">
        <f t="shared" si="14"/>
        <v>164.8</v>
      </c>
      <c r="AA77" s="15">
        <f t="shared" si="15"/>
        <v>0.53600000000000003</v>
      </c>
      <c r="AB77" s="17">
        <f t="shared" si="16"/>
        <v>911.15384615384619</v>
      </c>
      <c r="AC77" s="12">
        <f t="shared" si="17"/>
        <v>6.0384615384615383</v>
      </c>
      <c r="AD77" s="16">
        <f>P77/H77*230</f>
        <v>26.53846153846154</v>
      </c>
      <c r="AE77" s="18">
        <f>Z77+X77</f>
        <v>212.8</v>
      </c>
      <c r="AF77" s="18">
        <f>IF(ISNA(_xlfn.XLOOKUP(S77,'PFR Receiving'!Z:Z,'PFR Receiving'!AB:AB)),0,_xlfn.XLOOKUP(S77,'PFR Receiving'!Z:Z,'PFR Receiving'!AB:AB))</f>
        <v>65.599999999999994</v>
      </c>
      <c r="AG77" s="18">
        <f>Z77+AF77</f>
        <v>230.4</v>
      </c>
      <c r="AH77" s="18">
        <f>K77/F77*16</f>
        <v>86.4</v>
      </c>
      <c r="AI77" s="18">
        <f>Z77+$AM$1*AH77+AF77</f>
        <v>284.83199999999999</v>
      </c>
    </row>
    <row r="78" spans="1:35" ht="20" x14ac:dyDescent="0.25">
      <c r="A78" s="5">
        <v>2020</v>
      </c>
      <c r="B78" s="7" t="s">
        <v>371</v>
      </c>
      <c r="C78" s="8" t="s">
        <v>43</v>
      </c>
      <c r="D78" s="8">
        <v>24</v>
      </c>
      <c r="E78" s="8" t="s">
        <v>24</v>
      </c>
      <c r="F78" s="8">
        <v>7</v>
      </c>
      <c r="G78" s="8">
        <v>1</v>
      </c>
      <c r="H78" s="8">
        <v>41</v>
      </c>
      <c r="I78" s="8">
        <v>156</v>
      </c>
      <c r="J78" s="8">
        <v>14</v>
      </c>
      <c r="K78" s="8">
        <v>80</v>
      </c>
      <c r="L78" s="8">
        <v>2</v>
      </c>
      <c r="M78" s="15">
        <f t="shared" si="11"/>
        <v>0.44500000000000001</v>
      </c>
      <c r="N78" s="8">
        <v>76</v>
      </c>
      <c r="O78" s="8">
        <v>1.9</v>
      </c>
      <c r="P78" s="8">
        <v>5</v>
      </c>
      <c r="Q78" s="15">
        <f t="shared" si="12"/>
        <v>0.58799999999999997</v>
      </c>
      <c r="R78" s="8">
        <v>8.1999999999999993</v>
      </c>
      <c r="S78" s="5" t="str">
        <f t="shared" si="10"/>
        <v>2020-Rodney Smith</v>
      </c>
      <c r="T78" s="13">
        <f>_xlfn.XLOOKUP(S78,AV!Y:Y,AV!N:N)</f>
        <v>2.2400000000000002</v>
      </c>
      <c r="U78" t="str">
        <f>IF(ISNA(_xlfn.XLOOKUP(S78,'NGS RYOE'!N:N,'NGS RYOE'!K:K)),"",_xlfn.XLOOKUP(S78,'NGS RYOE'!N:N,'NGS RYOE'!K:K))</f>
        <v/>
      </c>
      <c r="V78">
        <f t="shared" si="9"/>
        <v>0.01</v>
      </c>
      <c r="W78" t="str">
        <f>IF(ISNA(_xlfn.XLOOKUP(S78,'NGS RYOE'!N:N,'NGS RYOE'!L:L)),"",_xlfn.XLOOKUP(S78,'NGS RYOE'!N:N,'NGS RYOE'!L:L))</f>
        <v/>
      </c>
      <c r="X78" s="17">
        <f>IF(ISNA(_xlfn.XLOOKUP(S78,'PFR Receiving'!Z:Z,'PFR Receiving'!AA:AA)),0,_xlfn.XLOOKUP(S78,'PFR Receiving'!Z:Z,'PFR Receiving'!AA:AA))</f>
        <v>134.85714285714286</v>
      </c>
      <c r="Y78" s="13">
        <f t="shared" si="13"/>
        <v>356.57142857142856</v>
      </c>
      <c r="Z78" s="17">
        <f t="shared" si="14"/>
        <v>173.71428571428572</v>
      </c>
      <c r="AA78" s="15">
        <f t="shared" si="15"/>
        <v>0.55300000000000005</v>
      </c>
      <c r="AB78" s="17">
        <f t="shared" si="16"/>
        <v>426.34146341463418</v>
      </c>
      <c r="AC78" s="12">
        <f t="shared" si="17"/>
        <v>3.8048780487804876</v>
      </c>
      <c r="AD78" s="16">
        <f>P78/H78*230</f>
        <v>28.048780487804876</v>
      </c>
      <c r="AE78" s="18">
        <f>Z78+X78</f>
        <v>308.57142857142856</v>
      </c>
      <c r="AF78" s="18">
        <f>IF(ISNA(_xlfn.XLOOKUP(S78,'PFR Receiving'!Z:Z,'PFR Receiving'!AB:AB)),0,_xlfn.XLOOKUP(S78,'PFR Receiving'!Z:Z,'PFR Receiving'!AB:AB))</f>
        <v>105.14285714285714</v>
      </c>
      <c r="AG78" s="18">
        <f>Z78+AF78</f>
        <v>278.85714285714289</v>
      </c>
      <c r="AH78" s="18">
        <f>K78/F78*16</f>
        <v>182.85714285714286</v>
      </c>
      <c r="AI78" s="18">
        <f>Z78+$AM$1*AH78+AF78</f>
        <v>394.05714285714282</v>
      </c>
    </row>
    <row r="79" spans="1:35" ht="20" x14ac:dyDescent="0.25">
      <c r="A79" s="5">
        <v>2020</v>
      </c>
      <c r="B79" s="7" t="s">
        <v>372</v>
      </c>
      <c r="C79" s="8" t="s">
        <v>53</v>
      </c>
      <c r="D79" s="8">
        <v>24</v>
      </c>
      <c r="E79" s="8"/>
      <c r="F79" s="8">
        <v>8</v>
      </c>
      <c r="G79" s="8">
        <v>0</v>
      </c>
      <c r="H79" s="8">
        <v>39</v>
      </c>
      <c r="I79" s="8">
        <v>148</v>
      </c>
      <c r="J79" s="8">
        <v>7</v>
      </c>
      <c r="K79" s="8">
        <v>105</v>
      </c>
      <c r="L79" s="8">
        <v>2.7</v>
      </c>
      <c r="M79" s="15">
        <f t="shared" si="11"/>
        <v>0.77800000000000002</v>
      </c>
      <c r="N79" s="8">
        <v>43</v>
      </c>
      <c r="O79" s="8">
        <v>1.1000000000000001</v>
      </c>
      <c r="P79" s="8">
        <v>0</v>
      </c>
      <c r="Q79" s="15">
        <f t="shared" si="12"/>
        <v>0</v>
      </c>
      <c r="R79" s="8"/>
      <c r="S79" s="5" t="str">
        <f t="shared" si="10"/>
        <v>2020-Jamycal Hasty</v>
      </c>
      <c r="T79" s="13">
        <f>_xlfn.XLOOKUP(S79,AV!Y:Y,AV!N:N)</f>
        <v>1.92</v>
      </c>
      <c r="U79" t="str">
        <f>IF(ISNA(_xlfn.XLOOKUP(S79,'NGS RYOE'!N:N,'NGS RYOE'!K:K)),"",_xlfn.XLOOKUP(S79,'NGS RYOE'!N:N,'NGS RYOE'!K:K))</f>
        <v/>
      </c>
      <c r="V79">
        <f t="shared" si="9"/>
        <v>0.01</v>
      </c>
      <c r="W79" t="str">
        <f>IF(ISNA(_xlfn.XLOOKUP(S79,'NGS RYOE'!N:N,'NGS RYOE'!L:L)),"",_xlfn.XLOOKUP(S79,'NGS RYOE'!N:N,'NGS RYOE'!L:L))</f>
        <v/>
      </c>
      <c r="X79" s="17">
        <f>IF(ISNA(_xlfn.XLOOKUP(S79,'PFR Receiving'!Z:Z,'PFR Receiving'!AA:AA)),0,_xlfn.XLOOKUP(S79,'PFR Receiving'!Z:Z,'PFR Receiving'!AA:AA))</f>
        <v>66</v>
      </c>
      <c r="Y79" s="13">
        <f t="shared" si="13"/>
        <v>296</v>
      </c>
      <c r="Z79" s="17">
        <f t="shared" si="14"/>
        <v>86</v>
      </c>
      <c r="AA79" s="15">
        <f t="shared" si="15"/>
        <v>0.39100000000000001</v>
      </c>
      <c r="AB79" s="17">
        <f t="shared" si="16"/>
        <v>253.58974358974362</v>
      </c>
      <c r="AC79" s="12">
        <f t="shared" si="17"/>
        <v>3.7948717948717947</v>
      </c>
      <c r="AD79" s="16">
        <f>P79/H79*230</f>
        <v>0</v>
      </c>
      <c r="AE79" s="18">
        <f>Z79+X79</f>
        <v>152</v>
      </c>
      <c r="AF79" s="18">
        <f>IF(ISNA(_xlfn.XLOOKUP(S79,'PFR Receiving'!Z:Z,'PFR Receiving'!AB:AB)),0,_xlfn.XLOOKUP(S79,'PFR Receiving'!Z:Z,'PFR Receiving'!AB:AB))</f>
        <v>94</v>
      </c>
      <c r="AG79" s="18">
        <f>Z79+AF79</f>
        <v>180</v>
      </c>
      <c r="AH79" s="18">
        <f>K79/F79*16</f>
        <v>210</v>
      </c>
      <c r="AI79" s="18">
        <f>Z79+$AM$1*AH79+AF79</f>
        <v>312.3</v>
      </c>
    </row>
    <row r="80" spans="1:35" ht="20" x14ac:dyDescent="0.25">
      <c r="A80" s="5">
        <v>2020</v>
      </c>
      <c r="B80" s="7" t="s">
        <v>198</v>
      </c>
      <c r="C80" s="8" t="s">
        <v>31</v>
      </c>
      <c r="D80" s="8">
        <v>26</v>
      </c>
      <c r="E80" s="8" t="s">
        <v>24</v>
      </c>
      <c r="F80" s="8">
        <v>14</v>
      </c>
      <c r="G80" s="8">
        <v>2</v>
      </c>
      <c r="H80" s="8">
        <v>32</v>
      </c>
      <c r="I80" s="8">
        <v>145</v>
      </c>
      <c r="J80" s="8">
        <v>6</v>
      </c>
      <c r="K80" s="8">
        <v>72</v>
      </c>
      <c r="L80" s="8">
        <v>2.2999999999999998</v>
      </c>
      <c r="M80" s="15">
        <f t="shared" si="11"/>
        <v>0.623</v>
      </c>
      <c r="N80" s="8">
        <v>73</v>
      </c>
      <c r="O80" s="8">
        <v>2.2999999999999998</v>
      </c>
      <c r="P80" s="8">
        <v>3</v>
      </c>
      <c r="Q80" s="15">
        <f t="shared" si="12"/>
        <v>0.495</v>
      </c>
      <c r="R80" s="8">
        <v>10.7</v>
      </c>
      <c r="S80" s="5" t="str">
        <f t="shared" si="10"/>
        <v>2020-Dare Ogunbowale</v>
      </c>
      <c r="T80" s="13">
        <f>_xlfn.XLOOKUP(S80,AV!Y:Y,AV!N:N)</f>
        <v>1.1200000000000001</v>
      </c>
      <c r="U80" t="str">
        <f>IF(ISNA(_xlfn.XLOOKUP(S80,'NGS RYOE'!N:N,'NGS RYOE'!K:K)),"",_xlfn.XLOOKUP(S80,'NGS RYOE'!N:N,'NGS RYOE'!K:K))</f>
        <v/>
      </c>
      <c r="V80">
        <f t="shared" si="9"/>
        <v>0.01</v>
      </c>
      <c r="W80" t="str">
        <f>IF(ISNA(_xlfn.XLOOKUP(S80,'NGS RYOE'!N:N,'NGS RYOE'!L:L)),"",_xlfn.XLOOKUP(S80,'NGS RYOE'!N:N,'NGS RYOE'!L:L))</f>
        <v/>
      </c>
      <c r="X80" s="17">
        <f>IF(ISNA(_xlfn.XLOOKUP(S80,'PFR Receiving'!Z:Z,'PFR Receiving'!AA:AA)),0,_xlfn.XLOOKUP(S80,'PFR Receiving'!Z:Z,'PFR Receiving'!AA:AA))</f>
        <v>61.714285714285715</v>
      </c>
      <c r="Y80" s="13">
        <f t="shared" si="13"/>
        <v>165.71428571428572</v>
      </c>
      <c r="Z80" s="17">
        <f t="shared" si="14"/>
        <v>83.428571428571431</v>
      </c>
      <c r="AA80" s="15">
        <f t="shared" si="15"/>
        <v>0.38400000000000001</v>
      </c>
      <c r="AB80" s="17">
        <f t="shared" si="16"/>
        <v>524.6875</v>
      </c>
      <c r="AC80" s="12">
        <f t="shared" si="17"/>
        <v>4.53125</v>
      </c>
      <c r="AD80" s="16">
        <f>P80/H80*230</f>
        <v>21.5625</v>
      </c>
      <c r="AE80" s="18">
        <f>Z80+X80</f>
        <v>145.14285714285714</v>
      </c>
      <c r="AF80" s="18">
        <f>IF(ISNA(_xlfn.XLOOKUP(S80,'PFR Receiving'!Z:Z,'PFR Receiving'!AB:AB)),0,_xlfn.XLOOKUP(S80,'PFR Receiving'!Z:Z,'PFR Receiving'!AB:AB))</f>
        <v>72</v>
      </c>
      <c r="AG80" s="18">
        <f>Z80+AF80</f>
        <v>155.42857142857144</v>
      </c>
      <c r="AH80" s="18">
        <f>K80/F80*16</f>
        <v>82.285714285714292</v>
      </c>
      <c r="AI80" s="18">
        <f>Z80+$AM$1*AH80+AF80</f>
        <v>207.26857142857142</v>
      </c>
    </row>
    <row r="81" spans="1:35" ht="20" x14ac:dyDescent="0.25">
      <c r="A81" s="5">
        <v>2020</v>
      </c>
      <c r="B81" s="7" t="s">
        <v>155</v>
      </c>
      <c r="C81" s="8" t="s">
        <v>66</v>
      </c>
      <c r="D81" s="8">
        <v>27</v>
      </c>
      <c r="E81" s="8"/>
      <c r="F81" s="8">
        <v>13</v>
      </c>
      <c r="G81" s="8">
        <v>0</v>
      </c>
      <c r="H81" s="8">
        <v>22</v>
      </c>
      <c r="I81" s="8">
        <v>123</v>
      </c>
      <c r="J81" s="8">
        <v>7</v>
      </c>
      <c r="K81" s="8">
        <v>76</v>
      </c>
      <c r="L81" s="8">
        <v>3.5</v>
      </c>
      <c r="M81" s="15">
        <f t="shared" si="11"/>
        <v>0.93</v>
      </c>
      <c r="N81" s="8">
        <v>47</v>
      </c>
      <c r="O81" s="8">
        <v>2.1</v>
      </c>
      <c r="P81" s="8">
        <v>1</v>
      </c>
      <c r="Q81" s="15">
        <f t="shared" si="12"/>
        <v>0.314</v>
      </c>
      <c r="R81" s="8">
        <v>22</v>
      </c>
      <c r="S81" s="5" t="str">
        <f t="shared" si="10"/>
        <v>2020-Jalen Richard</v>
      </c>
      <c r="T81" s="13">
        <f>_xlfn.XLOOKUP(S81,AV!Y:Y,AV!N:N)</f>
        <v>2.4</v>
      </c>
      <c r="U81" t="str">
        <f>IF(ISNA(_xlfn.XLOOKUP(S81,'NGS RYOE'!N:N,'NGS RYOE'!K:K)),"",_xlfn.XLOOKUP(S81,'NGS RYOE'!N:N,'NGS RYOE'!K:K))</f>
        <v/>
      </c>
      <c r="V81">
        <f t="shared" si="9"/>
        <v>0.01</v>
      </c>
      <c r="W81" t="str">
        <f>IF(ISNA(_xlfn.XLOOKUP(S81,'NGS RYOE'!N:N,'NGS RYOE'!L:L)),"",_xlfn.XLOOKUP(S81,'NGS RYOE'!N:N,'NGS RYOE'!L:L))</f>
        <v/>
      </c>
      <c r="X81" s="17">
        <f>IF(ISNA(_xlfn.XLOOKUP(S81,'PFR Receiving'!Z:Z,'PFR Receiving'!AA:AA)),0,_xlfn.XLOOKUP(S81,'PFR Receiving'!Z:Z,'PFR Receiving'!AA:AA))</f>
        <v>169.84615384615384</v>
      </c>
      <c r="Y81" s="13">
        <f t="shared" si="13"/>
        <v>151.38461538461539</v>
      </c>
      <c r="Z81" s="17">
        <f t="shared" si="14"/>
        <v>57.846153846153847</v>
      </c>
      <c r="AA81" s="15">
        <f t="shared" si="15"/>
        <v>0.30399999999999999</v>
      </c>
      <c r="AB81" s="17">
        <f t="shared" si="16"/>
        <v>491.36363636363632</v>
      </c>
      <c r="AC81" s="12">
        <f t="shared" si="17"/>
        <v>5.5909090909090908</v>
      </c>
      <c r="AD81" s="16">
        <f>P81/H81*230</f>
        <v>10.454545454545455</v>
      </c>
      <c r="AE81" s="18">
        <f>Z81+X81</f>
        <v>227.69230769230768</v>
      </c>
      <c r="AF81" s="18">
        <f>IF(ISNA(_xlfn.XLOOKUP(S81,'PFR Receiving'!Z:Z,'PFR Receiving'!AB:AB)),0,_xlfn.XLOOKUP(S81,'PFR Receiving'!Z:Z,'PFR Receiving'!AB:AB))</f>
        <v>119.38461538461539</v>
      </c>
      <c r="AG81" s="18">
        <f>Z81+AF81</f>
        <v>177.23076923076923</v>
      </c>
      <c r="AH81" s="18">
        <f>K81/F81*16</f>
        <v>93.538461538461533</v>
      </c>
      <c r="AI81" s="18">
        <f>Z81+$AM$1*AH81+AF81</f>
        <v>236.16</v>
      </c>
    </row>
    <row r="82" spans="1:35" ht="20" x14ac:dyDescent="0.25">
      <c r="A82" s="5">
        <v>2020</v>
      </c>
      <c r="B82" s="7" t="s">
        <v>132</v>
      </c>
      <c r="C82" s="8" t="s">
        <v>81</v>
      </c>
      <c r="D82" s="8">
        <v>28</v>
      </c>
      <c r="E82" s="8"/>
      <c r="F82" s="8">
        <v>14</v>
      </c>
      <c r="G82" s="8">
        <v>0</v>
      </c>
      <c r="H82" s="8">
        <v>35</v>
      </c>
      <c r="I82" s="8">
        <v>121</v>
      </c>
      <c r="J82" s="8">
        <v>6</v>
      </c>
      <c r="K82" s="8">
        <v>78</v>
      </c>
      <c r="L82" s="8">
        <v>2.2000000000000002</v>
      </c>
      <c r="M82" s="15">
        <f t="shared" si="11"/>
        <v>0.57299999999999995</v>
      </c>
      <c r="N82" s="8">
        <v>43</v>
      </c>
      <c r="O82" s="8">
        <v>1.2</v>
      </c>
      <c r="P82" s="8">
        <v>1</v>
      </c>
      <c r="Q82" s="15">
        <f t="shared" si="12"/>
        <v>0.314</v>
      </c>
      <c r="R82" s="8">
        <v>35</v>
      </c>
      <c r="S82" s="5" t="str">
        <f t="shared" si="10"/>
        <v>2020-James White</v>
      </c>
      <c r="T82" s="13">
        <f>_xlfn.XLOOKUP(S82,AV!Y:Y,AV!N:N)</f>
        <v>5.76</v>
      </c>
      <c r="U82" t="str">
        <f>IF(ISNA(_xlfn.XLOOKUP(S82,'NGS RYOE'!N:N,'NGS RYOE'!K:K)),"",_xlfn.XLOOKUP(S82,'NGS RYOE'!N:N,'NGS RYOE'!K:K))</f>
        <v/>
      </c>
      <c r="V82">
        <f t="shared" si="9"/>
        <v>0.01</v>
      </c>
      <c r="W82" t="str">
        <f>IF(ISNA(_xlfn.XLOOKUP(S82,'NGS RYOE'!N:N,'NGS RYOE'!L:L)),"",_xlfn.XLOOKUP(S82,'NGS RYOE'!N:N,'NGS RYOE'!L:L))</f>
        <v/>
      </c>
      <c r="X82" s="17">
        <f>IF(ISNA(_xlfn.XLOOKUP(S82,'PFR Receiving'!Z:Z,'PFR Receiving'!AA:AA)),0,_xlfn.XLOOKUP(S82,'PFR Receiving'!Z:Z,'PFR Receiving'!AA:AA))</f>
        <v>428.57142857142856</v>
      </c>
      <c r="Y82" s="13">
        <f t="shared" si="13"/>
        <v>138.28571428571428</v>
      </c>
      <c r="Z82" s="17">
        <f t="shared" si="14"/>
        <v>49.142857142857146</v>
      </c>
      <c r="AA82" s="15">
        <f t="shared" si="15"/>
        <v>0.28000000000000003</v>
      </c>
      <c r="AB82" s="17">
        <f t="shared" si="16"/>
        <v>282.57142857142861</v>
      </c>
      <c r="AC82" s="12">
        <f t="shared" si="17"/>
        <v>3.4571428571428573</v>
      </c>
      <c r="AD82" s="16">
        <f>P82/H82*230</f>
        <v>6.5714285714285712</v>
      </c>
      <c r="AE82" s="18">
        <f>Z82+X82</f>
        <v>477.71428571428572</v>
      </c>
      <c r="AF82" s="18">
        <f>IF(ISNA(_xlfn.XLOOKUP(S82,'PFR Receiving'!Z:Z,'PFR Receiving'!AB:AB)),0,_xlfn.XLOOKUP(S82,'PFR Receiving'!Z:Z,'PFR Receiving'!AB:AB))</f>
        <v>469.71428571428572</v>
      </c>
      <c r="AG82" s="18">
        <f>Z82+AF82</f>
        <v>518.85714285714289</v>
      </c>
      <c r="AH82" s="18">
        <f>K82/F82*16</f>
        <v>89.142857142857139</v>
      </c>
      <c r="AI82" s="18">
        <f>Z82+$AM$1*AH82+AF82</f>
        <v>575.01714285714286</v>
      </c>
    </row>
    <row r="83" spans="1:35" ht="20" x14ac:dyDescent="0.25">
      <c r="A83" s="5">
        <v>2020</v>
      </c>
      <c r="B83" s="7" t="s">
        <v>146</v>
      </c>
      <c r="C83" s="8" t="s">
        <v>35</v>
      </c>
      <c r="D83" s="8">
        <v>30</v>
      </c>
      <c r="E83" s="8"/>
      <c r="F83" s="8">
        <v>16</v>
      </c>
      <c r="G83" s="8">
        <v>0</v>
      </c>
      <c r="H83" s="8">
        <v>29</v>
      </c>
      <c r="I83" s="8">
        <v>115</v>
      </c>
      <c r="J83" s="8">
        <v>7</v>
      </c>
      <c r="K83" s="8">
        <v>67</v>
      </c>
      <c r="L83" s="8">
        <v>2.2999999999999998</v>
      </c>
      <c r="M83" s="15">
        <f t="shared" si="11"/>
        <v>0.623</v>
      </c>
      <c r="N83" s="8">
        <v>48</v>
      </c>
      <c r="O83" s="8">
        <v>1.7</v>
      </c>
      <c r="P83" s="8">
        <v>1</v>
      </c>
      <c r="Q83" s="15">
        <f t="shared" si="12"/>
        <v>0.314</v>
      </c>
      <c r="R83" s="8">
        <v>29</v>
      </c>
      <c r="S83" s="5" t="str">
        <f t="shared" si="10"/>
        <v>2020-Dion Lewis</v>
      </c>
      <c r="T83" s="13">
        <f>_xlfn.XLOOKUP(S83,AV!Y:Y,AV!N:N)</f>
        <v>1.92</v>
      </c>
      <c r="U83" t="str">
        <f>IF(ISNA(_xlfn.XLOOKUP(S83,'NGS RYOE'!N:N,'NGS RYOE'!K:K)),"",_xlfn.XLOOKUP(S83,'NGS RYOE'!N:N,'NGS RYOE'!K:K))</f>
        <v/>
      </c>
      <c r="V83">
        <f t="shared" si="9"/>
        <v>0.01</v>
      </c>
      <c r="W83" t="str">
        <f>IF(ISNA(_xlfn.XLOOKUP(S83,'NGS RYOE'!N:N,'NGS RYOE'!L:L)),"",_xlfn.XLOOKUP(S83,'NGS RYOE'!N:N,'NGS RYOE'!L:L))</f>
        <v/>
      </c>
      <c r="X83" s="17">
        <f>IF(ISNA(_xlfn.XLOOKUP(S83,'PFR Receiving'!Z:Z,'PFR Receiving'!AA:AA)),0,_xlfn.XLOOKUP(S83,'PFR Receiving'!Z:Z,'PFR Receiving'!AA:AA))</f>
        <v>127</v>
      </c>
      <c r="Y83" s="13">
        <f t="shared" si="13"/>
        <v>115</v>
      </c>
      <c r="Z83" s="17">
        <f t="shared" si="14"/>
        <v>48</v>
      </c>
      <c r="AA83" s="15">
        <f t="shared" si="15"/>
        <v>0.27500000000000002</v>
      </c>
      <c r="AB83" s="17">
        <f t="shared" si="16"/>
        <v>380.68965517241378</v>
      </c>
      <c r="AC83" s="12">
        <f t="shared" si="17"/>
        <v>3.9655172413793105</v>
      </c>
      <c r="AD83" s="16">
        <f>P83/H83*230</f>
        <v>7.931034482758621</v>
      </c>
      <c r="AE83" s="18">
        <f>Z83+X83</f>
        <v>175</v>
      </c>
      <c r="AF83" s="18">
        <f>IF(ISNA(_xlfn.XLOOKUP(S83,'PFR Receiving'!Z:Z,'PFR Receiving'!AB:AB)),0,_xlfn.XLOOKUP(S83,'PFR Receiving'!Z:Z,'PFR Receiving'!AB:AB))</f>
        <v>80</v>
      </c>
      <c r="AG83" s="18">
        <f>Z83+AF83</f>
        <v>128</v>
      </c>
      <c r="AH83" s="18">
        <f>K83/F83*16</f>
        <v>67</v>
      </c>
      <c r="AI83" s="18">
        <f>Z83+$AM$1*AH83+AF83</f>
        <v>170.21</v>
      </c>
    </row>
    <row r="84" spans="1:35" ht="20" x14ac:dyDescent="0.25">
      <c r="A84" s="5">
        <v>2020</v>
      </c>
      <c r="B84" s="7" t="s">
        <v>375</v>
      </c>
      <c r="C84" s="8" t="s">
        <v>72</v>
      </c>
      <c r="D84" s="8">
        <v>21</v>
      </c>
      <c r="E84" s="8"/>
      <c r="F84" s="8">
        <v>11</v>
      </c>
      <c r="G84" s="8">
        <v>0</v>
      </c>
      <c r="H84" s="8">
        <v>33</v>
      </c>
      <c r="I84" s="8">
        <v>113</v>
      </c>
      <c r="J84" s="8">
        <v>4</v>
      </c>
      <c r="K84" s="8">
        <v>70</v>
      </c>
      <c r="L84" s="8">
        <v>2.1</v>
      </c>
      <c r="M84" s="15">
        <f t="shared" si="11"/>
        <v>0.497</v>
      </c>
      <c r="N84" s="8">
        <v>43</v>
      </c>
      <c r="O84" s="8">
        <v>1.3</v>
      </c>
      <c r="P84" s="8">
        <v>1</v>
      </c>
      <c r="Q84" s="15">
        <f t="shared" si="12"/>
        <v>0.314</v>
      </c>
      <c r="R84" s="8">
        <v>33</v>
      </c>
      <c r="S84" s="5" t="str">
        <f t="shared" si="10"/>
        <v>2020-Anthony McFarland Jr.</v>
      </c>
      <c r="T84" s="13">
        <f>_xlfn.XLOOKUP(S84,AV!Y:Y,AV!N:N)</f>
        <v>1.44</v>
      </c>
      <c r="U84" t="str">
        <f>IF(ISNA(_xlfn.XLOOKUP(S84,'NGS RYOE'!N:N,'NGS RYOE'!K:K)),"",_xlfn.XLOOKUP(S84,'NGS RYOE'!N:N,'NGS RYOE'!K:K))</f>
        <v/>
      </c>
      <c r="V84">
        <f t="shared" si="9"/>
        <v>0.01</v>
      </c>
      <c r="W84" t="str">
        <f>IF(ISNA(_xlfn.XLOOKUP(S84,'NGS RYOE'!N:N,'NGS RYOE'!L:L)),"",_xlfn.XLOOKUP(S84,'NGS RYOE'!N:N,'NGS RYOE'!L:L))</f>
        <v/>
      </c>
      <c r="X84" s="17">
        <f>IF(ISNA(_xlfn.XLOOKUP(S84,'PFR Receiving'!Z:Z,'PFR Receiving'!AA:AA)),0,_xlfn.XLOOKUP(S84,'PFR Receiving'!Z:Z,'PFR Receiving'!AA:AA))</f>
        <v>78.545454545454547</v>
      </c>
      <c r="Y84" s="13">
        <f t="shared" si="13"/>
        <v>164.36363636363637</v>
      </c>
      <c r="Z84" s="17">
        <f t="shared" si="14"/>
        <v>62.545454545454547</v>
      </c>
      <c r="AA84" s="15">
        <f t="shared" si="15"/>
        <v>0.315</v>
      </c>
      <c r="AB84" s="17">
        <f t="shared" si="16"/>
        <v>299.69696969696969</v>
      </c>
      <c r="AC84" s="12">
        <f t="shared" si="17"/>
        <v>3.4242424242424243</v>
      </c>
      <c r="AD84" s="16">
        <f>P84/H84*230</f>
        <v>6.9696969696969697</v>
      </c>
      <c r="AE84" s="18">
        <f>Z84+X84</f>
        <v>141.09090909090909</v>
      </c>
      <c r="AF84" s="18">
        <f>IF(ISNA(_xlfn.XLOOKUP(S84,'PFR Receiving'!Z:Z,'PFR Receiving'!AB:AB)),0,_xlfn.XLOOKUP(S84,'PFR Receiving'!Z:Z,'PFR Receiving'!AB:AB))</f>
        <v>68.36363636363636</v>
      </c>
      <c r="AG84" s="18">
        <f>Z84+AF84</f>
        <v>130.90909090909091</v>
      </c>
      <c r="AH84" s="18">
        <f>K84/F84*16</f>
        <v>101.81818181818181</v>
      </c>
      <c r="AI84" s="18">
        <f>Z84+$AM$1*AH84+AF84</f>
        <v>195.05454545454546</v>
      </c>
    </row>
    <row r="85" spans="1:35" ht="20" x14ac:dyDescent="0.25">
      <c r="A85" s="5">
        <v>2020</v>
      </c>
      <c r="B85" s="7" t="s">
        <v>379</v>
      </c>
      <c r="C85" s="8" t="s">
        <v>81</v>
      </c>
      <c r="D85" s="8">
        <v>22</v>
      </c>
      <c r="E85" s="8"/>
      <c r="F85" s="8">
        <v>6</v>
      </c>
      <c r="G85" s="8">
        <v>0</v>
      </c>
      <c r="H85" s="8">
        <v>23</v>
      </c>
      <c r="I85" s="8">
        <v>110</v>
      </c>
      <c r="J85" s="8">
        <v>5</v>
      </c>
      <c r="K85" s="8">
        <v>51</v>
      </c>
      <c r="L85" s="8">
        <v>2.2000000000000002</v>
      </c>
      <c r="M85" s="15">
        <f t="shared" si="11"/>
        <v>0.57299999999999995</v>
      </c>
      <c r="N85" s="8">
        <v>59</v>
      </c>
      <c r="O85" s="8">
        <v>2.6</v>
      </c>
      <c r="P85" s="8">
        <v>1</v>
      </c>
      <c r="Q85" s="15">
        <f t="shared" si="12"/>
        <v>0.314</v>
      </c>
      <c r="R85" s="8">
        <v>23</v>
      </c>
      <c r="S85" s="5" t="str">
        <f t="shared" si="10"/>
        <v>2020-J.J. Taylor</v>
      </c>
      <c r="T85" s="13">
        <f>_xlfn.XLOOKUP(S85,AV!Y:Y,AV!N:N)</f>
        <v>2.72</v>
      </c>
      <c r="U85" t="str">
        <f>IF(ISNA(_xlfn.XLOOKUP(S85,'NGS RYOE'!N:N,'NGS RYOE'!K:K)),"",_xlfn.XLOOKUP(S85,'NGS RYOE'!N:N,'NGS RYOE'!K:K))</f>
        <v/>
      </c>
      <c r="V85">
        <f t="shared" si="9"/>
        <v>0.01</v>
      </c>
      <c r="W85" t="str">
        <f>IF(ISNA(_xlfn.XLOOKUP(S85,'NGS RYOE'!N:N,'NGS RYOE'!L:L)),"",_xlfn.XLOOKUP(S85,'NGS RYOE'!N:N,'NGS RYOE'!L:L))</f>
        <v/>
      </c>
      <c r="X85" s="17">
        <f>IF(ISNA(_xlfn.XLOOKUP(S85,'PFR Receiving'!Z:Z,'PFR Receiving'!AA:AA)),0,_xlfn.XLOOKUP(S85,'PFR Receiving'!Z:Z,'PFR Receiving'!AA:AA))</f>
        <v>10.666666666666666</v>
      </c>
      <c r="Y85" s="13">
        <f t="shared" si="13"/>
        <v>293.33333333333331</v>
      </c>
      <c r="Z85" s="17">
        <f t="shared" si="14"/>
        <v>157.33333333333334</v>
      </c>
      <c r="AA85" s="15">
        <f t="shared" si="15"/>
        <v>0.52400000000000002</v>
      </c>
      <c r="AB85" s="17">
        <f t="shared" si="16"/>
        <v>590</v>
      </c>
      <c r="AC85" s="12">
        <f t="shared" si="17"/>
        <v>4.7826086956521738</v>
      </c>
      <c r="AD85" s="16">
        <f>P85/H85*230</f>
        <v>10</v>
      </c>
      <c r="AE85" s="18">
        <f>Z85+X85</f>
        <v>168</v>
      </c>
      <c r="AF85" s="18">
        <f>IF(ISNA(_xlfn.XLOOKUP(S85,'PFR Receiving'!Z:Z,'PFR Receiving'!AB:AB)),0,_xlfn.XLOOKUP(S85,'PFR Receiving'!Z:Z,'PFR Receiving'!AB:AB))</f>
        <v>21.333333333333332</v>
      </c>
      <c r="AG85" s="18">
        <f>Z85+AF85</f>
        <v>178.66666666666669</v>
      </c>
      <c r="AH85" s="18">
        <f>K85/F85*16</f>
        <v>136</v>
      </c>
      <c r="AI85" s="18">
        <f>Z85+$AM$1*AH85+AF85</f>
        <v>264.34666666666669</v>
      </c>
    </row>
    <row r="86" spans="1:35" ht="20" x14ac:dyDescent="0.25">
      <c r="A86" s="5">
        <v>2020</v>
      </c>
      <c r="B86" s="7" t="s">
        <v>377</v>
      </c>
      <c r="C86" s="8" t="s">
        <v>16</v>
      </c>
      <c r="D86" s="8">
        <v>23</v>
      </c>
      <c r="E86" s="8"/>
      <c r="F86" s="8">
        <v>10</v>
      </c>
      <c r="G86" s="8">
        <v>0</v>
      </c>
      <c r="H86" s="8">
        <v>26</v>
      </c>
      <c r="I86" s="8">
        <v>109</v>
      </c>
      <c r="J86" s="8">
        <v>5</v>
      </c>
      <c r="K86" s="8">
        <v>62</v>
      </c>
      <c r="L86" s="8">
        <v>2.4</v>
      </c>
      <c r="M86" s="15">
        <f t="shared" si="11"/>
        <v>0.67600000000000005</v>
      </c>
      <c r="N86" s="8">
        <v>47</v>
      </c>
      <c r="O86" s="8">
        <v>1.8</v>
      </c>
      <c r="P86" s="8">
        <v>2</v>
      </c>
      <c r="Q86" s="15">
        <f t="shared" si="12"/>
        <v>0.41399999999999998</v>
      </c>
      <c r="R86" s="8">
        <v>13</v>
      </c>
      <c r="S86" s="5" t="str">
        <f t="shared" si="10"/>
        <v>2020-Ke'Shawn Vaughn</v>
      </c>
      <c r="T86" s="13">
        <f>_xlfn.XLOOKUP(S86,AV!Y:Y,AV!N:N)</f>
        <v>1.6</v>
      </c>
      <c r="U86" t="str">
        <f>IF(ISNA(_xlfn.XLOOKUP(S86,'NGS RYOE'!N:N,'NGS RYOE'!K:K)),"",_xlfn.XLOOKUP(S86,'NGS RYOE'!N:N,'NGS RYOE'!K:K))</f>
        <v/>
      </c>
      <c r="V86">
        <f t="shared" si="9"/>
        <v>0.01</v>
      </c>
      <c r="W86" t="str">
        <f>IF(ISNA(_xlfn.XLOOKUP(S86,'NGS RYOE'!N:N,'NGS RYOE'!L:L)),"",_xlfn.XLOOKUP(S86,'NGS RYOE'!N:N,'NGS RYOE'!L:L))</f>
        <v/>
      </c>
      <c r="X86" s="17">
        <f>IF(ISNA(_xlfn.XLOOKUP(S86,'PFR Receiving'!Z:Z,'PFR Receiving'!AA:AA)),0,_xlfn.XLOOKUP(S86,'PFR Receiving'!Z:Z,'PFR Receiving'!AA:AA))</f>
        <v>54.4</v>
      </c>
      <c r="Y86" s="13">
        <f t="shared" si="13"/>
        <v>174.4</v>
      </c>
      <c r="Z86" s="17">
        <f t="shared" si="14"/>
        <v>75.2</v>
      </c>
      <c r="AA86" s="15">
        <f t="shared" si="15"/>
        <v>0.34899999999999998</v>
      </c>
      <c r="AB86" s="17">
        <f t="shared" si="16"/>
        <v>415.76923076923077</v>
      </c>
      <c r="AC86" s="12">
        <f t="shared" si="17"/>
        <v>4.1923076923076925</v>
      </c>
      <c r="AD86" s="16">
        <f>P86/H86*230</f>
        <v>17.692307692307693</v>
      </c>
      <c r="AE86" s="18">
        <f>Z86+X86</f>
        <v>129.6</v>
      </c>
      <c r="AF86" s="18">
        <f>IF(ISNA(_xlfn.XLOOKUP(S86,'PFR Receiving'!Z:Z,'PFR Receiving'!AB:AB)),0,_xlfn.XLOOKUP(S86,'PFR Receiving'!Z:Z,'PFR Receiving'!AB:AB))</f>
        <v>36.799999999999997</v>
      </c>
      <c r="AG86" s="18">
        <f>Z86+AF86</f>
        <v>112</v>
      </c>
      <c r="AH86" s="18">
        <f>K86/F86*16</f>
        <v>99.2</v>
      </c>
      <c r="AI86" s="18">
        <f>Z86+$AM$1*AH86+AF86</f>
        <v>174.49599999999998</v>
      </c>
    </row>
    <row r="87" spans="1:35" ht="20" x14ac:dyDescent="0.25">
      <c r="A87" s="5">
        <v>2020</v>
      </c>
      <c r="B87" s="7" t="s">
        <v>374</v>
      </c>
      <c r="C87" s="8" t="s">
        <v>51</v>
      </c>
      <c r="D87" s="8">
        <v>22</v>
      </c>
      <c r="E87" s="8" t="s">
        <v>24</v>
      </c>
      <c r="F87" s="8">
        <v>12</v>
      </c>
      <c r="G87" s="8">
        <v>2</v>
      </c>
      <c r="H87" s="8">
        <v>34</v>
      </c>
      <c r="I87" s="8">
        <v>108</v>
      </c>
      <c r="J87" s="8">
        <v>9</v>
      </c>
      <c r="K87" s="8">
        <v>47</v>
      </c>
      <c r="L87" s="8">
        <v>1.4</v>
      </c>
      <c r="M87" s="15">
        <f t="shared" si="11"/>
        <v>0.23300000000000001</v>
      </c>
      <c r="N87" s="8">
        <v>61</v>
      </c>
      <c r="O87" s="8">
        <v>1.8</v>
      </c>
      <c r="P87" s="8">
        <v>2</v>
      </c>
      <c r="Q87" s="15">
        <f t="shared" si="12"/>
        <v>0.41399999999999998</v>
      </c>
      <c r="R87" s="8">
        <v>17</v>
      </c>
      <c r="S87" s="5" t="str">
        <f t="shared" si="10"/>
        <v>2020-DeeJay Dallas</v>
      </c>
      <c r="T87" s="13">
        <f>_xlfn.XLOOKUP(S87,AV!Y:Y,AV!N:N)</f>
        <v>2.72</v>
      </c>
      <c r="U87" t="str">
        <f>IF(ISNA(_xlfn.XLOOKUP(S87,'NGS RYOE'!N:N,'NGS RYOE'!K:K)),"",_xlfn.XLOOKUP(S87,'NGS RYOE'!N:N,'NGS RYOE'!K:K))</f>
        <v/>
      </c>
      <c r="V87">
        <f t="shared" si="9"/>
        <v>0.01</v>
      </c>
      <c r="W87" t="str">
        <f>IF(ISNA(_xlfn.XLOOKUP(S87,'NGS RYOE'!N:N,'NGS RYOE'!L:L)),"",_xlfn.XLOOKUP(S87,'NGS RYOE'!N:N,'NGS RYOE'!L:L))</f>
        <v/>
      </c>
      <c r="X87" s="17">
        <f>IF(ISNA(_xlfn.XLOOKUP(S87,'PFR Receiving'!Z:Z,'PFR Receiving'!AA:AA)),0,_xlfn.XLOOKUP(S87,'PFR Receiving'!Z:Z,'PFR Receiving'!AA:AA))</f>
        <v>148</v>
      </c>
      <c r="Y87" s="13">
        <f t="shared" si="13"/>
        <v>144</v>
      </c>
      <c r="Z87" s="17">
        <f t="shared" si="14"/>
        <v>81.333333333333329</v>
      </c>
      <c r="AA87" s="15">
        <f t="shared" si="15"/>
        <v>0.377</v>
      </c>
      <c r="AB87" s="17">
        <f t="shared" si="16"/>
        <v>412.64705882352945</v>
      </c>
      <c r="AC87" s="12">
        <f t="shared" si="17"/>
        <v>3.1764705882352939</v>
      </c>
      <c r="AD87" s="16">
        <f>P87/H87*230</f>
        <v>13.529411764705882</v>
      </c>
      <c r="AE87" s="18">
        <f>Z87+X87</f>
        <v>229.33333333333331</v>
      </c>
      <c r="AF87" s="18">
        <f>IF(ISNA(_xlfn.XLOOKUP(S87,'PFR Receiving'!Z:Z,'PFR Receiving'!AB:AB)),0,_xlfn.XLOOKUP(S87,'PFR Receiving'!Z:Z,'PFR Receiving'!AB:AB))</f>
        <v>146.66666666666666</v>
      </c>
      <c r="AG87" s="18">
        <f>Z87+AF87</f>
        <v>228</v>
      </c>
      <c r="AH87" s="18">
        <f>K87/F87*16</f>
        <v>62.666666666666664</v>
      </c>
      <c r="AI87" s="18">
        <f>Z87+$AM$1*AH87+AF87</f>
        <v>267.48</v>
      </c>
    </row>
    <row r="88" spans="1:35" ht="20" x14ac:dyDescent="0.25">
      <c r="A88" s="5">
        <v>2020</v>
      </c>
      <c r="B88" s="7" t="s">
        <v>162</v>
      </c>
      <c r="C88" s="8" t="s">
        <v>49</v>
      </c>
      <c r="D88" s="8">
        <v>27</v>
      </c>
      <c r="E88" s="8" t="s">
        <v>24</v>
      </c>
      <c r="F88" s="8">
        <v>6</v>
      </c>
      <c r="G88" s="8">
        <v>1</v>
      </c>
      <c r="H88" s="8">
        <v>19</v>
      </c>
      <c r="I88" s="8">
        <v>101</v>
      </c>
      <c r="J88" s="8">
        <v>4</v>
      </c>
      <c r="K88" s="8">
        <v>68</v>
      </c>
      <c r="L88" s="8">
        <v>3.6</v>
      </c>
      <c r="M88" s="15">
        <f t="shared" si="11"/>
        <v>0.94499999999999995</v>
      </c>
      <c r="N88" s="8">
        <v>33</v>
      </c>
      <c r="O88" s="8">
        <v>1.7</v>
      </c>
      <c r="P88" s="8">
        <v>0</v>
      </c>
      <c r="Q88" s="15">
        <f t="shared" si="12"/>
        <v>0</v>
      </c>
      <c r="R88" s="8"/>
      <c r="S88" s="5" t="str">
        <f t="shared" si="10"/>
        <v>2020-Ty Montgomery</v>
      </c>
      <c r="T88" s="13">
        <f>_xlfn.XLOOKUP(S88,AV!Y:Y,AV!N:N)</f>
        <v>2.72</v>
      </c>
      <c r="U88" t="str">
        <f>IF(ISNA(_xlfn.XLOOKUP(S88,'NGS RYOE'!N:N,'NGS RYOE'!K:K)),"",_xlfn.XLOOKUP(S88,'NGS RYOE'!N:N,'NGS RYOE'!K:K))</f>
        <v/>
      </c>
      <c r="V88">
        <f t="shared" si="9"/>
        <v>0.01</v>
      </c>
      <c r="W88" t="str">
        <f>IF(ISNA(_xlfn.XLOOKUP(S88,'NGS RYOE'!N:N,'NGS RYOE'!L:L)),"",_xlfn.XLOOKUP(S88,'NGS RYOE'!N:N,'NGS RYOE'!L:L))</f>
        <v/>
      </c>
      <c r="X88" s="17">
        <f>IF(ISNA(_xlfn.XLOOKUP(S88,'PFR Receiving'!Z:Z,'PFR Receiving'!AA:AA)),0,_xlfn.XLOOKUP(S88,'PFR Receiving'!Z:Z,'PFR Receiving'!AA:AA))</f>
        <v>72</v>
      </c>
      <c r="Y88" s="13">
        <f t="shared" si="13"/>
        <v>269.33333333333331</v>
      </c>
      <c r="Z88" s="17">
        <f t="shared" si="14"/>
        <v>88</v>
      </c>
      <c r="AA88" s="15">
        <f t="shared" si="15"/>
        <v>0.39900000000000002</v>
      </c>
      <c r="AB88" s="17">
        <f t="shared" si="16"/>
        <v>399.47368421052636</v>
      </c>
      <c r="AC88" s="12">
        <f t="shared" si="17"/>
        <v>5.3157894736842106</v>
      </c>
      <c r="AD88" s="16">
        <f>P88/H88*230</f>
        <v>0</v>
      </c>
      <c r="AE88" s="18">
        <f>Z88+X88</f>
        <v>160</v>
      </c>
      <c r="AF88" s="18">
        <f>IF(ISNA(_xlfn.XLOOKUP(S88,'PFR Receiving'!Z:Z,'PFR Receiving'!AB:AB)),0,_xlfn.XLOOKUP(S88,'PFR Receiving'!Z:Z,'PFR Receiving'!AB:AB))</f>
        <v>88</v>
      </c>
      <c r="AG88" s="18">
        <f>Z88+AF88</f>
        <v>176</v>
      </c>
      <c r="AH88" s="18">
        <f>K88/F88*16</f>
        <v>181.33333333333334</v>
      </c>
      <c r="AI88" s="18">
        <f>Z88+$AM$1*AH88+AF88</f>
        <v>290.24</v>
      </c>
    </row>
    <row r="89" spans="1:35" ht="20" x14ac:dyDescent="0.25">
      <c r="A89" s="5">
        <v>2020</v>
      </c>
      <c r="B89" s="7" t="s">
        <v>158</v>
      </c>
      <c r="C89" s="8" t="s">
        <v>62</v>
      </c>
      <c r="D89" s="8">
        <v>23</v>
      </c>
      <c r="E89" s="8" t="s">
        <v>24</v>
      </c>
      <c r="F89" s="8">
        <v>14</v>
      </c>
      <c r="G89" s="8">
        <v>1</v>
      </c>
      <c r="H89" s="8">
        <v>27</v>
      </c>
      <c r="I89" s="8">
        <v>97</v>
      </c>
      <c r="J89" s="8">
        <v>7</v>
      </c>
      <c r="K89" s="8">
        <v>54</v>
      </c>
      <c r="L89" s="8">
        <v>2</v>
      </c>
      <c r="M89" s="15">
        <f t="shared" si="11"/>
        <v>0.44500000000000001</v>
      </c>
      <c r="N89" s="8">
        <v>43</v>
      </c>
      <c r="O89" s="8">
        <v>1.6</v>
      </c>
      <c r="P89" s="8">
        <v>1</v>
      </c>
      <c r="Q89" s="15">
        <f t="shared" si="12"/>
        <v>0.314</v>
      </c>
      <c r="R89" s="8">
        <v>27</v>
      </c>
      <c r="S89" s="5" t="str">
        <f t="shared" si="10"/>
        <v>2020-Darwin Thompson</v>
      </c>
      <c r="T89" s="13">
        <f>_xlfn.XLOOKUP(S89,AV!Y:Y,AV!N:N)</f>
        <v>1.1200000000000001</v>
      </c>
      <c r="U89" t="str">
        <f>IF(ISNA(_xlfn.XLOOKUP(S89,'NGS RYOE'!N:N,'NGS RYOE'!K:K)),"",_xlfn.XLOOKUP(S89,'NGS RYOE'!N:N,'NGS RYOE'!K:K))</f>
        <v/>
      </c>
      <c r="V89">
        <f t="shared" si="9"/>
        <v>0.01</v>
      </c>
      <c r="W89" t="str">
        <f>IF(ISNA(_xlfn.XLOOKUP(S89,'NGS RYOE'!N:N,'NGS RYOE'!L:L)),"",_xlfn.XLOOKUP(S89,'NGS RYOE'!N:N,'NGS RYOE'!L:L))</f>
        <v/>
      </c>
      <c r="X89" s="17">
        <f>IF(ISNA(_xlfn.XLOOKUP(S89,'PFR Receiving'!Z:Z,'PFR Receiving'!AA:AA)),0,_xlfn.XLOOKUP(S89,'PFR Receiving'!Z:Z,'PFR Receiving'!AA:AA))</f>
        <v>74.285714285714292</v>
      </c>
      <c r="Y89" s="13">
        <f t="shared" si="13"/>
        <v>110.85714285714286</v>
      </c>
      <c r="Z89" s="17">
        <f t="shared" si="14"/>
        <v>49.142857142857146</v>
      </c>
      <c r="AA89" s="15">
        <f t="shared" si="15"/>
        <v>0.28000000000000003</v>
      </c>
      <c r="AB89" s="17">
        <f t="shared" si="16"/>
        <v>366.2962962962963</v>
      </c>
      <c r="AC89" s="12">
        <f t="shared" si="17"/>
        <v>3.5925925925925926</v>
      </c>
      <c r="AD89" s="16">
        <f>P89/H89*230</f>
        <v>8.5185185185185173</v>
      </c>
      <c r="AE89" s="18">
        <f>Z89+X89</f>
        <v>123.42857142857144</v>
      </c>
      <c r="AF89" s="18">
        <f>IF(ISNA(_xlfn.XLOOKUP(S89,'PFR Receiving'!Z:Z,'PFR Receiving'!AB:AB)),0,_xlfn.XLOOKUP(S89,'PFR Receiving'!Z:Z,'PFR Receiving'!AB:AB))</f>
        <v>100.57142857142857</v>
      </c>
      <c r="AG89" s="18">
        <f>Z89+AF89</f>
        <v>149.71428571428572</v>
      </c>
      <c r="AH89" s="18">
        <f>K89/F89*16</f>
        <v>61.714285714285715</v>
      </c>
      <c r="AI89" s="18">
        <f>Z89+$AM$1*AH89+AF89</f>
        <v>188.59428571428572</v>
      </c>
    </row>
    <row r="90" spans="1:35" ht="20" x14ac:dyDescent="0.25">
      <c r="A90" s="5">
        <v>2020</v>
      </c>
      <c r="B90" s="7" t="s">
        <v>380</v>
      </c>
      <c r="C90" s="8" t="s">
        <v>26</v>
      </c>
      <c r="D90" s="8">
        <v>24</v>
      </c>
      <c r="E90" s="8"/>
      <c r="F90" s="8">
        <v>6</v>
      </c>
      <c r="G90" s="8">
        <v>0</v>
      </c>
      <c r="H90" s="8">
        <v>22</v>
      </c>
      <c r="I90" s="8">
        <v>95</v>
      </c>
      <c r="J90" s="8">
        <v>6</v>
      </c>
      <c r="K90" s="8">
        <v>46</v>
      </c>
      <c r="L90" s="8">
        <v>2.1</v>
      </c>
      <c r="M90" s="15">
        <f t="shared" si="11"/>
        <v>0.497</v>
      </c>
      <c r="N90" s="8">
        <v>49</v>
      </c>
      <c r="O90" s="8">
        <v>2.2000000000000002</v>
      </c>
      <c r="P90" s="8">
        <v>2</v>
      </c>
      <c r="Q90" s="15">
        <f t="shared" si="12"/>
        <v>0.41399999999999998</v>
      </c>
      <c r="R90" s="8">
        <v>11</v>
      </c>
      <c r="S90" s="5" t="str">
        <f t="shared" si="10"/>
        <v>2020-D'Onta Foreman</v>
      </c>
      <c r="T90" s="13">
        <f>_xlfn.XLOOKUP(S90,AV!Y:Y,AV!N:N)</f>
        <v>2.72</v>
      </c>
      <c r="U90" t="str">
        <f>IF(ISNA(_xlfn.XLOOKUP(S90,'NGS RYOE'!N:N,'NGS RYOE'!K:K)),"",_xlfn.XLOOKUP(S90,'NGS RYOE'!N:N,'NGS RYOE'!K:K))</f>
        <v/>
      </c>
      <c r="V90">
        <f t="shared" si="9"/>
        <v>0.01</v>
      </c>
      <c r="W90" t="str">
        <f>IF(ISNA(_xlfn.XLOOKUP(S90,'NGS RYOE'!N:N,'NGS RYOE'!L:L)),"",_xlfn.XLOOKUP(S90,'NGS RYOE'!N:N,'NGS RYOE'!L:L))</f>
        <v/>
      </c>
      <c r="X90" s="17">
        <f>IF(ISNA(_xlfn.XLOOKUP(S90,'PFR Receiving'!Z:Z,'PFR Receiving'!AA:AA)),0,_xlfn.XLOOKUP(S90,'PFR Receiving'!Z:Z,'PFR Receiving'!AA:AA))</f>
        <v>13.333333333333334</v>
      </c>
      <c r="Y90" s="13">
        <f t="shared" si="13"/>
        <v>253.33333333333334</v>
      </c>
      <c r="Z90" s="17">
        <f t="shared" si="14"/>
        <v>130.66666666666666</v>
      </c>
      <c r="AA90" s="15">
        <f t="shared" si="15"/>
        <v>0.48399999999999999</v>
      </c>
      <c r="AB90" s="17">
        <f t="shared" si="16"/>
        <v>512.27272727272725</v>
      </c>
      <c r="AC90" s="12">
        <f t="shared" si="17"/>
        <v>4.3181818181818183</v>
      </c>
      <c r="AD90" s="16">
        <f>P90/H90*230</f>
        <v>20.90909090909091</v>
      </c>
      <c r="AE90" s="18">
        <f>Z90+X90</f>
        <v>144</v>
      </c>
      <c r="AF90" s="18">
        <f>IF(ISNA(_xlfn.XLOOKUP(S90,'PFR Receiving'!Z:Z,'PFR Receiving'!AB:AB)),0,_xlfn.XLOOKUP(S90,'PFR Receiving'!Z:Z,'PFR Receiving'!AB:AB))</f>
        <v>8</v>
      </c>
      <c r="AG90" s="18">
        <f>Z90+AF90</f>
        <v>138.66666666666666</v>
      </c>
      <c r="AH90" s="18">
        <f>K90/F90*16</f>
        <v>122.66666666666667</v>
      </c>
      <c r="AI90" s="18">
        <f>Z90+$AM$1*AH90+AF90</f>
        <v>215.94666666666666</v>
      </c>
    </row>
    <row r="91" spans="1:35" ht="20" x14ac:dyDescent="0.25">
      <c r="A91" s="5">
        <v>2020</v>
      </c>
      <c r="B91" s="7" t="s">
        <v>183</v>
      </c>
      <c r="C91" s="8" t="s">
        <v>51</v>
      </c>
      <c r="D91" s="8">
        <v>22</v>
      </c>
      <c r="E91" s="8"/>
      <c r="F91" s="8">
        <v>9</v>
      </c>
      <c r="G91" s="8">
        <v>0</v>
      </c>
      <c r="H91" s="8">
        <v>25</v>
      </c>
      <c r="I91" s="8">
        <v>88</v>
      </c>
      <c r="J91" s="8">
        <v>2</v>
      </c>
      <c r="K91" s="8">
        <v>56</v>
      </c>
      <c r="L91" s="8">
        <v>2.2000000000000002</v>
      </c>
      <c r="M91" s="15">
        <f t="shared" si="11"/>
        <v>0.57299999999999995</v>
      </c>
      <c r="N91" s="8">
        <v>32</v>
      </c>
      <c r="O91" s="8">
        <v>1.3</v>
      </c>
      <c r="P91" s="8">
        <v>2</v>
      </c>
      <c r="Q91" s="15">
        <f t="shared" si="12"/>
        <v>0.41399999999999998</v>
      </c>
      <c r="R91" s="8">
        <v>12.5</v>
      </c>
      <c r="S91" s="5" t="str">
        <f t="shared" si="10"/>
        <v>2020-Travis Homer</v>
      </c>
      <c r="T91" s="13">
        <f>_xlfn.XLOOKUP(S91,AV!Y:Y,AV!N:N)</f>
        <v>3.52</v>
      </c>
      <c r="U91" t="str">
        <f>IF(ISNA(_xlfn.XLOOKUP(S91,'NGS RYOE'!N:N,'NGS RYOE'!K:K)),"",_xlfn.XLOOKUP(S91,'NGS RYOE'!N:N,'NGS RYOE'!K:K))</f>
        <v/>
      </c>
      <c r="V91">
        <f t="shared" si="9"/>
        <v>0.01</v>
      </c>
      <c r="W91" t="str">
        <f>IF(ISNA(_xlfn.XLOOKUP(S91,'NGS RYOE'!N:N,'NGS RYOE'!L:L)),"",_xlfn.XLOOKUP(S91,'NGS RYOE'!N:N,'NGS RYOE'!L:L))</f>
        <v/>
      </c>
      <c r="X91" s="17">
        <f>IF(ISNA(_xlfn.XLOOKUP(S91,'PFR Receiving'!Z:Z,'PFR Receiving'!AA:AA)),0,_xlfn.XLOOKUP(S91,'PFR Receiving'!Z:Z,'PFR Receiving'!AA:AA))</f>
        <v>160</v>
      </c>
      <c r="Y91" s="13">
        <f t="shared" si="13"/>
        <v>156.44444444444446</v>
      </c>
      <c r="Z91" s="17">
        <f t="shared" si="14"/>
        <v>56.888888888888886</v>
      </c>
      <c r="AA91" s="15">
        <f t="shared" si="15"/>
        <v>0.30099999999999999</v>
      </c>
      <c r="AB91" s="17">
        <f t="shared" si="16"/>
        <v>294.40000000000003</v>
      </c>
      <c r="AC91" s="12">
        <f t="shared" si="17"/>
        <v>3.52</v>
      </c>
      <c r="AD91" s="16">
        <f>P91/H91*230</f>
        <v>18.400000000000002</v>
      </c>
      <c r="AE91" s="18">
        <f>Z91+X91</f>
        <v>216.88888888888889</v>
      </c>
      <c r="AF91" s="18">
        <f>IF(ISNA(_xlfn.XLOOKUP(S91,'PFR Receiving'!Z:Z,'PFR Receiving'!AB:AB)),0,_xlfn.XLOOKUP(S91,'PFR Receiving'!Z:Z,'PFR Receiving'!AB:AB))</f>
        <v>163.55555555555554</v>
      </c>
      <c r="AG91" s="18">
        <f>Z91+AF91</f>
        <v>220.44444444444443</v>
      </c>
      <c r="AH91" s="18">
        <f>K91/F91*16</f>
        <v>99.555555555555557</v>
      </c>
      <c r="AI91" s="18">
        <f>Z91+$AM$1*AH91+AF91</f>
        <v>283.16444444444443</v>
      </c>
    </row>
    <row r="92" spans="1:35" ht="20" x14ac:dyDescent="0.25">
      <c r="A92" s="5">
        <v>2020</v>
      </c>
      <c r="B92" s="7" t="s">
        <v>382</v>
      </c>
      <c r="C92" s="8" t="s">
        <v>51</v>
      </c>
      <c r="D92" s="8">
        <v>26</v>
      </c>
      <c r="E92" s="8" t="s">
        <v>24</v>
      </c>
      <c r="F92" s="8">
        <v>3</v>
      </c>
      <c r="G92" s="8">
        <v>1</v>
      </c>
      <c r="H92" s="8">
        <v>18</v>
      </c>
      <c r="I92" s="8">
        <v>77</v>
      </c>
      <c r="J92" s="8">
        <v>5</v>
      </c>
      <c r="K92" s="8">
        <v>41</v>
      </c>
      <c r="L92" s="8">
        <v>2.2999999999999998</v>
      </c>
      <c r="M92" s="15">
        <f t="shared" si="11"/>
        <v>0.623</v>
      </c>
      <c r="N92" s="8">
        <v>36</v>
      </c>
      <c r="O92" s="8">
        <v>2</v>
      </c>
      <c r="P92" s="8">
        <v>0</v>
      </c>
      <c r="Q92" s="15">
        <f t="shared" si="12"/>
        <v>0</v>
      </c>
      <c r="R92" s="8"/>
      <c r="S92" s="5" t="str">
        <f t="shared" si="10"/>
        <v>2020-Alex Collins</v>
      </c>
      <c r="T92" s="13">
        <f>_xlfn.XLOOKUP(S92,AV!Y:Y,AV!N:N)</f>
        <v>5.28</v>
      </c>
      <c r="U92" t="str">
        <f>IF(ISNA(_xlfn.XLOOKUP(S92,'NGS RYOE'!N:N,'NGS RYOE'!K:K)),"",_xlfn.XLOOKUP(S92,'NGS RYOE'!N:N,'NGS RYOE'!K:K))</f>
        <v/>
      </c>
      <c r="V92">
        <f t="shared" si="9"/>
        <v>0.01</v>
      </c>
      <c r="W92" t="str">
        <f>IF(ISNA(_xlfn.XLOOKUP(S92,'NGS RYOE'!N:N,'NGS RYOE'!L:L)),"",_xlfn.XLOOKUP(S92,'NGS RYOE'!N:N,'NGS RYOE'!L:L))</f>
        <v/>
      </c>
      <c r="X92" s="17">
        <f>IF(ISNA(_xlfn.XLOOKUP(S92,'PFR Receiving'!Z:Z,'PFR Receiving'!AA:AA)),0,_xlfn.XLOOKUP(S92,'PFR Receiving'!Z:Z,'PFR Receiving'!AA:AA))</f>
        <v>21.333333333333332</v>
      </c>
      <c r="Y92" s="13">
        <f t="shared" si="13"/>
        <v>410.66666666666669</v>
      </c>
      <c r="Z92" s="17">
        <f t="shared" si="14"/>
        <v>192</v>
      </c>
      <c r="AA92" s="15">
        <f t="shared" si="15"/>
        <v>0.57899999999999996</v>
      </c>
      <c r="AB92" s="17">
        <f t="shared" si="16"/>
        <v>460</v>
      </c>
      <c r="AC92" s="12">
        <f t="shared" si="17"/>
        <v>4.2777777777777777</v>
      </c>
      <c r="AD92" s="16">
        <f>P92/H92*230</f>
        <v>0</v>
      </c>
      <c r="AE92" s="18">
        <f>Z92+X92</f>
        <v>213.33333333333334</v>
      </c>
      <c r="AF92" s="18">
        <f>IF(ISNA(_xlfn.XLOOKUP(S92,'PFR Receiving'!Z:Z,'PFR Receiving'!AB:AB)),0,_xlfn.XLOOKUP(S92,'PFR Receiving'!Z:Z,'PFR Receiving'!AB:AB))</f>
        <v>5.333333333333333</v>
      </c>
      <c r="AG92" s="18">
        <f>Z92+AF92</f>
        <v>197.33333333333334</v>
      </c>
      <c r="AH92" s="18">
        <f>K92/F92*16</f>
        <v>218.66666666666666</v>
      </c>
      <c r="AI92" s="18">
        <f>Z92+$AM$1*AH92+AF92</f>
        <v>335.09333333333331</v>
      </c>
    </row>
    <row r="93" spans="1:35" ht="20" x14ac:dyDescent="0.25">
      <c r="A93" s="5">
        <v>2020</v>
      </c>
      <c r="B93" s="7" t="s">
        <v>204</v>
      </c>
      <c r="C93" s="8" t="s">
        <v>55</v>
      </c>
      <c r="D93" s="8">
        <v>27</v>
      </c>
      <c r="E93" s="8"/>
      <c r="F93" s="8">
        <v>6</v>
      </c>
      <c r="G93" s="8">
        <v>0</v>
      </c>
      <c r="H93" s="8">
        <v>15</v>
      </c>
      <c r="I93" s="8">
        <v>76</v>
      </c>
      <c r="J93" s="8">
        <v>3</v>
      </c>
      <c r="K93" s="8">
        <v>49</v>
      </c>
      <c r="L93" s="8">
        <v>3.3</v>
      </c>
      <c r="M93" s="15">
        <f t="shared" si="11"/>
        <v>0.91100000000000003</v>
      </c>
      <c r="N93" s="8">
        <v>27</v>
      </c>
      <c r="O93" s="8">
        <v>1.8</v>
      </c>
      <c r="P93" s="8">
        <v>0</v>
      </c>
      <c r="Q93" s="15">
        <f t="shared" si="12"/>
        <v>0</v>
      </c>
      <c r="R93" s="8"/>
      <c r="S93" s="5" t="str">
        <f t="shared" si="10"/>
        <v>2020-Troymaine Pope</v>
      </c>
      <c r="T93" s="13">
        <f>_xlfn.XLOOKUP(S93,AV!Y:Y,AV!N:N)</f>
        <v>2.72</v>
      </c>
      <c r="U93" t="str">
        <f>IF(ISNA(_xlfn.XLOOKUP(S93,'NGS RYOE'!N:N,'NGS RYOE'!K:K)),"",_xlfn.XLOOKUP(S93,'NGS RYOE'!N:N,'NGS RYOE'!K:K))</f>
        <v/>
      </c>
      <c r="V93">
        <f t="shared" si="9"/>
        <v>0.01</v>
      </c>
      <c r="W93" t="str">
        <f>IF(ISNA(_xlfn.XLOOKUP(S93,'NGS RYOE'!N:N,'NGS RYOE'!L:L)),"",_xlfn.XLOOKUP(S93,'NGS RYOE'!N:N,'NGS RYOE'!L:L))</f>
        <v/>
      </c>
      <c r="X93" s="17">
        <f>IF(ISNA(_xlfn.XLOOKUP(S93,'PFR Receiving'!Z:Z,'PFR Receiving'!AA:AA)),0,_xlfn.XLOOKUP(S93,'PFR Receiving'!Z:Z,'PFR Receiving'!AA:AA))</f>
        <v>112</v>
      </c>
      <c r="Y93" s="13">
        <f t="shared" si="13"/>
        <v>202.66666666666666</v>
      </c>
      <c r="Z93" s="17">
        <f t="shared" si="14"/>
        <v>72</v>
      </c>
      <c r="AA93" s="15">
        <f t="shared" si="15"/>
        <v>0.33900000000000002</v>
      </c>
      <c r="AB93" s="17">
        <f t="shared" si="16"/>
        <v>414</v>
      </c>
      <c r="AC93" s="12">
        <f t="shared" si="17"/>
        <v>5.0666666666666664</v>
      </c>
      <c r="AD93" s="16">
        <f>P93/H93*230</f>
        <v>0</v>
      </c>
      <c r="AE93" s="18">
        <f>Z93+X93</f>
        <v>184</v>
      </c>
      <c r="AF93" s="18">
        <f>IF(ISNA(_xlfn.XLOOKUP(S93,'PFR Receiving'!Z:Z,'PFR Receiving'!AB:AB)),0,_xlfn.XLOOKUP(S93,'PFR Receiving'!Z:Z,'PFR Receiving'!AB:AB))</f>
        <v>117.33333333333333</v>
      </c>
      <c r="AG93" s="18">
        <f>Z93+AF93</f>
        <v>189.33333333333331</v>
      </c>
      <c r="AH93" s="18">
        <f>K93/F93*16</f>
        <v>130.66666666666666</v>
      </c>
      <c r="AI93" s="18">
        <f>Z93+$AM$1*AH93+AF93</f>
        <v>271.65333333333331</v>
      </c>
    </row>
    <row r="94" spans="1:35" ht="20" x14ac:dyDescent="0.25">
      <c r="A94" s="5">
        <v>2020</v>
      </c>
      <c r="B94" s="7" t="s">
        <v>381</v>
      </c>
      <c r="C94" s="8" t="s">
        <v>47</v>
      </c>
      <c r="D94" s="8">
        <v>26</v>
      </c>
      <c r="E94" s="8"/>
      <c r="F94" s="8">
        <v>15</v>
      </c>
      <c r="G94" s="8">
        <v>0</v>
      </c>
      <c r="H94" s="8">
        <v>21</v>
      </c>
      <c r="I94" s="8">
        <v>75</v>
      </c>
      <c r="J94" s="8">
        <v>3</v>
      </c>
      <c r="K94" s="8">
        <v>43</v>
      </c>
      <c r="L94" s="8">
        <v>2</v>
      </c>
      <c r="M94" s="15">
        <f t="shared" si="11"/>
        <v>0.44500000000000001</v>
      </c>
      <c r="N94" s="8">
        <v>32</v>
      </c>
      <c r="O94" s="8">
        <v>1.5</v>
      </c>
      <c r="P94" s="8">
        <v>0</v>
      </c>
      <c r="Q94" s="15">
        <f t="shared" si="12"/>
        <v>0</v>
      </c>
      <c r="R94" s="8"/>
      <c r="S94" s="5" t="str">
        <f t="shared" si="10"/>
        <v>2020-Corey Clement</v>
      </c>
      <c r="T94" s="13">
        <f>_xlfn.XLOOKUP(S94,AV!Y:Y,AV!N:N)</f>
        <v>1.1200000000000001</v>
      </c>
      <c r="U94" t="str">
        <f>IF(ISNA(_xlfn.XLOOKUP(S94,'NGS RYOE'!N:N,'NGS RYOE'!K:K)),"",_xlfn.XLOOKUP(S94,'NGS RYOE'!N:N,'NGS RYOE'!K:K))</f>
        <v/>
      </c>
      <c r="V94">
        <f t="shared" si="9"/>
        <v>0.01</v>
      </c>
      <c r="W94" t="str">
        <f>IF(ISNA(_xlfn.XLOOKUP(S94,'NGS RYOE'!N:N,'NGS RYOE'!L:L)),"",_xlfn.XLOOKUP(S94,'NGS RYOE'!N:N,'NGS RYOE'!L:L))</f>
        <v/>
      </c>
      <c r="X94" s="17">
        <f>IF(ISNA(_xlfn.XLOOKUP(S94,'PFR Receiving'!Z:Z,'PFR Receiving'!AA:AA)),0,_xlfn.XLOOKUP(S94,'PFR Receiving'!Z:Z,'PFR Receiving'!AA:AA))</f>
        <v>26.666666666666668</v>
      </c>
      <c r="Y94" s="13">
        <f t="shared" si="13"/>
        <v>80</v>
      </c>
      <c r="Z94" s="17">
        <f t="shared" si="14"/>
        <v>34.133333333333333</v>
      </c>
      <c r="AA94" s="15">
        <f t="shared" si="15"/>
        <v>0.247</v>
      </c>
      <c r="AB94" s="17">
        <f t="shared" si="16"/>
        <v>350.47619047619048</v>
      </c>
      <c r="AC94" s="12">
        <f t="shared" si="17"/>
        <v>3.5714285714285716</v>
      </c>
      <c r="AD94" s="16">
        <f>P94/H94*230</f>
        <v>0</v>
      </c>
      <c r="AE94" s="18">
        <f>Z94+X94</f>
        <v>60.8</v>
      </c>
      <c r="AF94" s="18">
        <f>IF(ISNA(_xlfn.XLOOKUP(S94,'PFR Receiving'!Z:Z,'PFR Receiving'!AB:AB)),0,_xlfn.XLOOKUP(S94,'PFR Receiving'!Z:Z,'PFR Receiving'!AB:AB))</f>
        <v>34.133333333333333</v>
      </c>
      <c r="AG94" s="18">
        <f>Z94+AF94</f>
        <v>68.266666666666666</v>
      </c>
      <c r="AH94" s="18">
        <f>K94/F94*16</f>
        <v>45.866666666666667</v>
      </c>
      <c r="AI94" s="18">
        <f>Z94+$AM$1*AH94+AF94</f>
        <v>97.162666666666667</v>
      </c>
    </row>
    <row r="95" spans="1:35" ht="20" x14ac:dyDescent="0.25">
      <c r="A95" s="5">
        <v>2020</v>
      </c>
      <c r="B95" s="7" t="s">
        <v>136</v>
      </c>
      <c r="C95" s="8" t="s">
        <v>41</v>
      </c>
      <c r="D95" s="8">
        <v>25</v>
      </c>
      <c r="E95" s="8"/>
      <c r="F95" s="8">
        <v>3</v>
      </c>
      <c r="G95" s="8">
        <v>0</v>
      </c>
      <c r="H95" s="8">
        <v>14</v>
      </c>
      <c r="I95" s="8">
        <v>74</v>
      </c>
      <c r="J95" s="8">
        <v>3</v>
      </c>
      <c r="K95" s="8">
        <v>52</v>
      </c>
      <c r="L95" s="8">
        <v>3.7</v>
      </c>
      <c r="M95" s="15">
        <f t="shared" si="11"/>
        <v>0.95199999999999996</v>
      </c>
      <c r="N95" s="8">
        <v>22</v>
      </c>
      <c r="O95" s="8">
        <v>1.6</v>
      </c>
      <c r="P95" s="8">
        <v>1</v>
      </c>
      <c r="Q95" s="15">
        <f t="shared" si="12"/>
        <v>0.314</v>
      </c>
      <c r="R95" s="8">
        <v>14</v>
      </c>
      <c r="S95" s="5" t="str">
        <f t="shared" si="10"/>
        <v>2020-Tarik Cohen</v>
      </c>
      <c r="T95" s="13">
        <f>_xlfn.XLOOKUP(S95,AV!Y:Y,AV!N:N)</f>
        <v>5.28</v>
      </c>
      <c r="U95" t="str">
        <f>IF(ISNA(_xlfn.XLOOKUP(S95,'NGS RYOE'!N:N,'NGS RYOE'!K:K)),"",_xlfn.XLOOKUP(S95,'NGS RYOE'!N:N,'NGS RYOE'!K:K))</f>
        <v/>
      </c>
      <c r="V95">
        <f t="shared" si="9"/>
        <v>0.01</v>
      </c>
      <c r="W95" t="str">
        <f>IF(ISNA(_xlfn.XLOOKUP(S95,'NGS RYOE'!N:N,'NGS RYOE'!L:L)),"",_xlfn.XLOOKUP(S95,'NGS RYOE'!N:N,'NGS RYOE'!L:L))</f>
        <v/>
      </c>
      <c r="X95" s="17">
        <f>IF(ISNA(_xlfn.XLOOKUP(S95,'PFR Receiving'!Z:Z,'PFR Receiving'!AA:AA)),0,_xlfn.XLOOKUP(S95,'PFR Receiving'!Z:Z,'PFR Receiving'!AA:AA))</f>
        <v>218.66666666666666</v>
      </c>
      <c r="Y95" s="13">
        <f t="shared" si="13"/>
        <v>394.66666666666669</v>
      </c>
      <c r="Z95" s="17">
        <f t="shared" si="14"/>
        <v>117.33333333333333</v>
      </c>
      <c r="AA95" s="15">
        <f t="shared" si="15"/>
        <v>0.45800000000000002</v>
      </c>
      <c r="AB95" s="17">
        <f t="shared" si="16"/>
        <v>361.42857142857144</v>
      </c>
      <c r="AC95" s="12">
        <f t="shared" si="17"/>
        <v>5.2857142857142856</v>
      </c>
      <c r="AD95" s="16">
        <f>P95/H95*230</f>
        <v>16.428571428571427</v>
      </c>
      <c r="AE95" s="18">
        <f>Z95+X95</f>
        <v>336</v>
      </c>
      <c r="AF95" s="18">
        <f>IF(ISNA(_xlfn.XLOOKUP(S95,'PFR Receiving'!Z:Z,'PFR Receiving'!AB:AB)),0,_xlfn.XLOOKUP(S95,'PFR Receiving'!Z:Z,'PFR Receiving'!AB:AB))</f>
        <v>325.33333333333331</v>
      </c>
      <c r="AG95" s="18">
        <f>Z95+AF95</f>
        <v>442.66666666666663</v>
      </c>
      <c r="AH95" s="18">
        <f>K95/F95*16</f>
        <v>277.33333333333331</v>
      </c>
      <c r="AI95" s="18">
        <f>Z95+$AM$1*AH95+AF95</f>
        <v>617.38666666666666</v>
      </c>
    </row>
    <row r="96" spans="1:35" ht="20" x14ac:dyDescent="0.25">
      <c r="A96" s="5">
        <v>2020</v>
      </c>
      <c r="B96" s="7" t="s">
        <v>138</v>
      </c>
      <c r="C96" s="8" t="s">
        <v>78</v>
      </c>
      <c r="D96" s="8">
        <v>25</v>
      </c>
      <c r="E96" s="8"/>
      <c r="F96" s="8">
        <v>16</v>
      </c>
      <c r="G96" s="8">
        <v>0</v>
      </c>
      <c r="H96" s="8">
        <v>13</v>
      </c>
      <c r="I96" s="8">
        <v>72</v>
      </c>
      <c r="J96" s="8">
        <v>4</v>
      </c>
      <c r="K96" s="8">
        <v>50</v>
      </c>
      <c r="L96" s="8">
        <v>3.8</v>
      </c>
      <c r="M96" s="15">
        <f t="shared" si="11"/>
        <v>0.95899999999999996</v>
      </c>
      <c r="N96" s="8">
        <v>22</v>
      </c>
      <c r="O96" s="8">
        <v>1.7</v>
      </c>
      <c r="P96" s="8">
        <v>1</v>
      </c>
      <c r="Q96" s="15">
        <f t="shared" si="12"/>
        <v>0.314</v>
      </c>
      <c r="R96" s="8">
        <v>13</v>
      </c>
      <c r="S96" s="5" t="str">
        <f t="shared" si="10"/>
        <v>2020-Patrick Laird</v>
      </c>
      <c r="T96" s="13">
        <f>_xlfn.XLOOKUP(S96,AV!Y:Y,AV!N:N)</f>
        <v>0.96</v>
      </c>
      <c r="U96" t="str">
        <f>IF(ISNA(_xlfn.XLOOKUP(S96,'NGS RYOE'!N:N,'NGS RYOE'!K:K)),"",_xlfn.XLOOKUP(S96,'NGS RYOE'!N:N,'NGS RYOE'!K:K))</f>
        <v/>
      </c>
      <c r="V96">
        <f t="shared" si="9"/>
        <v>0.01</v>
      </c>
      <c r="W96" t="str">
        <f>IF(ISNA(_xlfn.XLOOKUP(S96,'NGS RYOE'!N:N,'NGS RYOE'!L:L)),"",_xlfn.XLOOKUP(S96,'NGS RYOE'!N:N,'NGS RYOE'!L:L))</f>
        <v/>
      </c>
      <c r="X96" s="17">
        <f>IF(ISNA(_xlfn.XLOOKUP(S96,'PFR Receiving'!Z:Z,'PFR Receiving'!AA:AA)),0,_xlfn.XLOOKUP(S96,'PFR Receiving'!Z:Z,'PFR Receiving'!AA:AA))</f>
        <v>68</v>
      </c>
      <c r="Y96" s="13">
        <f t="shared" si="13"/>
        <v>72</v>
      </c>
      <c r="Z96" s="17">
        <f t="shared" si="14"/>
        <v>22</v>
      </c>
      <c r="AA96" s="15">
        <f t="shared" si="15"/>
        <v>0.216</v>
      </c>
      <c r="AB96" s="17">
        <f t="shared" si="16"/>
        <v>389.23076923076923</v>
      </c>
      <c r="AC96" s="12">
        <f t="shared" si="17"/>
        <v>5.5384615384615383</v>
      </c>
      <c r="AD96" s="16">
        <f>P96/H96*230</f>
        <v>17.692307692307693</v>
      </c>
      <c r="AE96" s="18">
        <f>Z96+X96</f>
        <v>90</v>
      </c>
      <c r="AF96" s="18">
        <f>IF(ISNA(_xlfn.XLOOKUP(S96,'PFR Receiving'!Z:Z,'PFR Receiving'!AB:AB)),0,_xlfn.XLOOKUP(S96,'PFR Receiving'!Z:Z,'PFR Receiving'!AB:AB))</f>
        <v>40</v>
      </c>
      <c r="AG96" s="18">
        <f>Z96+AF96</f>
        <v>62</v>
      </c>
      <c r="AH96" s="18">
        <f>K96/F96*16</f>
        <v>50</v>
      </c>
      <c r="AI96" s="18">
        <f>Z96+$AM$1*AH96+AF96</f>
        <v>93.5</v>
      </c>
    </row>
    <row r="97" spans="1:35" ht="20" x14ac:dyDescent="0.25">
      <c r="A97" s="5">
        <v>2020</v>
      </c>
      <c r="B97" s="7" t="s">
        <v>188</v>
      </c>
      <c r="C97" s="8" t="s">
        <v>21</v>
      </c>
      <c r="D97" s="8">
        <v>27</v>
      </c>
      <c r="E97" s="8"/>
      <c r="F97" s="8">
        <v>3</v>
      </c>
      <c r="G97" s="8">
        <v>0</v>
      </c>
      <c r="H97" s="8">
        <v>10</v>
      </c>
      <c r="I97" s="8">
        <v>70</v>
      </c>
      <c r="J97" s="8">
        <v>5</v>
      </c>
      <c r="K97" s="8">
        <v>36</v>
      </c>
      <c r="L97" s="8">
        <v>3.6</v>
      </c>
      <c r="M97" s="15">
        <f t="shared" si="11"/>
        <v>0.94499999999999995</v>
      </c>
      <c r="N97" s="8">
        <v>34</v>
      </c>
      <c r="O97" s="8">
        <v>3.4</v>
      </c>
      <c r="P97" s="8">
        <v>0</v>
      </c>
      <c r="Q97" s="15">
        <f t="shared" si="12"/>
        <v>0</v>
      </c>
      <c r="R97" s="8"/>
      <c r="S97" s="5" t="str">
        <f t="shared" si="10"/>
        <v>2020-T.J. Yeldon</v>
      </c>
      <c r="T97" s="13">
        <f>_xlfn.XLOOKUP(S97,AV!Y:Y,AV!N:N)</f>
        <v>5.28</v>
      </c>
      <c r="U97" t="str">
        <f>IF(ISNA(_xlfn.XLOOKUP(S97,'NGS RYOE'!N:N,'NGS RYOE'!K:K)),"",_xlfn.XLOOKUP(S97,'NGS RYOE'!N:N,'NGS RYOE'!K:K))</f>
        <v/>
      </c>
      <c r="V97">
        <f t="shared" si="9"/>
        <v>0.01</v>
      </c>
      <c r="W97" t="str">
        <f>IF(ISNA(_xlfn.XLOOKUP(S97,'NGS RYOE'!N:N,'NGS RYOE'!L:L)),"",_xlfn.XLOOKUP(S97,'NGS RYOE'!N:N,'NGS RYOE'!L:L))</f>
        <v/>
      </c>
      <c r="X97" s="17">
        <f>IF(ISNA(_xlfn.XLOOKUP(S97,'PFR Receiving'!Z:Z,'PFR Receiving'!AA:AA)),0,_xlfn.XLOOKUP(S97,'PFR Receiving'!Z:Z,'PFR Receiving'!AA:AA))</f>
        <v>117.33333333333333</v>
      </c>
      <c r="Y97" s="13">
        <f t="shared" si="13"/>
        <v>373.33333333333331</v>
      </c>
      <c r="Z97" s="17">
        <f t="shared" si="14"/>
        <v>181.33333333333334</v>
      </c>
      <c r="AA97" s="15">
        <f t="shared" si="15"/>
        <v>0.56499999999999995</v>
      </c>
      <c r="AB97" s="17">
        <f t="shared" si="16"/>
        <v>782</v>
      </c>
      <c r="AC97" s="12">
        <f t="shared" si="17"/>
        <v>7</v>
      </c>
      <c r="AD97" s="16">
        <f>P97/H97*230</f>
        <v>0</v>
      </c>
      <c r="AE97" s="18">
        <f>Z97+X97</f>
        <v>298.66666666666669</v>
      </c>
      <c r="AF97" s="18">
        <f>IF(ISNA(_xlfn.XLOOKUP(S97,'PFR Receiving'!Z:Z,'PFR Receiving'!AB:AB)),0,_xlfn.XLOOKUP(S97,'PFR Receiving'!Z:Z,'PFR Receiving'!AB:AB))</f>
        <v>0</v>
      </c>
      <c r="AG97" s="18">
        <f>Z97+AF97</f>
        <v>181.33333333333334</v>
      </c>
      <c r="AH97" s="18">
        <f>K97/F97*16</f>
        <v>192</v>
      </c>
      <c r="AI97" s="18">
        <f>Z97+$AM$1*AH97+AF97</f>
        <v>302.29333333333335</v>
      </c>
    </row>
    <row r="98" spans="1:35" ht="20" x14ac:dyDescent="0.25">
      <c r="A98" s="5">
        <v>2020</v>
      </c>
      <c r="B98" s="7" t="s">
        <v>190</v>
      </c>
      <c r="C98" s="8" t="s">
        <v>43</v>
      </c>
      <c r="D98" s="8">
        <v>24</v>
      </c>
      <c r="E98" s="8"/>
      <c r="F98" s="8">
        <v>2</v>
      </c>
      <c r="G98" s="8">
        <v>0</v>
      </c>
      <c r="H98" s="8">
        <v>12</v>
      </c>
      <c r="I98" s="8">
        <v>69</v>
      </c>
      <c r="J98" s="8">
        <v>4</v>
      </c>
      <c r="K98" s="8">
        <v>49</v>
      </c>
      <c r="L98" s="8">
        <v>4.0999999999999996</v>
      </c>
      <c r="M98" s="15">
        <f t="shared" si="11"/>
        <v>0.97099999999999997</v>
      </c>
      <c r="N98" s="8">
        <v>20</v>
      </c>
      <c r="O98" s="8">
        <v>1.7</v>
      </c>
      <c r="P98" s="8">
        <v>0</v>
      </c>
      <c r="Q98" s="15">
        <f t="shared" si="12"/>
        <v>0</v>
      </c>
      <c r="R98" s="8"/>
      <c r="S98" s="5" t="str">
        <f t="shared" si="10"/>
        <v>2020-Reggie Bonnafon</v>
      </c>
      <c r="T98" s="13">
        <f>_xlfn.XLOOKUP(S98,AV!Y:Y,AV!N:N)</f>
        <v>8</v>
      </c>
      <c r="U98" t="str">
        <f>IF(ISNA(_xlfn.XLOOKUP(S98,'NGS RYOE'!N:N,'NGS RYOE'!K:K)),"",_xlfn.XLOOKUP(S98,'NGS RYOE'!N:N,'NGS RYOE'!K:K))</f>
        <v/>
      </c>
      <c r="V98">
        <f t="shared" si="9"/>
        <v>0.01</v>
      </c>
      <c r="W98" t="str">
        <f>IF(ISNA(_xlfn.XLOOKUP(S98,'NGS RYOE'!N:N,'NGS RYOE'!L:L)),"",_xlfn.XLOOKUP(S98,'NGS RYOE'!N:N,'NGS RYOE'!L:L))</f>
        <v/>
      </c>
      <c r="X98" s="17">
        <f>IF(ISNA(_xlfn.XLOOKUP(S98,'PFR Receiving'!Z:Z,'PFR Receiving'!AA:AA)),0,_xlfn.XLOOKUP(S98,'PFR Receiving'!Z:Z,'PFR Receiving'!AA:AA))</f>
        <v>144</v>
      </c>
      <c r="Y98" s="13">
        <f t="shared" si="13"/>
        <v>552</v>
      </c>
      <c r="Z98" s="17">
        <f t="shared" si="14"/>
        <v>160</v>
      </c>
      <c r="AA98" s="15">
        <f t="shared" si="15"/>
        <v>0.52900000000000003</v>
      </c>
      <c r="AB98" s="17">
        <f t="shared" si="16"/>
        <v>383.33333333333337</v>
      </c>
      <c r="AC98" s="12">
        <f t="shared" si="17"/>
        <v>5.75</v>
      </c>
      <c r="AD98" s="16">
        <f>P98/H98*230</f>
        <v>0</v>
      </c>
      <c r="AE98" s="18">
        <f>Z98+X98</f>
        <v>304</v>
      </c>
      <c r="AF98" s="18">
        <f>IF(ISNA(_xlfn.XLOOKUP(S98,'PFR Receiving'!Z:Z,'PFR Receiving'!AB:AB)),0,_xlfn.XLOOKUP(S98,'PFR Receiving'!Z:Z,'PFR Receiving'!AB:AB))</f>
        <v>160</v>
      </c>
      <c r="AG98" s="18">
        <f>Z98+AF98</f>
        <v>320</v>
      </c>
      <c r="AH98" s="18">
        <f>K98/F98*16</f>
        <v>392</v>
      </c>
      <c r="AI98" s="18">
        <f>Z98+$AM$1*AH98+AF98</f>
        <v>566.96</v>
      </c>
    </row>
    <row r="99" spans="1:35" ht="20" x14ac:dyDescent="0.25">
      <c r="A99" s="5">
        <v>2020</v>
      </c>
      <c r="B99" s="7" t="s">
        <v>319</v>
      </c>
      <c r="C99" s="8" t="s">
        <v>19</v>
      </c>
      <c r="D99" s="8">
        <v>27</v>
      </c>
      <c r="E99" s="8"/>
      <c r="F99" s="8">
        <v>8</v>
      </c>
      <c r="G99" s="8">
        <v>0</v>
      </c>
      <c r="H99" s="8">
        <v>13</v>
      </c>
      <c r="I99" s="8">
        <v>67</v>
      </c>
      <c r="J99" s="8">
        <v>4</v>
      </c>
      <c r="K99" s="8">
        <v>48</v>
      </c>
      <c r="L99" s="8">
        <v>3.7</v>
      </c>
      <c r="M99" s="15">
        <f t="shared" si="11"/>
        <v>0.95199999999999996</v>
      </c>
      <c r="N99" s="8">
        <v>19</v>
      </c>
      <c r="O99" s="8">
        <v>1.5</v>
      </c>
      <c r="P99" s="8">
        <v>1</v>
      </c>
      <c r="Q99" s="15">
        <f t="shared" si="12"/>
        <v>0.314</v>
      </c>
      <c r="R99" s="8">
        <v>13</v>
      </c>
      <c r="S99" s="5" t="str">
        <f t="shared" si="10"/>
        <v>2020-Tyler Ervin</v>
      </c>
      <c r="T99" s="13">
        <f>_xlfn.XLOOKUP(S99,AV!Y:Y,AV!N:N)</f>
        <v>1.92</v>
      </c>
      <c r="U99" t="str">
        <f>IF(ISNA(_xlfn.XLOOKUP(S99,'NGS RYOE'!N:N,'NGS RYOE'!K:K)),"",_xlfn.XLOOKUP(S99,'NGS RYOE'!N:N,'NGS RYOE'!K:K))</f>
        <v/>
      </c>
      <c r="V99">
        <f t="shared" si="9"/>
        <v>0.01</v>
      </c>
      <c r="W99" t="str">
        <f>IF(ISNA(_xlfn.XLOOKUP(S99,'NGS RYOE'!N:N,'NGS RYOE'!L:L)),"",_xlfn.XLOOKUP(S99,'NGS RYOE'!N:N,'NGS RYOE'!L:L))</f>
        <v/>
      </c>
      <c r="X99" s="17">
        <f>IF(ISNA(_xlfn.XLOOKUP(S99,'PFR Receiving'!Z:Z,'PFR Receiving'!AA:AA)),0,_xlfn.XLOOKUP(S99,'PFR Receiving'!Z:Z,'PFR Receiving'!AA:AA))</f>
        <v>168</v>
      </c>
      <c r="Y99" s="13">
        <f t="shared" si="13"/>
        <v>134</v>
      </c>
      <c r="Z99" s="17">
        <f t="shared" si="14"/>
        <v>38</v>
      </c>
      <c r="AA99" s="15">
        <f t="shared" si="15"/>
        <v>0.25800000000000001</v>
      </c>
      <c r="AB99" s="17">
        <f t="shared" si="16"/>
        <v>336.15384615384613</v>
      </c>
      <c r="AC99" s="12">
        <f t="shared" si="17"/>
        <v>5.1538461538461542</v>
      </c>
      <c r="AD99" s="16">
        <f>P99/H99*230</f>
        <v>17.692307692307693</v>
      </c>
      <c r="AE99" s="18">
        <f>Z99+X99</f>
        <v>206</v>
      </c>
      <c r="AF99" s="18">
        <f>IF(ISNA(_xlfn.XLOOKUP(S99,'PFR Receiving'!Z:Z,'PFR Receiving'!AB:AB)),0,_xlfn.XLOOKUP(S99,'PFR Receiving'!Z:Z,'PFR Receiving'!AB:AB))</f>
        <v>168</v>
      </c>
      <c r="AG99" s="18">
        <f>Z99+AF99</f>
        <v>206</v>
      </c>
      <c r="AH99" s="18">
        <f>K99/F99*16</f>
        <v>96</v>
      </c>
      <c r="AI99" s="18">
        <f>Z99+$AM$1*AH99+AF99</f>
        <v>266.48</v>
      </c>
    </row>
    <row r="100" spans="1:35" ht="20" x14ac:dyDescent="0.25">
      <c r="A100" s="5">
        <v>2020</v>
      </c>
      <c r="B100" s="7" t="s">
        <v>578</v>
      </c>
      <c r="C100" s="8" t="s">
        <v>53</v>
      </c>
      <c r="D100" s="8">
        <v>29</v>
      </c>
      <c r="E100" s="8" t="s">
        <v>217</v>
      </c>
      <c r="F100" s="8">
        <v>16</v>
      </c>
      <c r="G100" s="8">
        <v>15</v>
      </c>
      <c r="H100" s="8">
        <v>17</v>
      </c>
      <c r="I100" s="8">
        <v>64</v>
      </c>
      <c r="J100" s="8">
        <v>12</v>
      </c>
      <c r="K100" s="8">
        <v>35</v>
      </c>
      <c r="L100" s="8">
        <v>2.1</v>
      </c>
      <c r="M100" s="15">
        <f t="shared" si="11"/>
        <v>0.497</v>
      </c>
      <c r="N100" s="8">
        <v>29</v>
      </c>
      <c r="O100" s="8">
        <v>1.7</v>
      </c>
      <c r="P100" s="8">
        <v>0</v>
      </c>
      <c r="Q100" s="15">
        <f t="shared" si="12"/>
        <v>0</v>
      </c>
      <c r="R100" s="8"/>
      <c r="S100" s="5" t="str">
        <f t="shared" si="10"/>
        <v>2020-Kyle Juszczyk</v>
      </c>
      <c r="T100" s="13">
        <f>_xlfn.XLOOKUP(S100,AV!Y:Y,AV!N:N)</f>
        <v>1.92</v>
      </c>
      <c r="U100" t="str">
        <f>IF(ISNA(_xlfn.XLOOKUP(S100,'NGS RYOE'!N:N,'NGS RYOE'!K:K)),"",_xlfn.XLOOKUP(S100,'NGS RYOE'!N:N,'NGS RYOE'!K:K))</f>
        <v/>
      </c>
      <c r="V100">
        <f t="shared" si="9"/>
        <v>0.01</v>
      </c>
      <c r="W100" t="str">
        <f>IF(ISNA(_xlfn.XLOOKUP(S100,'NGS RYOE'!N:N,'NGS RYOE'!L:L)),"",_xlfn.XLOOKUP(S100,'NGS RYOE'!N:N,'NGS RYOE'!L:L))</f>
        <v/>
      </c>
      <c r="X100" s="17">
        <f>IF(ISNA(_xlfn.XLOOKUP(S100,'PFR Receiving'!Z:Z,'PFR Receiving'!AA:AA)),0,_xlfn.XLOOKUP(S100,'PFR Receiving'!Z:Z,'PFR Receiving'!AA:AA))</f>
        <v>202</v>
      </c>
      <c r="Y100" s="13">
        <f t="shared" si="13"/>
        <v>64</v>
      </c>
      <c r="Z100" s="17">
        <f t="shared" si="14"/>
        <v>29</v>
      </c>
      <c r="AA100" s="15">
        <f t="shared" si="15"/>
        <v>0.23200000000000001</v>
      </c>
      <c r="AB100" s="17">
        <f t="shared" si="16"/>
        <v>392.35294117647055</v>
      </c>
      <c r="AC100" s="12">
        <f t="shared" si="17"/>
        <v>3.7647058823529411</v>
      </c>
      <c r="AD100" s="16">
        <f>P100/H100*230</f>
        <v>0</v>
      </c>
      <c r="AE100" s="18">
        <f>Z100+X100</f>
        <v>231</v>
      </c>
      <c r="AF100" s="18">
        <f>IF(ISNA(_xlfn.XLOOKUP(S100,'PFR Receiving'!Z:Z,'PFR Receiving'!AB:AB)),0,_xlfn.XLOOKUP(S100,'PFR Receiving'!Z:Z,'PFR Receiving'!AB:AB))</f>
        <v>101</v>
      </c>
      <c r="AG100" s="18">
        <f>Z100+AF100</f>
        <v>130</v>
      </c>
      <c r="AH100" s="18">
        <f>K100/F100*16</f>
        <v>35</v>
      </c>
      <c r="AI100" s="18">
        <f>Z100+$AM$1*AH100+AF100</f>
        <v>152.05000000000001</v>
      </c>
    </row>
    <row r="101" spans="1:35" ht="20" x14ac:dyDescent="0.25">
      <c r="A101" s="5">
        <v>2020</v>
      </c>
      <c r="B101" s="7" t="s">
        <v>230</v>
      </c>
      <c r="C101" s="8" t="s">
        <v>74</v>
      </c>
      <c r="D101" s="8">
        <v>24</v>
      </c>
      <c r="E101" s="8"/>
      <c r="F101" s="8">
        <v>14</v>
      </c>
      <c r="G101" s="8">
        <v>0</v>
      </c>
      <c r="H101" s="8">
        <v>16</v>
      </c>
      <c r="I101" s="8">
        <v>64</v>
      </c>
      <c r="J101" s="8">
        <v>2</v>
      </c>
      <c r="K101" s="8">
        <v>44</v>
      </c>
      <c r="L101" s="8">
        <v>2.8</v>
      </c>
      <c r="M101" s="15">
        <f t="shared" si="11"/>
        <v>0.82099999999999995</v>
      </c>
      <c r="N101" s="8">
        <v>20</v>
      </c>
      <c r="O101" s="8">
        <v>1.3</v>
      </c>
      <c r="P101" s="8">
        <v>0</v>
      </c>
      <c r="Q101" s="15">
        <f t="shared" si="12"/>
        <v>0</v>
      </c>
      <c r="R101" s="8"/>
      <c r="S101" s="5" t="str">
        <f t="shared" si="10"/>
        <v>2020-Buddy Howell</v>
      </c>
      <c r="T101" s="13">
        <f>_xlfn.XLOOKUP(S101,AV!Y:Y,AV!N:N)</f>
        <v>0</v>
      </c>
      <c r="U101" t="str">
        <f>IF(ISNA(_xlfn.XLOOKUP(S101,'NGS RYOE'!N:N,'NGS RYOE'!K:K)),"",_xlfn.XLOOKUP(S101,'NGS RYOE'!N:N,'NGS RYOE'!K:K))</f>
        <v/>
      </c>
      <c r="V101">
        <f t="shared" si="9"/>
        <v>0.01</v>
      </c>
      <c r="W101" t="str">
        <f>IF(ISNA(_xlfn.XLOOKUP(S101,'NGS RYOE'!N:N,'NGS RYOE'!L:L)),"",_xlfn.XLOOKUP(S101,'NGS RYOE'!N:N,'NGS RYOE'!L:L))</f>
        <v/>
      </c>
      <c r="X101" s="17">
        <f>IF(ISNA(_xlfn.XLOOKUP(S101,'PFR Receiving'!Z:Z,'PFR Receiving'!AA:AA)),0,_xlfn.XLOOKUP(S101,'PFR Receiving'!Z:Z,'PFR Receiving'!AA:AA))</f>
        <v>3.4285714285714284</v>
      </c>
      <c r="Y101" s="13">
        <f t="shared" si="13"/>
        <v>73.142857142857139</v>
      </c>
      <c r="Z101" s="17">
        <f t="shared" si="14"/>
        <v>22.857142857142858</v>
      </c>
      <c r="AA101" s="15">
        <f t="shared" si="15"/>
        <v>0.218</v>
      </c>
      <c r="AB101" s="17">
        <f t="shared" si="16"/>
        <v>287.5</v>
      </c>
      <c r="AC101" s="12">
        <f t="shared" si="17"/>
        <v>4</v>
      </c>
      <c r="AD101" s="16">
        <f>P101/H101*230</f>
        <v>0</v>
      </c>
      <c r="AE101" s="18">
        <f>Z101+X101</f>
        <v>26.285714285714285</v>
      </c>
      <c r="AF101" s="18">
        <f>IF(ISNA(_xlfn.XLOOKUP(S101,'PFR Receiving'!Z:Z,'PFR Receiving'!AB:AB)),0,_xlfn.XLOOKUP(S101,'PFR Receiving'!Z:Z,'PFR Receiving'!AB:AB))</f>
        <v>8</v>
      </c>
      <c r="AG101" s="18">
        <f>Z101+AF101</f>
        <v>30.857142857142858</v>
      </c>
      <c r="AH101" s="18">
        <f>K101/F101*16</f>
        <v>50.285714285714285</v>
      </c>
      <c r="AI101" s="18">
        <f>Z101+$AM$1*AH101+AF101</f>
        <v>62.537142857142854</v>
      </c>
    </row>
    <row r="102" spans="1:35" ht="20" x14ac:dyDescent="0.25">
      <c r="A102" s="5">
        <v>2020</v>
      </c>
      <c r="B102" s="7" t="s">
        <v>386</v>
      </c>
      <c r="C102" s="8" t="s">
        <v>21</v>
      </c>
      <c r="D102" s="8">
        <v>23</v>
      </c>
      <c r="E102" s="8"/>
      <c r="F102" s="8">
        <v>1</v>
      </c>
      <c r="G102" s="8">
        <v>0</v>
      </c>
      <c r="H102" s="8">
        <v>12</v>
      </c>
      <c r="I102" s="8">
        <v>63</v>
      </c>
      <c r="J102" s="8">
        <v>4</v>
      </c>
      <c r="K102" s="8">
        <v>34</v>
      </c>
      <c r="L102" s="8">
        <v>2.8</v>
      </c>
      <c r="M102" s="15">
        <f t="shared" si="11"/>
        <v>0.82099999999999995</v>
      </c>
      <c r="N102" s="8">
        <v>29</v>
      </c>
      <c r="O102" s="8">
        <v>2.4</v>
      </c>
      <c r="P102" s="8">
        <v>1</v>
      </c>
      <c r="Q102" s="15">
        <f t="shared" si="12"/>
        <v>0.314</v>
      </c>
      <c r="R102" s="8">
        <v>12</v>
      </c>
      <c r="S102" s="5" t="str">
        <f t="shared" si="10"/>
        <v>2020-Antonio Williams</v>
      </c>
      <c r="T102" s="13">
        <f>_xlfn.XLOOKUP(S102,AV!Y:Y,AV!N:N)</f>
        <v>16</v>
      </c>
      <c r="U102" t="str">
        <f>IF(ISNA(_xlfn.XLOOKUP(S102,'NGS RYOE'!N:N,'NGS RYOE'!K:K)),"",_xlfn.XLOOKUP(S102,'NGS RYOE'!N:N,'NGS RYOE'!K:K))</f>
        <v/>
      </c>
      <c r="V102">
        <f t="shared" si="9"/>
        <v>0.01</v>
      </c>
      <c r="W102" t="str">
        <f>IF(ISNA(_xlfn.XLOOKUP(S102,'NGS RYOE'!N:N,'NGS RYOE'!L:L)),"",_xlfn.XLOOKUP(S102,'NGS RYOE'!N:N,'NGS RYOE'!L:L))</f>
        <v/>
      </c>
      <c r="X102" s="17">
        <f>IF(ISNA(_xlfn.XLOOKUP(S102,'PFR Receiving'!Z:Z,'PFR Receiving'!AA:AA)),0,_xlfn.XLOOKUP(S102,'PFR Receiving'!Z:Z,'PFR Receiving'!AA:AA))</f>
        <v>320</v>
      </c>
      <c r="Y102" s="13">
        <f t="shared" si="13"/>
        <v>1008</v>
      </c>
      <c r="Z102" s="17">
        <f t="shared" si="14"/>
        <v>464</v>
      </c>
      <c r="AA102" s="15">
        <f t="shared" si="15"/>
        <v>0.86199999999999999</v>
      </c>
      <c r="AB102" s="17">
        <f t="shared" si="16"/>
        <v>555.83333333333326</v>
      </c>
      <c r="AC102" s="12">
        <f t="shared" si="17"/>
        <v>5.25</v>
      </c>
      <c r="AD102" s="16">
        <f>P102/H102*230</f>
        <v>19.166666666666664</v>
      </c>
      <c r="AE102" s="18">
        <f>Z102+X102</f>
        <v>784</v>
      </c>
      <c r="AF102" s="18">
        <f>IF(ISNA(_xlfn.XLOOKUP(S102,'PFR Receiving'!Z:Z,'PFR Receiving'!AB:AB)),0,_xlfn.XLOOKUP(S102,'PFR Receiving'!Z:Z,'PFR Receiving'!AB:AB))</f>
        <v>256</v>
      </c>
      <c r="AG102" s="18">
        <f>Z102+AF102</f>
        <v>720</v>
      </c>
      <c r="AH102" s="18">
        <f>K102/F102*16</f>
        <v>544</v>
      </c>
      <c r="AI102" s="18">
        <f>Z102+$AM$1*AH102+AF102</f>
        <v>1062.72</v>
      </c>
    </row>
    <row r="103" spans="1:35" ht="20" x14ac:dyDescent="0.25">
      <c r="A103" s="5">
        <v>2020</v>
      </c>
      <c r="B103" s="7" t="s">
        <v>143</v>
      </c>
      <c r="C103" s="8" t="s">
        <v>23</v>
      </c>
      <c r="D103" s="8">
        <v>23</v>
      </c>
      <c r="E103" s="8"/>
      <c r="F103" s="8">
        <v>12</v>
      </c>
      <c r="G103" s="8">
        <v>0</v>
      </c>
      <c r="H103" s="8">
        <v>12</v>
      </c>
      <c r="I103" s="8">
        <v>60</v>
      </c>
      <c r="J103" s="8">
        <v>2</v>
      </c>
      <c r="K103" s="8">
        <v>35</v>
      </c>
      <c r="L103" s="8">
        <v>2.9</v>
      </c>
      <c r="M103" s="15">
        <f t="shared" si="11"/>
        <v>0.84</v>
      </c>
      <c r="N103" s="8">
        <v>25</v>
      </c>
      <c r="O103" s="8">
        <v>2.1</v>
      </c>
      <c r="P103" s="8">
        <v>1</v>
      </c>
      <c r="Q103" s="15">
        <f t="shared" si="12"/>
        <v>0.314</v>
      </c>
      <c r="R103" s="8">
        <v>12</v>
      </c>
      <c r="S103" s="5" t="str">
        <f t="shared" si="10"/>
        <v>2020-Justice Hill</v>
      </c>
      <c r="T103" s="13">
        <f>_xlfn.XLOOKUP(S103,AV!Y:Y,AV!N:N)</f>
        <v>1.28</v>
      </c>
      <c r="U103" t="str">
        <f>IF(ISNA(_xlfn.XLOOKUP(S103,'NGS RYOE'!N:N,'NGS RYOE'!K:K)),"",_xlfn.XLOOKUP(S103,'NGS RYOE'!N:N,'NGS RYOE'!K:K))</f>
        <v/>
      </c>
      <c r="V103">
        <f t="shared" si="9"/>
        <v>0.01</v>
      </c>
      <c r="W103" t="str">
        <f>IF(ISNA(_xlfn.XLOOKUP(S103,'NGS RYOE'!N:N,'NGS RYOE'!L:L)),"",_xlfn.XLOOKUP(S103,'NGS RYOE'!N:N,'NGS RYOE'!L:L))</f>
        <v/>
      </c>
      <c r="X103" s="17">
        <f>IF(ISNA(_xlfn.XLOOKUP(S103,'PFR Receiving'!Z:Z,'PFR Receiving'!AA:AA)),0,_xlfn.XLOOKUP(S103,'PFR Receiving'!Z:Z,'PFR Receiving'!AA:AA))</f>
        <v>26.666666666666668</v>
      </c>
      <c r="Y103" s="13">
        <f t="shared" si="13"/>
        <v>80</v>
      </c>
      <c r="Z103" s="17">
        <f t="shared" si="14"/>
        <v>33.333333333333336</v>
      </c>
      <c r="AA103" s="15">
        <f t="shared" si="15"/>
        <v>0.24399999999999999</v>
      </c>
      <c r="AB103" s="17">
        <f t="shared" si="16"/>
        <v>479.16666666666669</v>
      </c>
      <c r="AC103" s="12">
        <f t="shared" si="17"/>
        <v>5</v>
      </c>
      <c r="AD103" s="16">
        <f>P103/H103*230</f>
        <v>19.166666666666664</v>
      </c>
      <c r="AE103" s="18">
        <f>Z103+X103</f>
        <v>60</v>
      </c>
      <c r="AF103" s="18">
        <f>IF(ISNA(_xlfn.XLOOKUP(S103,'PFR Receiving'!Z:Z,'PFR Receiving'!AB:AB)),0,_xlfn.XLOOKUP(S103,'PFR Receiving'!Z:Z,'PFR Receiving'!AB:AB))</f>
        <v>36</v>
      </c>
      <c r="AG103" s="18">
        <f>Z103+AF103</f>
        <v>69.333333333333343</v>
      </c>
      <c r="AH103" s="18">
        <f>K103/F103*16</f>
        <v>46.666666666666664</v>
      </c>
      <c r="AI103" s="18">
        <f>Z103+$AM$1*AH103+AF103</f>
        <v>98.733333333333334</v>
      </c>
    </row>
    <row r="104" spans="1:35" ht="20" x14ac:dyDescent="0.25">
      <c r="A104" s="5">
        <v>2020</v>
      </c>
      <c r="B104" s="7" t="s">
        <v>151</v>
      </c>
      <c r="C104" s="8" t="s">
        <v>39</v>
      </c>
      <c r="D104" s="8">
        <v>25</v>
      </c>
      <c r="E104" s="8"/>
      <c r="F104" s="8">
        <v>16</v>
      </c>
      <c r="G104" s="8">
        <v>0</v>
      </c>
      <c r="H104" s="8">
        <v>11</v>
      </c>
      <c r="I104" s="8">
        <v>59</v>
      </c>
      <c r="J104" s="8">
        <v>2</v>
      </c>
      <c r="K104" s="8">
        <v>23</v>
      </c>
      <c r="L104" s="8">
        <v>2.1</v>
      </c>
      <c r="M104" s="15">
        <f t="shared" si="11"/>
        <v>0.497</v>
      </c>
      <c r="N104" s="8">
        <v>36</v>
      </c>
      <c r="O104" s="8">
        <v>3.3</v>
      </c>
      <c r="P104" s="8">
        <v>4</v>
      </c>
      <c r="Q104" s="15">
        <f t="shared" si="12"/>
        <v>0.53800000000000003</v>
      </c>
      <c r="R104" s="8">
        <v>2.8</v>
      </c>
      <c r="S104" s="5" t="str">
        <f t="shared" si="10"/>
        <v>2020-Mike Boone</v>
      </c>
      <c r="T104" s="13">
        <f>_xlfn.XLOOKUP(S104,AV!Y:Y,AV!N:N)</f>
        <v>0</v>
      </c>
      <c r="U104" t="str">
        <f>IF(ISNA(_xlfn.XLOOKUP(S104,'NGS RYOE'!N:N,'NGS RYOE'!K:K)),"",_xlfn.XLOOKUP(S104,'NGS RYOE'!N:N,'NGS RYOE'!K:K))</f>
        <v/>
      </c>
      <c r="V104">
        <f t="shared" si="9"/>
        <v>0.01</v>
      </c>
      <c r="W104" t="str">
        <f>IF(ISNA(_xlfn.XLOOKUP(S104,'NGS RYOE'!N:N,'NGS RYOE'!L:L)),"",_xlfn.XLOOKUP(S104,'NGS RYOE'!N:N,'NGS RYOE'!L:L))</f>
        <v/>
      </c>
      <c r="X104" s="17">
        <f>IF(ISNA(_xlfn.XLOOKUP(S104,'PFR Receiving'!Z:Z,'PFR Receiving'!AA:AA)),0,_xlfn.XLOOKUP(S104,'PFR Receiving'!Z:Z,'PFR Receiving'!AA:AA))</f>
        <v>10</v>
      </c>
      <c r="Y104" s="13">
        <f t="shared" si="13"/>
        <v>59</v>
      </c>
      <c r="Z104" s="17">
        <f t="shared" si="14"/>
        <v>36</v>
      </c>
      <c r="AA104" s="15">
        <f t="shared" si="15"/>
        <v>0.251</v>
      </c>
      <c r="AB104" s="17">
        <f t="shared" si="16"/>
        <v>752.72727272727275</v>
      </c>
      <c r="AC104" s="12">
        <f t="shared" si="17"/>
        <v>5.3636363636363633</v>
      </c>
      <c r="AD104" s="16">
        <f>P104/H104*230</f>
        <v>83.63636363636364</v>
      </c>
      <c r="AE104" s="18">
        <f>Z104+X104</f>
        <v>46</v>
      </c>
      <c r="AF104" s="18">
        <f>IF(ISNA(_xlfn.XLOOKUP(S104,'PFR Receiving'!Z:Z,'PFR Receiving'!AB:AB)),0,_xlfn.XLOOKUP(S104,'PFR Receiving'!Z:Z,'PFR Receiving'!AB:AB))</f>
        <v>17</v>
      </c>
      <c r="AG104" s="18">
        <f>Z104+AF104</f>
        <v>53</v>
      </c>
      <c r="AH104" s="18">
        <f>K104/F104*16</f>
        <v>23</v>
      </c>
      <c r="AI104" s="18">
        <f>Z104+$AM$1*AH104+AF104</f>
        <v>67.490000000000009</v>
      </c>
    </row>
    <row r="105" spans="1:35" ht="20" x14ac:dyDescent="0.25">
      <c r="A105" s="5">
        <v>2020</v>
      </c>
      <c r="B105" s="7" t="s">
        <v>384</v>
      </c>
      <c r="C105" s="8" t="s">
        <v>26</v>
      </c>
      <c r="D105" s="8">
        <v>22</v>
      </c>
      <c r="E105" s="8"/>
      <c r="F105" s="8">
        <v>5</v>
      </c>
      <c r="G105" s="8">
        <v>0</v>
      </c>
      <c r="H105" s="8">
        <v>14</v>
      </c>
      <c r="I105" s="8">
        <v>54</v>
      </c>
      <c r="J105" s="8">
        <v>2</v>
      </c>
      <c r="K105" s="8">
        <v>29</v>
      </c>
      <c r="L105" s="8">
        <v>2.1</v>
      </c>
      <c r="M105" s="15">
        <f t="shared" si="11"/>
        <v>0.497</v>
      </c>
      <c r="N105" s="8">
        <v>25</v>
      </c>
      <c r="O105" s="8">
        <v>1.8</v>
      </c>
      <c r="P105" s="8">
        <v>0</v>
      </c>
      <c r="Q105" s="15">
        <f t="shared" si="12"/>
        <v>0</v>
      </c>
      <c r="R105" s="8"/>
      <c r="S105" s="5" t="str">
        <f t="shared" si="10"/>
        <v>2020-Darrynton Evans</v>
      </c>
      <c r="T105" s="13">
        <f>_xlfn.XLOOKUP(S105,AV!Y:Y,AV!N:N)</f>
        <v>3.2</v>
      </c>
      <c r="U105" t="str">
        <f>IF(ISNA(_xlfn.XLOOKUP(S105,'NGS RYOE'!N:N,'NGS RYOE'!K:K)),"",_xlfn.XLOOKUP(S105,'NGS RYOE'!N:N,'NGS RYOE'!K:K))</f>
        <v/>
      </c>
      <c r="V105">
        <f t="shared" si="9"/>
        <v>0.01</v>
      </c>
      <c r="W105" t="str">
        <f>IF(ISNA(_xlfn.XLOOKUP(S105,'NGS RYOE'!N:N,'NGS RYOE'!L:L)),"",_xlfn.XLOOKUP(S105,'NGS RYOE'!N:N,'NGS RYOE'!L:L))</f>
        <v/>
      </c>
      <c r="X105" s="17">
        <f>IF(ISNA(_xlfn.XLOOKUP(S105,'PFR Receiving'!Z:Z,'PFR Receiving'!AA:AA)),0,_xlfn.XLOOKUP(S105,'PFR Receiving'!Z:Z,'PFR Receiving'!AA:AA))</f>
        <v>86.4</v>
      </c>
      <c r="Y105" s="13">
        <f t="shared" si="13"/>
        <v>172.8</v>
      </c>
      <c r="Z105" s="17">
        <f t="shared" si="14"/>
        <v>80</v>
      </c>
      <c r="AA105" s="15">
        <f t="shared" si="15"/>
        <v>0.36499999999999999</v>
      </c>
      <c r="AB105" s="17">
        <f t="shared" si="16"/>
        <v>410.71428571428572</v>
      </c>
      <c r="AC105" s="12">
        <f t="shared" si="17"/>
        <v>3.8571428571428572</v>
      </c>
      <c r="AD105" s="16">
        <f>P105/H105*230</f>
        <v>0</v>
      </c>
      <c r="AE105" s="18">
        <f>Z105+X105</f>
        <v>166.4</v>
      </c>
      <c r="AF105" s="18">
        <f>IF(ISNA(_xlfn.XLOOKUP(S105,'PFR Receiving'!Z:Z,'PFR Receiving'!AB:AB)),0,_xlfn.XLOOKUP(S105,'PFR Receiving'!Z:Z,'PFR Receiving'!AB:AB))</f>
        <v>92.8</v>
      </c>
      <c r="AG105" s="18">
        <f>Z105+AF105</f>
        <v>172.8</v>
      </c>
      <c r="AH105" s="18">
        <f>K105/F105*16</f>
        <v>92.8</v>
      </c>
      <c r="AI105" s="18">
        <f>Z105+$AM$1*AH105+AF105</f>
        <v>231.26400000000001</v>
      </c>
    </row>
    <row r="106" spans="1:35" ht="20" x14ac:dyDescent="0.25">
      <c r="A106" s="5">
        <v>2020</v>
      </c>
      <c r="B106" s="7" t="s">
        <v>117</v>
      </c>
      <c r="C106" s="8" t="s">
        <v>53</v>
      </c>
      <c r="D106" s="8">
        <v>27</v>
      </c>
      <c r="E106" s="8" t="s">
        <v>24</v>
      </c>
      <c r="F106" s="8">
        <v>8</v>
      </c>
      <c r="G106" s="8">
        <v>1</v>
      </c>
      <c r="H106" s="8">
        <v>28</v>
      </c>
      <c r="I106" s="8">
        <v>53</v>
      </c>
      <c r="J106" s="8">
        <v>3</v>
      </c>
      <c r="K106" s="8">
        <v>6</v>
      </c>
      <c r="L106" s="8">
        <v>0.2</v>
      </c>
      <c r="M106" s="15">
        <f t="shared" si="11"/>
        <v>6.0999999999999999E-2</v>
      </c>
      <c r="N106" s="8">
        <v>47</v>
      </c>
      <c r="O106" s="8">
        <v>1.7</v>
      </c>
      <c r="P106" s="8">
        <v>3</v>
      </c>
      <c r="Q106" s="15">
        <f t="shared" si="12"/>
        <v>0.495</v>
      </c>
      <c r="R106" s="8">
        <v>9.3000000000000007</v>
      </c>
      <c r="S106" s="5" t="str">
        <f t="shared" si="10"/>
        <v>2020-Tevin Coleman</v>
      </c>
      <c r="T106" s="13">
        <f>_xlfn.XLOOKUP(S106,AV!Y:Y,AV!N:N)</f>
        <v>1.92</v>
      </c>
      <c r="U106" t="str">
        <f>IF(ISNA(_xlfn.XLOOKUP(S106,'NGS RYOE'!N:N,'NGS RYOE'!K:K)),"",_xlfn.XLOOKUP(S106,'NGS RYOE'!N:N,'NGS RYOE'!K:K))</f>
        <v/>
      </c>
      <c r="V106">
        <f t="shared" si="9"/>
        <v>0.01</v>
      </c>
      <c r="W106" t="str">
        <f>IF(ISNA(_xlfn.XLOOKUP(S106,'NGS RYOE'!N:N,'NGS RYOE'!L:L)),"",_xlfn.XLOOKUP(S106,'NGS RYOE'!N:N,'NGS RYOE'!L:L))</f>
        <v/>
      </c>
      <c r="X106" s="17">
        <f>IF(ISNA(_xlfn.XLOOKUP(S106,'PFR Receiving'!Z:Z,'PFR Receiving'!AA:AA)),0,_xlfn.XLOOKUP(S106,'PFR Receiving'!Z:Z,'PFR Receiving'!AA:AA))</f>
        <v>68</v>
      </c>
      <c r="Y106" s="13">
        <f t="shared" si="13"/>
        <v>106</v>
      </c>
      <c r="Z106" s="17">
        <f t="shared" si="14"/>
        <v>94</v>
      </c>
      <c r="AA106" s="15">
        <f t="shared" si="15"/>
        <v>0.41799999999999998</v>
      </c>
      <c r="AB106" s="17">
        <f t="shared" si="16"/>
        <v>386.07142857142856</v>
      </c>
      <c r="AC106" s="12">
        <f t="shared" si="17"/>
        <v>1.8928571428571428</v>
      </c>
      <c r="AD106" s="16">
        <f>P106/H106*230</f>
        <v>24.642857142857142</v>
      </c>
      <c r="AE106" s="18">
        <f>Z106+X106</f>
        <v>162</v>
      </c>
      <c r="AF106" s="18">
        <f>IF(ISNA(_xlfn.XLOOKUP(S106,'PFR Receiving'!Z:Z,'PFR Receiving'!AB:AB)),0,_xlfn.XLOOKUP(S106,'PFR Receiving'!Z:Z,'PFR Receiving'!AB:AB))</f>
        <v>42</v>
      </c>
      <c r="AG106" s="18">
        <f>Z106+AF106</f>
        <v>136</v>
      </c>
      <c r="AH106" s="18">
        <f>K106/F106*16</f>
        <v>12</v>
      </c>
      <c r="AI106" s="18">
        <f>Z106+$AM$1*AH106+AF106</f>
        <v>143.56</v>
      </c>
    </row>
    <row r="107" spans="1:35" ht="20" x14ac:dyDescent="0.25">
      <c r="A107" s="5">
        <v>2020</v>
      </c>
      <c r="B107" s="7" t="s">
        <v>172</v>
      </c>
      <c r="C107" s="8" t="s">
        <v>39</v>
      </c>
      <c r="D107" s="8">
        <v>27</v>
      </c>
      <c r="E107" s="8"/>
      <c r="F107" s="8">
        <v>16</v>
      </c>
      <c r="G107" s="8">
        <v>0</v>
      </c>
      <c r="H107" s="8">
        <v>8</v>
      </c>
      <c r="I107" s="8">
        <v>42</v>
      </c>
      <c r="J107" s="8">
        <v>4</v>
      </c>
      <c r="K107" s="8">
        <v>25</v>
      </c>
      <c r="L107" s="8">
        <v>3.1</v>
      </c>
      <c r="M107" s="15">
        <f t="shared" si="11"/>
        <v>0.88500000000000001</v>
      </c>
      <c r="N107" s="8">
        <v>17</v>
      </c>
      <c r="O107" s="8">
        <v>2.1</v>
      </c>
      <c r="P107" s="8">
        <v>0</v>
      </c>
      <c r="Q107" s="15">
        <f t="shared" si="12"/>
        <v>0</v>
      </c>
      <c r="R107" s="8"/>
      <c r="S107" s="5" t="str">
        <f t="shared" si="10"/>
        <v>2020-Ameer Abdullah</v>
      </c>
      <c r="T107" s="13">
        <f>_xlfn.XLOOKUP(S107,AV!Y:Y,AV!N:N)</f>
        <v>0.96</v>
      </c>
      <c r="U107" t="str">
        <f>IF(ISNA(_xlfn.XLOOKUP(S107,'NGS RYOE'!N:N,'NGS RYOE'!K:K)),"",_xlfn.XLOOKUP(S107,'NGS RYOE'!N:N,'NGS RYOE'!K:K))</f>
        <v/>
      </c>
      <c r="V107">
        <f t="shared" ref="V107:V170" si="18">IF(ISERROR(_xlfn.PERCENTRANK.INC(U:U,U107)),0.01,_xlfn.PERCENTRANK.INC(U:U,U107))</f>
        <v>0.01</v>
      </c>
      <c r="W107" t="str">
        <f>IF(ISNA(_xlfn.XLOOKUP(S107,'NGS RYOE'!N:N,'NGS RYOE'!L:L)),"",_xlfn.XLOOKUP(S107,'NGS RYOE'!N:N,'NGS RYOE'!L:L))</f>
        <v/>
      </c>
      <c r="X107" s="17">
        <f>IF(ISNA(_xlfn.XLOOKUP(S107,'PFR Receiving'!Z:Z,'PFR Receiving'!AA:AA)),0,_xlfn.XLOOKUP(S107,'PFR Receiving'!Z:Z,'PFR Receiving'!AA:AA))</f>
        <v>58</v>
      </c>
      <c r="Y107" s="13">
        <f t="shared" si="13"/>
        <v>42</v>
      </c>
      <c r="Z107" s="17">
        <f t="shared" si="14"/>
        <v>17</v>
      </c>
      <c r="AA107" s="15">
        <f t="shared" si="15"/>
        <v>0.19700000000000001</v>
      </c>
      <c r="AB107" s="17">
        <f t="shared" si="16"/>
        <v>488.75</v>
      </c>
      <c r="AC107" s="12">
        <f t="shared" si="17"/>
        <v>5.25</v>
      </c>
      <c r="AD107" s="16">
        <f>P107/H107*230</f>
        <v>0</v>
      </c>
      <c r="AE107" s="18">
        <f>Z107+X107</f>
        <v>75</v>
      </c>
      <c r="AF107" s="18">
        <f>IF(ISNA(_xlfn.XLOOKUP(S107,'PFR Receiving'!Z:Z,'PFR Receiving'!AB:AB)),0,_xlfn.XLOOKUP(S107,'PFR Receiving'!Z:Z,'PFR Receiving'!AB:AB))</f>
        <v>63</v>
      </c>
      <c r="AG107" s="18">
        <f>Z107+AF107</f>
        <v>80</v>
      </c>
      <c r="AH107" s="18">
        <f>K107/F107*16</f>
        <v>25</v>
      </c>
      <c r="AI107" s="18">
        <f>Z107+$AM$1*AH107+AF107</f>
        <v>95.75</v>
      </c>
    </row>
    <row r="108" spans="1:35" ht="20" x14ac:dyDescent="0.25">
      <c r="A108" s="5">
        <v>2020</v>
      </c>
      <c r="B108" s="7" t="s">
        <v>111</v>
      </c>
      <c r="C108" s="8" t="s">
        <v>35</v>
      </c>
      <c r="D108" s="8">
        <v>23</v>
      </c>
      <c r="E108" s="8" t="s">
        <v>24</v>
      </c>
      <c r="F108" s="8">
        <v>2</v>
      </c>
      <c r="G108" s="8">
        <v>2</v>
      </c>
      <c r="H108" s="8">
        <v>19</v>
      </c>
      <c r="I108" s="8">
        <v>34</v>
      </c>
      <c r="J108" s="8">
        <v>1</v>
      </c>
      <c r="K108" s="8">
        <v>-1</v>
      </c>
      <c r="L108" s="8">
        <v>-0.1</v>
      </c>
      <c r="M108" s="15">
        <f t="shared" si="11"/>
        <v>2.5999999999999999E-2</v>
      </c>
      <c r="N108" s="8">
        <v>35</v>
      </c>
      <c r="O108" s="8">
        <v>1.8</v>
      </c>
      <c r="P108" s="8">
        <v>1</v>
      </c>
      <c r="Q108" s="15">
        <f t="shared" si="12"/>
        <v>0.314</v>
      </c>
      <c r="R108" s="8">
        <v>19</v>
      </c>
      <c r="S108" s="5" t="str">
        <f t="shared" si="10"/>
        <v>2020-Saquon Barkley</v>
      </c>
      <c r="T108" s="13">
        <f>_xlfn.XLOOKUP(S108,AV!Y:Y,AV!N:N)</f>
        <v>8</v>
      </c>
      <c r="U108" t="str">
        <f>IF(ISNA(_xlfn.XLOOKUP(S108,'NGS RYOE'!N:N,'NGS RYOE'!K:K)),"",_xlfn.XLOOKUP(S108,'NGS RYOE'!N:N,'NGS RYOE'!K:K))</f>
        <v/>
      </c>
      <c r="V108">
        <f t="shared" si="18"/>
        <v>0.01</v>
      </c>
      <c r="W108" t="str">
        <f>IF(ISNA(_xlfn.XLOOKUP(S108,'NGS RYOE'!N:N,'NGS RYOE'!L:L)),"",_xlfn.XLOOKUP(S108,'NGS RYOE'!N:N,'NGS RYOE'!L:L))</f>
        <v/>
      </c>
      <c r="X108" s="17">
        <f>IF(ISNA(_xlfn.XLOOKUP(S108,'PFR Receiving'!Z:Z,'PFR Receiving'!AA:AA)),0,_xlfn.XLOOKUP(S108,'PFR Receiving'!Z:Z,'PFR Receiving'!AA:AA))</f>
        <v>480</v>
      </c>
      <c r="Y108" s="13">
        <f t="shared" si="13"/>
        <v>272</v>
      </c>
      <c r="Z108" s="17">
        <f t="shared" si="14"/>
        <v>280</v>
      </c>
      <c r="AA108" s="15">
        <f t="shared" si="15"/>
        <v>0.7</v>
      </c>
      <c r="AB108" s="17">
        <f t="shared" si="16"/>
        <v>423.68421052631578</v>
      </c>
      <c r="AC108" s="12">
        <f t="shared" si="17"/>
        <v>1.7894736842105263</v>
      </c>
      <c r="AD108" s="16">
        <f>P108/H108*230</f>
        <v>12.105263157894736</v>
      </c>
      <c r="AE108" s="18">
        <f>Z108+X108</f>
        <v>760</v>
      </c>
      <c r="AF108" s="18">
        <f>IF(ISNA(_xlfn.XLOOKUP(S108,'PFR Receiving'!Z:Z,'PFR Receiving'!AB:AB)),0,_xlfn.XLOOKUP(S108,'PFR Receiving'!Z:Z,'PFR Receiving'!AB:AB))</f>
        <v>440</v>
      </c>
      <c r="AG108" s="18">
        <f>Z108+AF108</f>
        <v>720</v>
      </c>
      <c r="AH108" s="18">
        <f>K108/F108*16</f>
        <v>-8</v>
      </c>
      <c r="AI108" s="18">
        <f>Z108+$AM$1*AH108+AF108</f>
        <v>714.96</v>
      </c>
    </row>
    <row r="109" spans="1:35" ht="20" x14ac:dyDescent="0.25">
      <c r="A109" s="5">
        <v>2020</v>
      </c>
      <c r="B109" s="7" t="s">
        <v>135</v>
      </c>
      <c r="C109" s="8" t="s">
        <v>51</v>
      </c>
      <c r="D109" s="8">
        <v>24</v>
      </c>
      <c r="E109" s="8"/>
      <c r="F109" s="8">
        <v>3</v>
      </c>
      <c r="G109" s="8">
        <v>0</v>
      </c>
      <c r="H109" s="8">
        <v>11</v>
      </c>
      <c r="I109" s="8">
        <v>34</v>
      </c>
      <c r="J109" s="8">
        <v>1</v>
      </c>
      <c r="K109" s="8">
        <v>20</v>
      </c>
      <c r="L109" s="8">
        <v>1.8</v>
      </c>
      <c r="M109" s="15">
        <f t="shared" si="11"/>
        <v>0.35199999999999998</v>
      </c>
      <c r="N109" s="8">
        <v>14</v>
      </c>
      <c r="O109" s="8">
        <v>1.3</v>
      </c>
      <c r="P109" s="8">
        <v>0</v>
      </c>
      <c r="Q109" s="15">
        <f t="shared" si="12"/>
        <v>0</v>
      </c>
      <c r="R109" s="8"/>
      <c r="S109" s="5" t="str">
        <f t="shared" si="10"/>
        <v>2020-Rashaad Penny</v>
      </c>
      <c r="T109" s="13">
        <f>_xlfn.XLOOKUP(S109,AV!Y:Y,AV!N:N)</f>
        <v>0</v>
      </c>
      <c r="U109" t="str">
        <f>IF(ISNA(_xlfn.XLOOKUP(S109,'NGS RYOE'!N:N,'NGS RYOE'!K:K)),"",_xlfn.XLOOKUP(S109,'NGS RYOE'!N:N,'NGS RYOE'!K:K))</f>
        <v/>
      </c>
      <c r="V109">
        <f t="shared" si="18"/>
        <v>0.01</v>
      </c>
      <c r="W109" t="str">
        <f>IF(ISNA(_xlfn.XLOOKUP(S109,'NGS RYOE'!N:N,'NGS RYOE'!L:L)),"",_xlfn.XLOOKUP(S109,'NGS RYOE'!N:N,'NGS RYOE'!L:L))</f>
        <v/>
      </c>
      <c r="X109" s="17">
        <f>IF(ISNA(_xlfn.XLOOKUP(S109,'PFR Receiving'!Z:Z,'PFR Receiving'!AA:AA)),0,_xlfn.XLOOKUP(S109,'PFR Receiving'!Z:Z,'PFR Receiving'!AA:AA))</f>
        <v>0</v>
      </c>
      <c r="Y109" s="13">
        <f t="shared" si="13"/>
        <v>181.33333333333334</v>
      </c>
      <c r="Z109" s="17">
        <f t="shared" si="14"/>
        <v>74.666666666666671</v>
      </c>
      <c r="AA109" s="15">
        <f t="shared" si="15"/>
        <v>0.34599999999999997</v>
      </c>
      <c r="AB109" s="17">
        <f t="shared" si="16"/>
        <v>292.72727272727275</v>
      </c>
      <c r="AC109" s="12">
        <f t="shared" si="17"/>
        <v>3.0909090909090908</v>
      </c>
      <c r="AD109" s="16">
        <f>P109/H109*230</f>
        <v>0</v>
      </c>
      <c r="AE109" s="18">
        <f>Z109+X109</f>
        <v>74.666666666666671</v>
      </c>
      <c r="AF109" s="18">
        <f>IF(ISNA(_xlfn.XLOOKUP(S109,'PFR Receiving'!Z:Z,'PFR Receiving'!AB:AB)),0,_xlfn.XLOOKUP(S109,'PFR Receiving'!Z:Z,'PFR Receiving'!AB:AB))</f>
        <v>0</v>
      </c>
      <c r="AG109" s="18">
        <f>Z109+AF109</f>
        <v>74.666666666666671</v>
      </c>
      <c r="AH109" s="18">
        <f>K109/F109*16</f>
        <v>106.66666666666667</v>
      </c>
      <c r="AI109" s="18">
        <f>Z109+$AM$1*AH109+AF109</f>
        <v>141.86666666666667</v>
      </c>
    </row>
    <row r="110" spans="1:35" ht="20" x14ac:dyDescent="0.25">
      <c r="A110" s="5">
        <v>2020</v>
      </c>
      <c r="B110" s="7" t="s">
        <v>400</v>
      </c>
      <c r="C110" s="8" t="s">
        <v>41</v>
      </c>
      <c r="D110" s="8">
        <v>24</v>
      </c>
      <c r="E110" s="8"/>
      <c r="F110" s="8">
        <v>5</v>
      </c>
      <c r="G110" s="8">
        <v>0</v>
      </c>
      <c r="H110" s="8">
        <v>6</v>
      </c>
      <c r="I110" s="8">
        <v>34</v>
      </c>
      <c r="J110" s="8">
        <v>2</v>
      </c>
      <c r="K110" s="8">
        <v>14</v>
      </c>
      <c r="L110" s="8">
        <v>2.2999999999999998</v>
      </c>
      <c r="M110" s="15">
        <f t="shared" si="11"/>
        <v>0.623</v>
      </c>
      <c r="N110" s="8">
        <v>20</v>
      </c>
      <c r="O110" s="8">
        <v>3.3</v>
      </c>
      <c r="P110" s="8">
        <v>1</v>
      </c>
      <c r="Q110" s="15">
        <f t="shared" si="12"/>
        <v>0.314</v>
      </c>
      <c r="R110" s="8">
        <v>6</v>
      </c>
      <c r="S110" s="5" t="str">
        <f t="shared" si="10"/>
        <v>2020-Artavis Pierce</v>
      </c>
      <c r="T110" s="13">
        <f>_xlfn.XLOOKUP(S110,AV!Y:Y,AV!N:N)</f>
        <v>0</v>
      </c>
      <c r="U110" t="str">
        <f>IF(ISNA(_xlfn.XLOOKUP(S110,'NGS RYOE'!N:N,'NGS RYOE'!K:K)),"",_xlfn.XLOOKUP(S110,'NGS RYOE'!N:N,'NGS RYOE'!K:K))</f>
        <v/>
      </c>
      <c r="V110">
        <f t="shared" si="18"/>
        <v>0.01</v>
      </c>
      <c r="W110" t="str">
        <f>IF(ISNA(_xlfn.XLOOKUP(S110,'NGS RYOE'!N:N,'NGS RYOE'!L:L)),"",_xlfn.XLOOKUP(S110,'NGS RYOE'!N:N,'NGS RYOE'!L:L))</f>
        <v/>
      </c>
      <c r="X110" s="17">
        <f>IF(ISNA(_xlfn.XLOOKUP(S110,'PFR Receiving'!Z:Z,'PFR Receiving'!AA:AA)),0,_xlfn.XLOOKUP(S110,'PFR Receiving'!Z:Z,'PFR Receiving'!AA:AA))</f>
        <v>0</v>
      </c>
      <c r="Y110" s="13">
        <f t="shared" si="13"/>
        <v>108.8</v>
      </c>
      <c r="Z110" s="17">
        <f t="shared" si="14"/>
        <v>64</v>
      </c>
      <c r="AA110" s="15">
        <f t="shared" si="15"/>
        <v>0.318</v>
      </c>
      <c r="AB110" s="17">
        <f t="shared" si="16"/>
        <v>766.66666666666674</v>
      </c>
      <c r="AC110" s="12">
        <f t="shared" si="17"/>
        <v>5.666666666666667</v>
      </c>
      <c r="AD110" s="16">
        <f>P110/H110*230</f>
        <v>38.333333333333329</v>
      </c>
      <c r="AE110" s="18">
        <f>Z110+X110</f>
        <v>64</v>
      </c>
      <c r="AF110" s="18">
        <f>IF(ISNA(_xlfn.XLOOKUP(S110,'PFR Receiving'!Z:Z,'PFR Receiving'!AB:AB)),0,_xlfn.XLOOKUP(S110,'PFR Receiving'!Z:Z,'PFR Receiving'!AB:AB))</f>
        <v>0</v>
      </c>
      <c r="AG110" s="18">
        <f>Z110+AF110</f>
        <v>64</v>
      </c>
      <c r="AH110" s="18">
        <f>K110/F110*16</f>
        <v>44.8</v>
      </c>
      <c r="AI110" s="18">
        <f>Z110+$AM$1*AH110+AF110</f>
        <v>92.22399999999999</v>
      </c>
    </row>
    <row r="111" spans="1:35" ht="20" x14ac:dyDescent="0.25">
      <c r="A111" s="5">
        <v>2020</v>
      </c>
      <c r="B111" s="7" t="s">
        <v>387</v>
      </c>
      <c r="C111" s="8" t="s">
        <v>43</v>
      </c>
      <c r="D111" s="8">
        <v>26</v>
      </c>
      <c r="E111" s="8"/>
      <c r="F111" s="8">
        <v>14</v>
      </c>
      <c r="G111" s="8">
        <v>0</v>
      </c>
      <c r="H111" s="8">
        <v>10</v>
      </c>
      <c r="I111" s="8">
        <v>33</v>
      </c>
      <c r="J111" s="8">
        <v>2</v>
      </c>
      <c r="K111" s="8">
        <v>9</v>
      </c>
      <c r="L111" s="8">
        <v>0.9</v>
      </c>
      <c r="M111" s="15">
        <f t="shared" si="11"/>
        <v>0.126</v>
      </c>
      <c r="N111" s="8">
        <v>24</v>
      </c>
      <c r="O111" s="8">
        <v>2.4</v>
      </c>
      <c r="P111" s="8">
        <v>1</v>
      </c>
      <c r="Q111" s="15">
        <f t="shared" si="12"/>
        <v>0.314</v>
      </c>
      <c r="R111" s="8">
        <v>10</v>
      </c>
      <c r="S111" s="5" t="str">
        <f t="shared" si="10"/>
        <v>2020-Trenton Cannon</v>
      </c>
      <c r="T111" s="13">
        <f>_xlfn.XLOOKUP(S111,AV!Y:Y,AV!N:N)</f>
        <v>0</v>
      </c>
      <c r="U111" t="str">
        <f>IF(ISNA(_xlfn.XLOOKUP(S111,'NGS RYOE'!N:N,'NGS RYOE'!K:K)),"",_xlfn.XLOOKUP(S111,'NGS RYOE'!N:N,'NGS RYOE'!K:K))</f>
        <v/>
      </c>
      <c r="V111">
        <f t="shared" si="18"/>
        <v>0.01</v>
      </c>
      <c r="W111" t="str">
        <f>IF(ISNA(_xlfn.XLOOKUP(S111,'NGS RYOE'!N:N,'NGS RYOE'!L:L)),"",_xlfn.XLOOKUP(S111,'NGS RYOE'!N:N,'NGS RYOE'!L:L))</f>
        <v/>
      </c>
      <c r="X111" s="17">
        <f>IF(ISNA(_xlfn.XLOOKUP(S111,'PFR Receiving'!Z:Z,'PFR Receiving'!AA:AA)),0,_xlfn.XLOOKUP(S111,'PFR Receiving'!Z:Z,'PFR Receiving'!AA:AA))</f>
        <v>18.285714285714285</v>
      </c>
      <c r="Y111" s="13">
        <f t="shared" si="13"/>
        <v>37.714285714285715</v>
      </c>
      <c r="Z111" s="17">
        <f t="shared" si="14"/>
        <v>27.428571428571427</v>
      </c>
      <c r="AA111" s="15">
        <f t="shared" si="15"/>
        <v>0.23</v>
      </c>
      <c r="AB111" s="17">
        <f t="shared" si="16"/>
        <v>552</v>
      </c>
      <c r="AC111" s="12">
        <f t="shared" si="17"/>
        <v>3.3</v>
      </c>
      <c r="AD111" s="16">
        <f>P111/H111*230</f>
        <v>23</v>
      </c>
      <c r="AE111" s="18">
        <f>Z111+X111</f>
        <v>45.714285714285708</v>
      </c>
      <c r="AF111" s="18">
        <f>IF(ISNA(_xlfn.XLOOKUP(S111,'PFR Receiving'!Z:Z,'PFR Receiving'!AB:AB)),0,_xlfn.XLOOKUP(S111,'PFR Receiving'!Z:Z,'PFR Receiving'!AB:AB))</f>
        <v>14.857142857142858</v>
      </c>
      <c r="AG111" s="18">
        <f>Z111+AF111</f>
        <v>42.285714285714285</v>
      </c>
      <c r="AH111" s="18">
        <f>K111/F111*16</f>
        <v>10.285714285714286</v>
      </c>
      <c r="AI111" s="18">
        <f>Z111+$AM$1*AH111+AF111</f>
        <v>48.765714285714282</v>
      </c>
    </row>
    <row r="112" spans="1:35" ht="20" x14ac:dyDescent="0.25">
      <c r="A112" s="5">
        <v>2020</v>
      </c>
      <c r="B112" s="7" t="s">
        <v>125</v>
      </c>
      <c r="C112" s="8" t="s">
        <v>16</v>
      </c>
      <c r="D112" s="8">
        <v>32</v>
      </c>
      <c r="E112" s="8"/>
      <c r="F112" s="8">
        <v>10</v>
      </c>
      <c r="G112" s="8">
        <v>0</v>
      </c>
      <c r="H112" s="8">
        <v>10</v>
      </c>
      <c r="I112" s="8">
        <v>31</v>
      </c>
      <c r="J112" s="8">
        <v>2</v>
      </c>
      <c r="K112" s="8">
        <v>23</v>
      </c>
      <c r="L112" s="8">
        <v>2.2999999999999998</v>
      </c>
      <c r="M112" s="15">
        <f t="shared" si="11"/>
        <v>0.623</v>
      </c>
      <c r="N112" s="8">
        <v>8</v>
      </c>
      <c r="O112" s="8">
        <v>0.8</v>
      </c>
      <c r="P112" s="8">
        <v>0</v>
      </c>
      <c r="Q112" s="15">
        <f t="shared" si="12"/>
        <v>0</v>
      </c>
      <c r="R112" s="8"/>
      <c r="S112" s="5" t="str">
        <f t="shared" si="10"/>
        <v>2020-LeSean McCoy</v>
      </c>
      <c r="T112" s="13">
        <f>_xlfn.XLOOKUP(S112,AV!Y:Y,AV!N:N)</f>
        <v>1.6</v>
      </c>
      <c r="U112" t="str">
        <f>IF(ISNA(_xlfn.XLOOKUP(S112,'NGS RYOE'!N:N,'NGS RYOE'!K:K)),"",_xlfn.XLOOKUP(S112,'NGS RYOE'!N:N,'NGS RYOE'!K:K))</f>
        <v/>
      </c>
      <c r="V112">
        <f t="shared" si="18"/>
        <v>0.01</v>
      </c>
      <c r="W112" t="str">
        <f>IF(ISNA(_xlfn.XLOOKUP(S112,'NGS RYOE'!N:N,'NGS RYOE'!L:L)),"",_xlfn.XLOOKUP(S112,'NGS RYOE'!N:N,'NGS RYOE'!L:L))</f>
        <v/>
      </c>
      <c r="X112" s="17">
        <f>IF(ISNA(_xlfn.XLOOKUP(S112,'PFR Receiving'!Z:Z,'PFR Receiving'!AA:AA)),0,_xlfn.XLOOKUP(S112,'PFR Receiving'!Z:Z,'PFR Receiving'!AA:AA))</f>
        <v>161.6</v>
      </c>
      <c r="Y112" s="13">
        <f t="shared" si="13"/>
        <v>49.6</v>
      </c>
      <c r="Z112" s="17">
        <f t="shared" si="14"/>
        <v>12.8</v>
      </c>
      <c r="AA112" s="15">
        <f t="shared" si="15"/>
        <v>0.16800000000000001</v>
      </c>
      <c r="AB112" s="17">
        <f t="shared" si="16"/>
        <v>184</v>
      </c>
      <c r="AC112" s="12">
        <f t="shared" si="17"/>
        <v>3.1</v>
      </c>
      <c r="AD112" s="16">
        <f>P112/H112*230</f>
        <v>0</v>
      </c>
      <c r="AE112" s="18">
        <f>Z112+X112</f>
        <v>174.4</v>
      </c>
      <c r="AF112" s="18">
        <f>IF(ISNA(_xlfn.XLOOKUP(S112,'PFR Receiving'!Z:Z,'PFR Receiving'!AB:AB)),0,_xlfn.XLOOKUP(S112,'PFR Receiving'!Z:Z,'PFR Receiving'!AB:AB))</f>
        <v>163.19999999999999</v>
      </c>
      <c r="AG112" s="18">
        <f>Z112+AF112</f>
        <v>176</v>
      </c>
      <c r="AH112" s="18">
        <f>K112/F112*16</f>
        <v>36.799999999999997</v>
      </c>
      <c r="AI112" s="18">
        <f>Z112+$AM$1*AH112+AF112</f>
        <v>199.18399999999997</v>
      </c>
    </row>
    <row r="113" spans="1:35" ht="20" x14ac:dyDescent="0.25">
      <c r="A113" s="5">
        <v>2020</v>
      </c>
      <c r="B113" s="7" t="s">
        <v>127</v>
      </c>
      <c r="C113" s="8" t="s">
        <v>51</v>
      </c>
      <c r="D113" s="8">
        <v>26</v>
      </c>
      <c r="E113" s="8"/>
      <c r="F113" s="8">
        <v>1</v>
      </c>
      <c r="G113" s="8">
        <v>0</v>
      </c>
      <c r="H113" s="8">
        <v>6</v>
      </c>
      <c r="I113" s="8">
        <v>31</v>
      </c>
      <c r="J113" s="8">
        <v>1</v>
      </c>
      <c r="K113" s="8">
        <v>17</v>
      </c>
      <c r="L113" s="8">
        <v>2.8</v>
      </c>
      <c r="M113" s="15">
        <f t="shared" si="11"/>
        <v>0.82099999999999995</v>
      </c>
      <c r="N113" s="8">
        <v>14</v>
      </c>
      <c r="O113" s="8">
        <v>2.2999999999999998</v>
      </c>
      <c r="P113" s="8">
        <v>1</v>
      </c>
      <c r="Q113" s="15">
        <f t="shared" si="12"/>
        <v>0.314</v>
      </c>
      <c r="R113" s="8">
        <v>6</v>
      </c>
      <c r="S113" s="5" t="str">
        <f t="shared" si="10"/>
        <v>2020-Bo Scarbrough</v>
      </c>
      <c r="T113" s="13">
        <f>_xlfn.XLOOKUP(S113,AV!Y:Y,AV!N:N)</f>
        <v>0</v>
      </c>
      <c r="U113" t="str">
        <f>IF(ISNA(_xlfn.XLOOKUP(S113,'NGS RYOE'!N:N,'NGS RYOE'!K:K)),"",_xlfn.XLOOKUP(S113,'NGS RYOE'!N:N,'NGS RYOE'!K:K))</f>
        <v/>
      </c>
      <c r="V113">
        <f t="shared" si="18"/>
        <v>0.01</v>
      </c>
      <c r="W113" t="str">
        <f>IF(ISNA(_xlfn.XLOOKUP(S113,'NGS RYOE'!N:N,'NGS RYOE'!L:L)),"",_xlfn.XLOOKUP(S113,'NGS RYOE'!N:N,'NGS RYOE'!L:L))</f>
        <v/>
      </c>
      <c r="X113" s="17">
        <f>IF(ISNA(_xlfn.XLOOKUP(S113,'PFR Receiving'!Z:Z,'PFR Receiving'!AA:AA)),0,_xlfn.XLOOKUP(S113,'PFR Receiving'!Z:Z,'PFR Receiving'!AA:AA))</f>
        <v>0</v>
      </c>
      <c r="Y113" s="13">
        <f t="shared" si="13"/>
        <v>496</v>
      </c>
      <c r="Z113" s="17">
        <f t="shared" si="14"/>
        <v>224</v>
      </c>
      <c r="AA113" s="15">
        <f t="shared" si="15"/>
        <v>0.63100000000000001</v>
      </c>
      <c r="AB113" s="17">
        <f t="shared" si="16"/>
        <v>536.66666666666674</v>
      </c>
      <c r="AC113" s="12">
        <f t="shared" si="17"/>
        <v>5.166666666666667</v>
      </c>
      <c r="AD113" s="16">
        <f>P113/H113*230</f>
        <v>38.333333333333329</v>
      </c>
      <c r="AE113" s="18">
        <f>Z113+X113</f>
        <v>224</v>
      </c>
      <c r="AF113" s="18">
        <f>IF(ISNA(_xlfn.XLOOKUP(S113,'PFR Receiving'!Z:Z,'PFR Receiving'!AB:AB)),0,_xlfn.XLOOKUP(S113,'PFR Receiving'!Z:Z,'PFR Receiving'!AB:AB))</f>
        <v>0</v>
      </c>
      <c r="AG113" s="18">
        <f>Z113+AF113</f>
        <v>224</v>
      </c>
      <c r="AH113" s="18">
        <f>K113/F113*16</f>
        <v>272</v>
      </c>
      <c r="AI113" s="18">
        <f>Z113+$AM$1*AH113+AF113</f>
        <v>395.36</v>
      </c>
    </row>
    <row r="114" spans="1:35" ht="20" x14ac:dyDescent="0.25">
      <c r="A114" s="5">
        <v>2020</v>
      </c>
      <c r="B114" s="7" t="s">
        <v>133</v>
      </c>
      <c r="C114" s="8" t="s">
        <v>72</v>
      </c>
      <c r="D114" s="8">
        <v>24</v>
      </c>
      <c r="E114" s="8" t="s">
        <v>24</v>
      </c>
      <c r="F114" s="8">
        <v>14</v>
      </c>
      <c r="G114" s="8">
        <v>1</v>
      </c>
      <c r="H114" s="8">
        <v>9</v>
      </c>
      <c r="I114" s="8">
        <v>28</v>
      </c>
      <c r="J114" s="8">
        <v>1</v>
      </c>
      <c r="K114" s="8">
        <v>14</v>
      </c>
      <c r="L114" s="8">
        <v>1.6</v>
      </c>
      <c r="M114" s="15">
        <f t="shared" si="11"/>
        <v>0.28999999999999998</v>
      </c>
      <c r="N114" s="8">
        <v>14</v>
      </c>
      <c r="O114" s="8">
        <v>1.6</v>
      </c>
      <c r="P114" s="8">
        <v>0</v>
      </c>
      <c r="Q114" s="15">
        <f t="shared" si="12"/>
        <v>0</v>
      </c>
      <c r="R114" s="8"/>
      <c r="S114" s="5" t="str">
        <f t="shared" si="10"/>
        <v>2020-Jaylen Samuels</v>
      </c>
      <c r="T114" s="13">
        <f>_xlfn.XLOOKUP(S114,AV!Y:Y,AV!N:N)</f>
        <v>1.1200000000000001</v>
      </c>
      <c r="U114" t="str">
        <f>IF(ISNA(_xlfn.XLOOKUP(S114,'NGS RYOE'!N:N,'NGS RYOE'!K:K)),"",_xlfn.XLOOKUP(S114,'NGS RYOE'!N:N,'NGS RYOE'!K:K))</f>
        <v/>
      </c>
      <c r="V114">
        <f t="shared" si="18"/>
        <v>0.01</v>
      </c>
      <c r="W114" t="str">
        <f>IF(ISNA(_xlfn.XLOOKUP(S114,'NGS RYOE'!N:N,'NGS RYOE'!L:L)),"",_xlfn.XLOOKUP(S114,'NGS RYOE'!N:N,'NGS RYOE'!L:L))</f>
        <v/>
      </c>
      <c r="X114" s="17">
        <f>IF(ISNA(_xlfn.XLOOKUP(S114,'PFR Receiving'!Z:Z,'PFR Receiving'!AA:AA)),0,_xlfn.XLOOKUP(S114,'PFR Receiving'!Z:Z,'PFR Receiving'!AA:AA))</f>
        <v>52.571428571428569</v>
      </c>
      <c r="Y114" s="13">
        <f t="shared" si="13"/>
        <v>32</v>
      </c>
      <c r="Z114" s="17">
        <f t="shared" si="14"/>
        <v>16</v>
      </c>
      <c r="AA114" s="15">
        <f t="shared" si="15"/>
        <v>0.18</v>
      </c>
      <c r="AB114" s="17">
        <f t="shared" si="16"/>
        <v>357.77777777777777</v>
      </c>
      <c r="AC114" s="12">
        <f t="shared" si="17"/>
        <v>3.1111111111111112</v>
      </c>
      <c r="AD114" s="16">
        <f>P114/H114*230</f>
        <v>0</v>
      </c>
      <c r="AE114" s="18">
        <f>Z114+X114</f>
        <v>68.571428571428569</v>
      </c>
      <c r="AF114" s="18">
        <f>IF(ISNA(_xlfn.XLOOKUP(S114,'PFR Receiving'!Z:Z,'PFR Receiving'!AB:AB)),0,_xlfn.XLOOKUP(S114,'PFR Receiving'!Z:Z,'PFR Receiving'!AB:AB))</f>
        <v>64</v>
      </c>
      <c r="AG114" s="18">
        <f>Z114+AF114</f>
        <v>80</v>
      </c>
      <c r="AH114" s="18">
        <f>K114/F114*16</f>
        <v>16</v>
      </c>
      <c r="AI114" s="18">
        <f>Z114+$AM$1*AH114+AF114</f>
        <v>90.08</v>
      </c>
    </row>
    <row r="115" spans="1:35" ht="20" x14ac:dyDescent="0.25">
      <c r="A115" s="5">
        <v>2020</v>
      </c>
      <c r="B115" s="7" t="s">
        <v>104</v>
      </c>
      <c r="C115" s="8" t="s">
        <v>58</v>
      </c>
      <c r="D115" s="8">
        <v>24</v>
      </c>
      <c r="E115" s="8" t="s">
        <v>24</v>
      </c>
      <c r="F115" s="8">
        <v>1</v>
      </c>
      <c r="G115" s="8">
        <v>1</v>
      </c>
      <c r="H115" s="8">
        <v>4</v>
      </c>
      <c r="I115" s="8">
        <v>26</v>
      </c>
      <c r="J115" s="8">
        <v>2</v>
      </c>
      <c r="K115" s="8">
        <v>14</v>
      </c>
      <c r="L115" s="8">
        <v>3.5</v>
      </c>
      <c r="M115" s="15">
        <f t="shared" si="11"/>
        <v>0.93</v>
      </c>
      <c r="N115" s="8">
        <v>12</v>
      </c>
      <c r="O115" s="8">
        <v>3</v>
      </c>
      <c r="P115" s="8">
        <v>0</v>
      </c>
      <c r="Q115" s="15">
        <f t="shared" si="12"/>
        <v>0</v>
      </c>
      <c r="R115" s="8"/>
      <c r="S115" s="5" t="str">
        <f t="shared" si="10"/>
        <v>2020-Marlon Mack</v>
      </c>
      <c r="T115" s="13">
        <f>_xlfn.XLOOKUP(S115,AV!Y:Y,AV!N:N)</f>
        <v>0</v>
      </c>
      <c r="U115" t="str">
        <f>IF(ISNA(_xlfn.XLOOKUP(S115,'NGS RYOE'!N:N,'NGS RYOE'!K:K)),"",_xlfn.XLOOKUP(S115,'NGS RYOE'!N:N,'NGS RYOE'!K:K))</f>
        <v/>
      </c>
      <c r="V115">
        <f t="shared" si="18"/>
        <v>0.01</v>
      </c>
      <c r="W115" t="str">
        <f>IF(ISNA(_xlfn.XLOOKUP(S115,'NGS RYOE'!N:N,'NGS RYOE'!L:L)),"",_xlfn.XLOOKUP(S115,'NGS RYOE'!N:N,'NGS RYOE'!L:L))</f>
        <v/>
      </c>
      <c r="X115" s="17">
        <f>IF(ISNA(_xlfn.XLOOKUP(S115,'PFR Receiving'!Z:Z,'PFR Receiving'!AA:AA)),0,_xlfn.XLOOKUP(S115,'PFR Receiving'!Z:Z,'PFR Receiving'!AA:AA))</f>
        <v>480</v>
      </c>
      <c r="Y115" s="13">
        <f t="shared" si="13"/>
        <v>416</v>
      </c>
      <c r="Z115" s="17">
        <f t="shared" si="14"/>
        <v>192</v>
      </c>
      <c r="AA115" s="15">
        <f t="shared" si="15"/>
        <v>0.57899999999999996</v>
      </c>
      <c r="AB115" s="17">
        <f t="shared" si="16"/>
        <v>690</v>
      </c>
      <c r="AC115" s="12">
        <f t="shared" si="17"/>
        <v>6.5</v>
      </c>
      <c r="AD115" s="16">
        <f>P115/H115*230</f>
        <v>0</v>
      </c>
      <c r="AE115" s="18">
        <f>Z115+X115</f>
        <v>672</v>
      </c>
      <c r="AF115" s="18">
        <f>IF(ISNA(_xlfn.XLOOKUP(S115,'PFR Receiving'!Z:Z,'PFR Receiving'!AB:AB)),0,_xlfn.XLOOKUP(S115,'PFR Receiving'!Z:Z,'PFR Receiving'!AB:AB))</f>
        <v>496</v>
      </c>
      <c r="AG115" s="18">
        <f>Z115+AF115</f>
        <v>688</v>
      </c>
      <c r="AH115" s="18">
        <f>K115/F115*16</f>
        <v>224</v>
      </c>
      <c r="AI115" s="18">
        <f>Z115+$AM$1*AH115+AF115</f>
        <v>829.12</v>
      </c>
    </row>
    <row r="116" spans="1:35" ht="20" x14ac:dyDescent="0.25">
      <c r="A116" s="5">
        <v>2020</v>
      </c>
      <c r="B116" s="7" t="s">
        <v>394</v>
      </c>
      <c r="C116" s="8" t="s">
        <v>37</v>
      </c>
      <c r="D116" s="8">
        <v>22</v>
      </c>
      <c r="E116" s="8"/>
      <c r="F116" s="8">
        <v>15</v>
      </c>
      <c r="G116" s="8">
        <v>0</v>
      </c>
      <c r="H116" s="8">
        <v>7</v>
      </c>
      <c r="I116" s="8">
        <v>24</v>
      </c>
      <c r="J116" s="8">
        <v>1</v>
      </c>
      <c r="K116" s="8">
        <v>13</v>
      </c>
      <c r="L116" s="8">
        <v>1.9</v>
      </c>
      <c r="M116" s="15">
        <f t="shared" si="11"/>
        <v>0.39</v>
      </c>
      <c r="N116" s="8">
        <v>11</v>
      </c>
      <c r="O116" s="8">
        <v>1.6</v>
      </c>
      <c r="P116" s="8">
        <v>0</v>
      </c>
      <c r="Q116" s="15">
        <f t="shared" si="12"/>
        <v>0</v>
      </c>
      <c r="R116" s="8"/>
      <c r="S116" s="5" t="str">
        <f t="shared" si="10"/>
        <v>2020-Rico Dowdle</v>
      </c>
      <c r="T116" s="13">
        <f>_xlfn.XLOOKUP(S116,AV!Y:Y,AV!N:N)</f>
        <v>0</v>
      </c>
      <c r="U116" t="str">
        <f>IF(ISNA(_xlfn.XLOOKUP(S116,'NGS RYOE'!N:N,'NGS RYOE'!K:K)),"",_xlfn.XLOOKUP(S116,'NGS RYOE'!N:N,'NGS RYOE'!K:K))</f>
        <v/>
      </c>
      <c r="V116">
        <f t="shared" si="18"/>
        <v>0.01</v>
      </c>
      <c r="W116" t="str">
        <f>IF(ISNA(_xlfn.XLOOKUP(S116,'NGS RYOE'!N:N,'NGS RYOE'!L:L)),"",_xlfn.XLOOKUP(S116,'NGS RYOE'!N:N,'NGS RYOE'!L:L))</f>
        <v/>
      </c>
      <c r="X116" s="17">
        <f>IF(ISNA(_xlfn.XLOOKUP(S116,'PFR Receiving'!Z:Z,'PFR Receiving'!AA:AA)),0,_xlfn.XLOOKUP(S116,'PFR Receiving'!Z:Z,'PFR Receiving'!AA:AA))</f>
        <v>0</v>
      </c>
      <c r="Y116" s="13">
        <f t="shared" si="13"/>
        <v>25.6</v>
      </c>
      <c r="Z116" s="17">
        <f t="shared" si="14"/>
        <v>11.733333333333333</v>
      </c>
      <c r="AA116" s="15">
        <f t="shared" si="15"/>
        <v>0.156</v>
      </c>
      <c r="AB116" s="17">
        <f t="shared" si="16"/>
        <v>361.42857142857144</v>
      </c>
      <c r="AC116" s="12">
        <f t="shared" si="17"/>
        <v>3.4285714285714284</v>
      </c>
      <c r="AD116" s="16">
        <f>P116/H116*230</f>
        <v>0</v>
      </c>
      <c r="AE116" s="18">
        <f>Z116+X116</f>
        <v>11.733333333333333</v>
      </c>
      <c r="AF116" s="18">
        <f>IF(ISNA(_xlfn.XLOOKUP(S116,'PFR Receiving'!Z:Z,'PFR Receiving'!AB:AB)),0,_xlfn.XLOOKUP(S116,'PFR Receiving'!Z:Z,'PFR Receiving'!AB:AB))</f>
        <v>0</v>
      </c>
      <c r="AG116" s="18">
        <f>Z116+AF116</f>
        <v>11.733333333333333</v>
      </c>
      <c r="AH116" s="18">
        <f>K116/F116*16</f>
        <v>13.866666666666667</v>
      </c>
      <c r="AI116" s="18">
        <f>Z116+$AM$1*AH116+AF116</f>
        <v>20.469333333333331</v>
      </c>
    </row>
    <row r="117" spans="1:35" ht="20" x14ac:dyDescent="0.25">
      <c r="A117" s="5">
        <v>2020</v>
      </c>
      <c r="B117" s="7" t="s">
        <v>157</v>
      </c>
      <c r="C117" s="8" t="s">
        <v>31</v>
      </c>
      <c r="D117" s="8">
        <v>30</v>
      </c>
      <c r="E117" s="8"/>
      <c r="F117" s="8">
        <v>8</v>
      </c>
      <c r="G117" s="8">
        <v>0</v>
      </c>
      <c r="H117" s="8">
        <v>7</v>
      </c>
      <c r="I117" s="8">
        <v>20</v>
      </c>
      <c r="J117" s="8">
        <v>1</v>
      </c>
      <c r="K117" s="8">
        <v>10</v>
      </c>
      <c r="L117" s="8">
        <v>1.4</v>
      </c>
      <c r="M117" s="15">
        <f t="shared" si="11"/>
        <v>0.23300000000000001</v>
      </c>
      <c r="N117" s="8">
        <v>10</v>
      </c>
      <c r="O117" s="8">
        <v>1.4</v>
      </c>
      <c r="P117" s="8">
        <v>0</v>
      </c>
      <c r="Q117" s="15">
        <f t="shared" si="12"/>
        <v>0</v>
      </c>
      <c r="R117" s="8"/>
      <c r="S117" s="5" t="str">
        <f t="shared" si="10"/>
        <v>2020-Chris Thompson</v>
      </c>
      <c r="T117" s="13">
        <f>_xlfn.XLOOKUP(S117,AV!Y:Y,AV!N:N)</f>
        <v>1.92</v>
      </c>
      <c r="U117" t="str">
        <f>IF(ISNA(_xlfn.XLOOKUP(S117,'NGS RYOE'!N:N,'NGS RYOE'!K:K)),"",_xlfn.XLOOKUP(S117,'NGS RYOE'!N:N,'NGS RYOE'!K:K))</f>
        <v/>
      </c>
      <c r="V117">
        <f t="shared" si="18"/>
        <v>0.01</v>
      </c>
      <c r="W117" t="str">
        <f>IF(ISNA(_xlfn.XLOOKUP(S117,'NGS RYOE'!N:N,'NGS RYOE'!L:L)),"",_xlfn.XLOOKUP(S117,'NGS RYOE'!N:N,'NGS RYOE'!L:L))</f>
        <v/>
      </c>
      <c r="X117" s="17">
        <f>IF(ISNA(_xlfn.XLOOKUP(S117,'PFR Receiving'!Z:Z,'PFR Receiving'!AA:AA)),0,_xlfn.XLOOKUP(S117,'PFR Receiving'!Z:Z,'PFR Receiving'!AA:AA))</f>
        <v>292</v>
      </c>
      <c r="Y117" s="13">
        <f t="shared" si="13"/>
        <v>40</v>
      </c>
      <c r="Z117" s="17">
        <f t="shared" si="14"/>
        <v>20</v>
      </c>
      <c r="AA117" s="15">
        <f t="shared" si="15"/>
        <v>0.20599999999999999</v>
      </c>
      <c r="AB117" s="17">
        <f t="shared" si="16"/>
        <v>328.57142857142856</v>
      </c>
      <c r="AC117" s="12">
        <f t="shared" si="17"/>
        <v>2.8571428571428572</v>
      </c>
      <c r="AD117" s="16">
        <f>P117/H117*230</f>
        <v>0</v>
      </c>
      <c r="AE117" s="18">
        <f>Z117+X117</f>
        <v>312</v>
      </c>
      <c r="AF117" s="18">
        <f>IF(ISNA(_xlfn.XLOOKUP(S117,'PFR Receiving'!Z:Z,'PFR Receiving'!AB:AB)),0,_xlfn.XLOOKUP(S117,'PFR Receiving'!Z:Z,'PFR Receiving'!AB:AB))</f>
        <v>214</v>
      </c>
      <c r="AG117" s="18">
        <f>Z117+AF117</f>
        <v>234</v>
      </c>
      <c r="AH117" s="18">
        <f>K117/F117*16</f>
        <v>20</v>
      </c>
      <c r="AI117" s="18">
        <f>Z117+$AM$1*AH117+AF117</f>
        <v>246.6</v>
      </c>
    </row>
    <row r="118" spans="1:35" ht="20" x14ac:dyDescent="0.25">
      <c r="A118" s="5">
        <v>2020</v>
      </c>
      <c r="B118" s="7" t="s">
        <v>173</v>
      </c>
      <c r="C118" s="8" t="s">
        <v>74</v>
      </c>
      <c r="D118" s="8">
        <v>26</v>
      </c>
      <c r="E118" s="8"/>
      <c r="F118" s="8">
        <v>10</v>
      </c>
      <c r="G118" s="8">
        <v>0</v>
      </c>
      <c r="H118" s="8">
        <v>10</v>
      </c>
      <c r="I118" s="8">
        <v>19</v>
      </c>
      <c r="J118" s="8">
        <v>0</v>
      </c>
      <c r="K118" s="8">
        <v>13</v>
      </c>
      <c r="L118" s="8">
        <v>1.3</v>
      </c>
      <c r="M118" s="15">
        <f t="shared" si="11"/>
        <v>0.21099999999999999</v>
      </c>
      <c r="N118" s="8">
        <v>6</v>
      </c>
      <c r="O118" s="8">
        <v>0.6</v>
      </c>
      <c r="P118" s="8">
        <v>0</v>
      </c>
      <c r="Q118" s="15">
        <f t="shared" si="12"/>
        <v>0</v>
      </c>
      <c r="R118" s="8"/>
      <c r="S118" s="5" t="str">
        <f t="shared" si="10"/>
        <v>2020-C.J. Prosise</v>
      </c>
      <c r="T118" s="13">
        <f>_xlfn.XLOOKUP(S118,AV!Y:Y,AV!N:N)</f>
        <v>0</v>
      </c>
      <c r="U118" t="str">
        <f>IF(ISNA(_xlfn.XLOOKUP(S118,'NGS RYOE'!N:N,'NGS RYOE'!K:K)),"",_xlfn.XLOOKUP(S118,'NGS RYOE'!N:N,'NGS RYOE'!K:K))</f>
        <v/>
      </c>
      <c r="V118">
        <f t="shared" si="18"/>
        <v>0.01</v>
      </c>
      <c r="W118" t="str">
        <f>IF(ISNA(_xlfn.XLOOKUP(S118,'NGS RYOE'!N:N,'NGS RYOE'!L:L)),"",_xlfn.XLOOKUP(S118,'NGS RYOE'!N:N,'NGS RYOE'!L:L))</f>
        <v/>
      </c>
      <c r="X118" s="17">
        <f>IF(ISNA(_xlfn.XLOOKUP(S118,'PFR Receiving'!Z:Z,'PFR Receiving'!AA:AA)),0,_xlfn.XLOOKUP(S118,'PFR Receiving'!Z:Z,'PFR Receiving'!AA:AA))</f>
        <v>28.8</v>
      </c>
      <c r="Y118" s="13">
        <f t="shared" si="13"/>
        <v>30.4</v>
      </c>
      <c r="Z118" s="17">
        <f t="shared" si="14"/>
        <v>9.6</v>
      </c>
      <c r="AA118" s="15">
        <f t="shared" si="15"/>
        <v>0.14000000000000001</v>
      </c>
      <c r="AB118" s="17">
        <f t="shared" si="16"/>
        <v>138</v>
      </c>
      <c r="AC118" s="12">
        <f t="shared" si="17"/>
        <v>1.9</v>
      </c>
      <c r="AD118" s="16">
        <f>P118/H118*230</f>
        <v>0</v>
      </c>
      <c r="AE118" s="18">
        <f>Z118+X118</f>
        <v>38.4</v>
      </c>
      <c r="AF118" s="18">
        <f>IF(ISNA(_xlfn.XLOOKUP(S118,'PFR Receiving'!Z:Z,'PFR Receiving'!AB:AB)),0,_xlfn.XLOOKUP(S118,'PFR Receiving'!Z:Z,'PFR Receiving'!AB:AB))</f>
        <v>41.6</v>
      </c>
      <c r="AG118" s="18">
        <f>Z118+AF118</f>
        <v>51.2</v>
      </c>
      <c r="AH118" s="18">
        <f>K118/F118*16</f>
        <v>20.8</v>
      </c>
      <c r="AI118" s="18">
        <f>Z118+$AM$1*AH118+AF118</f>
        <v>64.304000000000002</v>
      </c>
    </row>
    <row r="119" spans="1:35" ht="20" x14ac:dyDescent="0.25">
      <c r="A119" s="5">
        <v>2020</v>
      </c>
      <c r="B119" s="7" t="s">
        <v>404</v>
      </c>
      <c r="C119" s="8" t="s">
        <v>47</v>
      </c>
      <c r="D119" s="8">
        <v>22</v>
      </c>
      <c r="E119" s="8"/>
      <c r="F119" s="8">
        <v>5</v>
      </c>
      <c r="G119" s="8">
        <v>0</v>
      </c>
      <c r="H119" s="8">
        <v>5</v>
      </c>
      <c r="I119" s="8">
        <v>19</v>
      </c>
      <c r="J119" s="8">
        <v>1</v>
      </c>
      <c r="K119" s="8">
        <v>8</v>
      </c>
      <c r="L119" s="8">
        <v>1.6</v>
      </c>
      <c r="M119" s="15">
        <f t="shared" si="11"/>
        <v>0.28999999999999998</v>
      </c>
      <c r="N119" s="8">
        <v>11</v>
      </c>
      <c r="O119" s="8">
        <v>2.2000000000000002</v>
      </c>
      <c r="P119" s="8">
        <v>2</v>
      </c>
      <c r="Q119" s="15">
        <f t="shared" si="12"/>
        <v>0.41399999999999998</v>
      </c>
      <c r="R119" s="8">
        <v>2.5</v>
      </c>
      <c r="S119" s="5" t="str">
        <f t="shared" si="10"/>
        <v>2020-Jason Huntley</v>
      </c>
      <c r="T119" s="13">
        <f>_xlfn.XLOOKUP(S119,AV!Y:Y,AV!N:N)</f>
        <v>0</v>
      </c>
      <c r="U119" t="str">
        <f>IF(ISNA(_xlfn.XLOOKUP(S119,'NGS RYOE'!N:N,'NGS RYOE'!K:K)),"",_xlfn.XLOOKUP(S119,'NGS RYOE'!N:N,'NGS RYOE'!K:K))</f>
        <v/>
      </c>
      <c r="V119">
        <f t="shared" si="18"/>
        <v>0.01</v>
      </c>
      <c r="W119" t="str">
        <f>IF(ISNA(_xlfn.XLOOKUP(S119,'NGS RYOE'!N:N,'NGS RYOE'!L:L)),"",_xlfn.XLOOKUP(S119,'NGS RYOE'!N:N,'NGS RYOE'!L:L))</f>
        <v/>
      </c>
      <c r="X119" s="17">
        <f>IF(ISNA(_xlfn.XLOOKUP(S119,'PFR Receiving'!Z:Z,'PFR Receiving'!AA:AA)),0,_xlfn.XLOOKUP(S119,'PFR Receiving'!Z:Z,'PFR Receiving'!AA:AA))</f>
        <v>0</v>
      </c>
      <c r="Y119" s="13">
        <f t="shared" si="13"/>
        <v>60.8</v>
      </c>
      <c r="Z119" s="17">
        <f t="shared" si="14"/>
        <v>35.200000000000003</v>
      </c>
      <c r="AA119" s="15">
        <f t="shared" si="15"/>
        <v>0.249</v>
      </c>
      <c r="AB119" s="17">
        <f t="shared" si="16"/>
        <v>506.00000000000006</v>
      </c>
      <c r="AC119" s="12">
        <f t="shared" si="17"/>
        <v>3.8</v>
      </c>
      <c r="AD119" s="16">
        <f>P119/H119*230</f>
        <v>92</v>
      </c>
      <c r="AE119" s="18">
        <f>Z119+X119</f>
        <v>35.200000000000003</v>
      </c>
      <c r="AF119" s="18">
        <f>IF(ISNA(_xlfn.XLOOKUP(S119,'PFR Receiving'!Z:Z,'PFR Receiving'!AB:AB)),0,_xlfn.XLOOKUP(S119,'PFR Receiving'!Z:Z,'PFR Receiving'!AB:AB))</f>
        <v>3.2</v>
      </c>
      <c r="AG119" s="18">
        <f>Z119+AF119</f>
        <v>38.400000000000006</v>
      </c>
      <c r="AH119" s="18">
        <f>K119/F119*16</f>
        <v>25.6</v>
      </c>
      <c r="AI119" s="18">
        <f>Z119+$AM$1*AH119+AF119</f>
        <v>54.528000000000006</v>
      </c>
    </row>
    <row r="120" spans="1:35" ht="20" x14ac:dyDescent="0.25">
      <c r="A120" s="5">
        <v>2020</v>
      </c>
      <c r="B120" s="7" t="s">
        <v>393</v>
      </c>
      <c r="C120" s="8" t="s">
        <v>49</v>
      </c>
      <c r="D120" s="8">
        <v>28</v>
      </c>
      <c r="E120" s="8" t="s">
        <v>236</v>
      </c>
      <c r="F120" s="8">
        <v>15</v>
      </c>
      <c r="G120" s="8">
        <v>4</v>
      </c>
      <c r="H120" s="8">
        <v>7</v>
      </c>
      <c r="I120" s="8">
        <v>18</v>
      </c>
      <c r="J120" s="8">
        <v>6</v>
      </c>
      <c r="K120" s="8">
        <v>10</v>
      </c>
      <c r="L120" s="8">
        <v>1.4</v>
      </c>
      <c r="M120" s="15">
        <f t="shared" si="11"/>
        <v>0.23300000000000001</v>
      </c>
      <c r="N120" s="8">
        <v>8</v>
      </c>
      <c r="O120" s="8">
        <v>1.1000000000000001</v>
      </c>
      <c r="P120" s="8">
        <v>0</v>
      </c>
      <c r="Q120" s="15">
        <f t="shared" si="12"/>
        <v>0</v>
      </c>
      <c r="R120" s="8"/>
      <c r="S120" s="5" t="str">
        <f t="shared" si="10"/>
        <v>2020-Michael Burton</v>
      </c>
      <c r="T120" s="13">
        <f>_xlfn.XLOOKUP(S120,AV!Y:Y,AV!N:N)</f>
        <v>0</v>
      </c>
      <c r="U120" t="str">
        <f>IF(ISNA(_xlfn.XLOOKUP(S120,'NGS RYOE'!N:N,'NGS RYOE'!K:K)),"",_xlfn.XLOOKUP(S120,'NGS RYOE'!N:N,'NGS RYOE'!K:K))</f>
        <v/>
      </c>
      <c r="V120">
        <f t="shared" si="18"/>
        <v>0.01</v>
      </c>
      <c r="W120" t="str">
        <f>IF(ISNA(_xlfn.XLOOKUP(S120,'NGS RYOE'!N:N,'NGS RYOE'!L:L)),"",_xlfn.XLOOKUP(S120,'NGS RYOE'!N:N,'NGS RYOE'!L:L))</f>
        <v/>
      </c>
      <c r="X120" s="17">
        <f>IF(ISNA(_xlfn.XLOOKUP(S120,'PFR Receiving'!Z:Z,'PFR Receiving'!AA:AA)),0,_xlfn.XLOOKUP(S120,'PFR Receiving'!Z:Z,'PFR Receiving'!AA:AA))</f>
        <v>29.866666666666667</v>
      </c>
      <c r="Y120" s="13">
        <f t="shared" si="13"/>
        <v>19.2</v>
      </c>
      <c r="Z120" s="17">
        <f t="shared" si="14"/>
        <v>8.5333333333333332</v>
      </c>
      <c r="AA120" s="15">
        <f t="shared" si="15"/>
        <v>0.13300000000000001</v>
      </c>
      <c r="AB120" s="17">
        <f t="shared" si="16"/>
        <v>262.85714285714283</v>
      </c>
      <c r="AC120" s="12">
        <f t="shared" si="17"/>
        <v>2.5714285714285716</v>
      </c>
      <c r="AD120" s="16">
        <f>P120/H120*230</f>
        <v>0</v>
      </c>
      <c r="AE120" s="18">
        <f>Z120+X120</f>
        <v>38.4</v>
      </c>
      <c r="AF120" s="18">
        <f>IF(ISNA(_xlfn.XLOOKUP(S120,'PFR Receiving'!Z:Z,'PFR Receiving'!AB:AB)),0,_xlfn.XLOOKUP(S120,'PFR Receiving'!Z:Z,'PFR Receiving'!AB:AB))</f>
        <v>23.466666666666665</v>
      </c>
      <c r="AG120" s="18">
        <f>Z120+AF120</f>
        <v>32</v>
      </c>
      <c r="AH120" s="18">
        <f>K120/F120*16</f>
        <v>10.666666666666666</v>
      </c>
      <c r="AI120" s="18">
        <f>Z120+$AM$1*AH120+AF120</f>
        <v>38.72</v>
      </c>
    </row>
    <row r="121" spans="1:35" ht="20" x14ac:dyDescent="0.25">
      <c r="A121" s="5">
        <v>2020</v>
      </c>
      <c r="B121" s="7" t="s">
        <v>402</v>
      </c>
      <c r="C121" s="8" t="s">
        <v>39</v>
      </c>
      <c r="D121" s="8">
        <v>27</v>
      </c>
      <c r="E121" s="8" t="s">
        <v>217</v>
      </c>
      <c r="F121" s="8">
        <v>15</v>
      </c>
      <c r="G121" s="8">
        <v>11</v>
      </c>
      <c r="H121" s="8">
        <v>5</v>
      </c>
      <c r="I121" s="8">
        <v>18</v>
      </c>
      <c r="J121" s="8">
        <v>2</v>
      </c>
      <c r="K121" s="8">
        <v>13</v>
      </c>
      <c r="L121" s="8">
        <v>2.6</v>
      </c>
      <c r="M121" s="15">
        <f t="shared" si="11"/>
        <v>0.75700000000000001</v>
      </c>
      <c r="N121" s="8">
        <v>5</v>
      </c>
      <c r="O121" s="8">
        <v>1</v>
      </c>
      <c r="P121" s="8">
        <v>0</v>
      </c>
      <c r="Q121" s="15">
        <f t="shared" si="12"/>
        <v>0</v>
      </c>
      <c r="R121" s="8"/>
      <c r="S121" s="5" t="str">
        <f t="shared" si="10"/>
        <v>2020-C.J. Ham</v>
      </c>
      <c r="T121" s="13">
        <f>_xlfn.XLOOKUP(S121,AV!Y:Y,AV!N:N)</f>
        <v>1.1200000000000001</v>
      </c>
      <c r="U121" t="str">
        <f>IF(ISNA(_xlfn.XLOOKUP(S121,'NGS RYOE'!N:N,'NGS RYOE'!K:K)),"",_xlfn.XLOOKUP(S121,'NGS RYOE'!N:N,'NGS RYOE'!K:K))</f>
        <v/>
      </c>
      <c r="V121">
        <f t="shared" si="18"/>
        <v>0.01</v>
      </c>
      <c r="W121" t="str">
        <f>IF(ISNA(_xlfn.XLOOKUP(S121,'NGS RYOE'!N:N,'NGS RYOE'!L:L)),"",_xlfn.XLOOKUP(S121,'NGS RYOE'!N:N,'NGS RYOE'!L:L))</f>
        <v/>
      </c>
      <c r="X121" s="17">
        <f>IF(ISNA(_xlfn.XLOOKUP(S121,'PFR Receiving'!Z:Z,'PFR Receiving'!AA:AA)),0,_xlfn.XLOOKUP(S121,'PFR Receiving'!Z:Z,'PFR Receiving'!AA:AA))</f>
        <v>103.46666666666667</v>
      </c>
      <c r="Y121" s="13">
        <f t="shared" si="13"/>
        <v>19.2</v>
      </c>
      <c r="Z121" s="17">
        <f t="shared" si="14"/>
        <v>5.333333333333333</v>
      </c>
      <c r="AA121" s="15">
        <f t="shared" si="15"/>
        <v>9.9000000000000005E-2</v>
      </c>
      <c r="AB121" s="17">
        <f t="shared" si="16"/>
        <v>230</v>
      </c>
      <c r="AC121" s="12">
        <f t="shared" si="17"/>
        <v>3.6</v>
      </c>
      <c r="AD121" s="16">
        <f>P121/H121*230</f>
        <v>0</v>
      </c>
      <c r="AE121" s="18">
        <f>Z121+X121</f>
        <v>108.8</v>
      </c>
      <c r="AF121" s="18">
        <f>IF(ISNA(_xlfn.XLOOKUP(S121,'PFR Receiving'!Z:Z,'PFR Receiving'!AB:AB)),0,_xlfn.XLOOKUP(S121,'PFR Receiving'!Z:Z,'PFR Receiving'!AB:AB))</f>
        <v>80</v>
      </c>
      <c r="AG121" s="18">
        <f>Z121+AF121</f>
        <v>85.333333333333329</v>
      </c>
      <c r="AH121" s="18">
        <f>K121/F121*16</f>
        <v>13.866666666666667</v>
      </c>
      <c r="AI121" s="18">
        <f>Z121+$AM$1*AH121+AF121</f>
        <v>94.069333333333333</v>
      </c>
    </row>
    <row r="122" spans="1:35" ht="20" x14ac:dyDescent="0.25">
      <c r="A122" s="5">
        <v>2020</v>
      </c>
      <c r="B122" s="7" t="s">
        <v>215</v>
      </c>
      <c r="C122" s="8" t="s">
        <v>49</v>
      </c>
      <c r="D122" s="8">
        <v>26</v>
      </c>
      <c r="E122" s="8"/>
      <c r="F122" s="8">
        <v>11</v>
      </c>
      <c r="G122" s="8">
        <v>0</v>
      </c>
      <c r="H122" s="8">
        <v>8</v>
      </c>
      <c r="I122" s="8">
        <v>15</v>
      </c>
      <c r="J122" s="8"/>
      <c r="K122" s="8">
        <v>10</v>
      </c>
      <c r="L122" s="8">
        <v>1.3</v>
      </c>
      <c r="M122" s="15">
        <f t="shared" si="11"/>
        <v>0.21099999999999999</v>
      </c>
      <c r="N122" s="8">
        <v>5</v>
      </c>
      <c r="O122" s="8">
        <v>0.6</v>
      </c>
      <c r="P122" s="8">
        <v>0</v>
      </c>
      <c r="Q122" s="15">
        <f t="shared" si="12"/>
        <v>0</v>
      </c>
      <c r="R122" s="8"/>
      <c r="S122" s="5" t="str">
        <f t="shared" si="10"/>
        <v>2020-Dwayne Washington</v>
      </c>
      <c r="T122" s="13">
        <f>_xlfn.XLOOKUP(S122,AV!Y:Y,AV!N:N)</f>
        <v>0</v>
      </c>
      <c r="U122" t="str">
        <f>IF(ISNA(_xlfn.XLOOKUP(S122,'NGS RYOE'!N:N,'NGS RYOE'!K:K)),"",_xlfn.XLOOKUP(S122,'NGS RYOE'!N:N,'NGS RYOE'!K:K))</f>
        <v/>
      </c>
      <c r="V122">
        <f t="shared" si="18"/>
        <v>0.01</v>
      </c>
      <c r="W122" t="str">
        <f>IF(ISNA(_xlfn.XLOOKUP(S122,'NGS RYOE'!N:N,'NGS RYOE'!L:L)),"",_xlfn.XLOOKUP(S122,'NGS RYOE'!N:N,'NGS RYOE'!L:L))</f>
        <v/>
      </c>
      <c r="X122" s="17">
        <f>IF(ISNA(_xlfn.XLOOKUP(S122,'PFR Receiving'!Z:Z,'PFR Receiving'!AA:AA)),0,_xlfn.XLOOKUP(S122,'PFR Receiving'!Z:Z,'PFR Receiving'!AA:AA))</f>
        <v>0</v>
      </c>
      <c r="Y122" s="13">
        <f t="shared" si="13"/>
        <v>21.818181818181817</v>
      </c>
      <c r="Z122" s="17">
        <f t="shared" si="14"/>
        <v>7.2727272727272725</v>
      </c>
      <c r="AA122" s="15">
        <f t="shared" si="15"/>
        <v>0.121</v>
      </c>
      <c r="AB122" s="17">
        <f t="shared" si="16"/>
        <v>143.75</v>
      </c>
      <c r="AC122" s="12">
        <f t="shared" si="17"/>
        <v>1.875</v>
      </c>
      <c r="AD122" s="16">
        <f>P122/H122*230</f>
        <v>0</v>
      </c>
      <c r="AE122" s="18">
        <f>Z122+X122</f>
        <v>7.2727272727272725</v>
      </c>
      <c r="AF122" s="18">
        <f>IF(ISNA(_xlfn.XLOOKUP(S122,'PFR Receiving'!Z:Z,'PFR Receiving'!AB:AB)),0,_xlfn.XLOOKUP(S122,'PFR Receiving'!Z:Z,'PFR Receiving'!AB:AB))</f>
        <v>0</v>
      </c>
      <c r="AG122" s="18">
        <f>Z122+AF122</f>
        <v>7.2727272727272725</v>
      </c>
      <c r="AH122" s="18">
        <f>K122/F122*16</f>
        <v>14.545454545454545</v>
      </c>
      <c r="AI122" s="18">
        <f>Z122+$AM$1*AH122+AF122</f>
        <v>16.436363636363637</v>
      </c>
    </row>
    <row r="123" spans="1:35" ht="20" x14ac:dyDescent="0.25">
      <c r="A123" s="5">
        <v>2020</v>
      </c>
      <c r="B123" s="7" t="s">
        <v>192</v>
      </c>
      <c r="C123" s="8" t="s">
        <v>35</v>
      </c>
      <c r="D123" s="8">
        <v>27</v>
      </c>
      <c r="E123" s="8"/>
      <c r="F123" s="8">
        <v>14</v>
      </c>
      <c r="G123" s="8">
        <v>0</v>
      </c>
      <c r="H123" s="8">
        <v>6</v>
      </c>
      <c r="I123" s="8">
        <v>15</v>
      </c>
      <c r="J123" s="8">
        <v>4</v>
      </c>
      <c r="K123" s="8">
        <v>4</v>
      </c>
      <c r="L123" s="8">
        <v>0.7</v>
      </c>
      <c r="M123" s="15">
        <f t="shared" si="11"/>
        <v>9.7000000000000003E-2</v>
      </c>
      <c r="N123" s="8">
        <v>11</v>
      </c>
      <c r="O123" s="8">
        <v>1.8</v>
      </c>
      <c r="P123" s="8">
        <v>0</v>
      </c>
      <c r="Q123" s="15">
        <f t="shared" si="12"/>
        <v>0</v>
      </c>
      <c r="R123" s="8"/>
      <c r="S123" s="5" t="str">
        <f t="shared" si="10"/>
        <v>2020-Elijhaa Penny</v>
      </c>
      <c r="T123" s="13">
        <f>_xlfn.XLOOKUP(S123,AV!Y:Y,AV!N:N)</f>
        <v>0</v>
      </c>
      <c r="U123" t="str">
        <f>IF(ISNA(_xlfn.XLOOKUP(S123,'NGS RYOE'!N:N,'NGS RYOE'!K:K)),"",_xlfn.XLOOKUP(S123,'NGS RYOE'!N:N,'NGS RYOE'!K:K))</f>
        <v/>
      </c>
      <c r="V123">
        <f t="shared" si="18"/>
        <v>0.01</v>
      </c>
      <c r="W123" t="str">
        <f>IF(ISNA(_xlfn.XLOOKUP(S123,'NGS RYOE'!N:N,'NGS RYOE'!L:L)),"",_xlfn.XLOOKUP(S123,'NGS RYOE'!N:N,'NGS RYOE'!L:L))</f>
        <v/>
      </c>
      <c r="X123" s="17">
        <f>IF(ISNA(_xlfn.XLOOKUP(S123,'PFR Receiving'!Z:Z,'PFR Receiving'!AA:AA)),0,_xlfn.XLOOKUP(S123,'PFR Receiving'!Z:Z,'PFR Receiving'!AA:AA))</f>
        <v>22.857142857142858</v>
      </c>
      <c r="Y123" s="13">
        <f t="shared" si="13"/>
        <v>17.142857142857142</v>
      </c>
      <c r="Z123" s="17">
        <f t="shared" si="14"/>
        <v>12.571428571428571</v>
      </c>
      <c r="AA123" s="15">
        <f t="shared" si="15"/>
        <v>0.16600000000000001</v>
      </c>
      <c r="AB123" s="17">
        <f t="shared" si="16"/>
        <v>421.66666666666663</v>
      </c>
      <c r="AC123" s="12">
        <f t="shared" si="17"/>
        <v>2.5</v>
      </c>
      <c r="AD123" s="16">
        <f>P123/H123*230</f>
        <v>0</v>
      </c>
      <c r="AE123" s="18">
        <f>Z123+X123</f>
        <v>35.428571428571431</v>
      </c>
      <c r="AF123" s="18">
        <f>IF(ISNA(_xlfn.XLOOKUP(S123,'PFR Receiving'!Z:Z,'PFR Receiving'!AB:AB)),0,_xlfn.XLOOKUP(S123,'PFR Receiving'!Z:Z,'PFR Receiving'!AB:AB))</f>
        <v>18.285714285714285</v>
      </c>
      <c r="AG123" s="18">
        <f>Z123+AF123</f>
        <v>30.857142857142854</v>
      </c>
      <c r="AH123" s="18">
        <f>K123/F123*16</f>
        <v>4.5714285714285712</v>
      </c>
      <c r="AI123" s="18">
        <f>Z123+$AM$1*AH123+AF123</f>
        <v>33.737142857142857</v>
      </c>
    </row>
    <row r="124" spans="1:35" ht="20" x14ac:dyDescent="0.25">
      <c r="A124" s="5">
        <v>2020</v>
      </c>
      <c r="B124" s="7" t="s">
        <v>401</v>
      </c>
      <c r="C124" s="8" t="s">
        <v>66</v>
      </c>
      <c r="D124" s="8">
        <v>29</v>
      </c>
      <c r="E124" s="8"/>
      <c r="F124" s="8">
        <v>4</v>
      </c>
      <c r="G124" s="8">
        <v>0</v>
      </c>
      <c r="H124" s="8">
        <v>6</v>
      </c>
      <c r="I124" s="8">
        <v>14</v>
      </c>
      <c r="J124" s="8">
        <v>1</v>
      </c>
      <c r="K124" s="8">
        <v>4</v>
      </c>
      <c r="L124" s="8">
        <v>0.7</v>
      </c>
      <c r="M124" s="15">
        <f t="shared" si="11"/>
        <v>9.7000000000000003E-2</v>
      </c>
      <c r="N124" s="8">
        <v>10</v>
      </c>
      <c r="O124" s="8">
        <v>1.7</v>
      </c>
      <c r="P124" s="8">
        <v>0</v>
      </c>
      <c r="Q124" s="15">
        <f t="shared" si="12"/>
        <v>0</v>
      </c>
      <c r="R124" s="8"/>
      <c r="S124" s="5" t="str">
        <f t="shared" si="10"/>
        <v>2020-Theo Riddick</v>
      </c>
      <c r="T124" s="13">
        <f>_xlfn.XLOOKUP(S124,AV!Y:Y,AV!N:N)</f>
        <v>0</v>
      </c>
      <c r="U124" t="str">
        <f>IF(ISNA(_xlfn.XLOOKUP(S124,'NGS RYOE'!N:N,'NGS RYOE'!K:K)),"",_xlfn.XLOOKUP(S124,'NGS RYOE'!N:N,'NGS RYOE'!K:K))</f>
        <v/>
      </c>
      <c r="V124">
        <f t="shared" si="18"/>
        <v>0.01</v>
      </c>
      <c r="W124" t="str">
        <f>IF(ISNA(_xlfn.XLOOKUP(S124,'NGS RYOE'!N:N,'NGS RYOE'!L:L)),"",_xlfn.XLOOKUP(S124,'NGS RYOE'!N:N,'NGS RYOE'!L:L))</f>
        <v/>
      </c>
      <c r="X124" s="17">
        <f>IF(ISNA(_xlfn.XLOOKUP(S124,'PFR Receiving'!Z:Z,'PFR Receiving'!AA:AA)),0,_xlfn.XLOOKUP(S124,'PFR Receiving'!Z:Z,'PFR Receiving'!AA:AA))</f>
        <v>172</v>
      </c>
      <c r="Y124" s="13">
        <f t="shared" si="13"/>
        <v>56</v>
      </c>
      <c r="Z124" s="17">
        <f t="shared" si="14"/>
        <v>40</v>
      </c>
      <c r="AA124" s="15">
        <f t="shared" si="15"/>
        <v>0.26300000000000001</v>
      </c>
      <c r="AB124" s="17">
        <f t="shared" si="16"/>
        <v>383.33333333333337</v>
      </c>
      <c r="AC124" s="12">
        <f t="shared" si="17"/>
        <v>2.3333333333333335</v>
      </c>
      <c r="AD124" s="16">
        <f>P124/H124*230</f>
        <v>0</v>
      </c>
      <c r="AE124" s="18">
        <f>Z124+X124</f>
        <v>212</v>
      </c>
      <c r="AF124" s="18">
        <f>IF(ISNA(_xlfn.XLOOKUP(S124,'PFR Receiving'!Z:Z,'PFR Receiving'!AB:AB)),0,_xlfn.XLOOKUP(S124,'PFR Receiving'!Z:Z,'PFR Receiving'!AB:AB))</f>
        <v>132</v>
      </c>
      <c r="AG124" s="18">
        <f>Z124+AF124</f>
        <v>172</v>
      </c>
      <c r="AH124" s="18">
        <f>K124/F124*16</f>
        <v>16</v>
      </c>
      <c r="AI124" s="18">
        <f>Z124+$AM$1*AH124+AF124</f>
        <v>182.07999999999998</v>
      </c>
    </row>
    <row r="125" spans="1:35" ht="20" x14ac:dyDescent="0.25">
      <c r="A125" s="5">
        <v>2020</v>
      </c>
      <c r="B125" s="7" t="s">
        <v>416</v>
      </c>
      <c r="C125" s="8" t="s">
        <v>49</v>
      </c>
      <c r="D125" s="8">
        <v>23</v>
      </c>
      <c r="E125" s="8" t="s">
        <v>24</v>
      </c>
      <c r="F125" s="8">
        <v>1</v>
      </c>
      <c r="G125" s="8">
        <v>1</v>
      </c>
      <c r="H125" s="8">
        <v>3</v>
      </c>
      <c r="I125" s="8">
        <v>13</v>
      </c>
      <c r="J125" s="8">
        <v>1</v>
      </c>
      <c r="K125" s="8">
        <v>6</v>
      </c>
      <c r="L125" s="8">
        <v>2</v>
      </c>
      <c r="M125" s="15">
        <f t="shared" si="11"/>
        <v>0.44500000000000001</v>
      </c>
      <c r="N125" s="8">
        <v>7</v>
      </c>
      <c r="O125" s="8">
        <v>2.2999999999999998</v>
      </c>
      <c r="P125" s="8">
        <v>0</v>
      </c>
      <c r="Q125" s="15">
        <f t="shared" si="12"/>
        <v>0</v>
      </c>
      <c r="R125" s="8"/>
      <c r="S125" s="5" t="str">
        <f t="shared" si="10"/>
        <v>2020-Tony Jones</v>
      </c>
      <c r="T125" s="13">
        <f>_xlfn.XLOOKUP(S125,AV!Y:Y,AV!N:N)</f>
        <v>0</v>
      </c>
      <c r="U125" t="str">
        <f>IF(ISNA(_xlfn.XLOOKUP(S125,'NGS RYOE'!N:N,'NGS RYOE'!K:K)),"",_xlfn.XLOOKUP(S125,'NGS RYOE'!N:N,'NGS RYOE'!K:K))</f>
        <v/>
      </c>
      <c r="V125">
        <f t="shared" si="18"/>
        <v>0.01</v>
      </c>
      <c r="W125" t="str">
        <f>IF(ISNA(_xlfn.XLOOKUP(S125,'NGS RYOE'!N:N,'NGS RYOE'!L:L)),"",_xlfn.XLOOKUP(S125,'NGS RYOE'!N:N,'NGS RYOE'!L:L))</f>
        <v/>
      </c>
      <c r="X125" s="17">
        <f>IF(ISNA(_xlfn.XLOOKUP(S125,'PFR Receiving'!Z:Z,'PFR Receiving'!AA:AA)),0,_xlfn.XLOOKUP(S125,'PFR Receiving'!Z:Z,'PFR Receiving'!AA:AA))</f>
        <v>0</v>
      </c>
      <c r="Y125" s="13">
        <f t="shared" si="13"/>
        <v>208</v>
      </c>
      <c r="Z125" s="17">
        <f t="shared" si="14"/>
        <v>112</v>
      </c>
      <c r="AA125" s="15">
        <f t="shared" si="15"/>
        <v>0.44600000000000001</v>
      </c>
      <c r="AB125" s="17">
        <f t="shared" si="16"/>
        <v>536.66666666666674</v>
      </c>
      <c r="AC125" s="12">
        <f t="shared" si="17"/>
        <v>4.333333333333333</v>
      </c>
      <c r="AD125" s="16">
        <f>P125/H125*230</f>
        <v>0</v>
      </c>
      <c r="AE125" s="18">
        <f>Z125+X125</f>
        <v>112</v>
      </c>
      <c r="AF125" s="18">
        <f>IF(ISNA(_xlfn.XLOOKUP(S125,'PFR Receiving'!Z:Z,'PFR Receiving'!AB:AB)),0,_xlfn.XLOOKUP(S125,'PFR Receiving'!Z:Z,'PFR Receiving'!AB:AB))</f>
        <v>0</v>
      </c>
      <c r="AG125" s="18">
        <f>Z125+AF125</f>
        <v>112</v>
      </c>
      <c r="AH125" s="18">
        <f>K125/F125*16</f>
        <v>96</v>
      </c>
      <c r="AI125" s="18">
        <f>Z125+$AM$1*AH125+AF125</f>
        <v>172.48000000000002</v>
      </c>
    </row>
    <row r="126" spans="1:35" ht="20" x14ac:dyDescent="0.25">
      <c r="A126" s="5">
        <v>2020</v>
      </c>
      <c r="B126" s="7" t="s">
        <v>407</v>
      </c>
      <c r="C126" s="8" t="s">
        <v>60</v>
      </c>
      <c r="D126" s="8">
        <v>24</v>
      </c>
      <c r="E126" s="8"/>
      <c r="F126" s="8">
        <v>5</v>
      </c>
      <c r="G126" s="8">
        <v>0</v>
      </c>
      <c r="H126" s="8">
        <v>4</v>
      </c>
      <c r="I126" s="8">
        <v>11</v>
      </c>
      <c r="J126" s="8"/>
      <c r="K126" s="8">
        <v>8</v>
      </c>
      <c r="L126" s="8">
        <v>2</v>
      </c>
      <c r="M126" s="15">
        <f t="shared" si="11"/>
        <v>0.44500000000000001</v>
      </c>
      <c r="N126" s="8">
        <v>3</v>
      </c>
      <c r="O126" s="8">
        <v>0.8</v>
      </c>
      <c r="P126" s="8">
        <v>0</v>
      </c>
      <c r="Q126" s="15">
        <f t="shared" si="12"/>
        <v>0</v>
      </c>
      <c r="R126" s="8"/>
      <c r="S126" s="5" t="str">
        <f t="shared" si="10"/>
        <v>2020-LeVante Bellamy</v>
      </c>
      <c r="T126" s="13">
        <f>_xlfn.XLOOKUP(S126,AV!Y:Y,AV!N:N)</f>
        <v>0</v>
      </c>
      <c r="U126" t="str">
        <f>IF(ISNA(_xlfn.XLOOKUP(S126,'NGS RYOE'!N:N,'NGS RYOE'!K:K)),"",_xlfn.XLOOKUP(S126,'NGS RYOE'!N:N,'NGS RYOE'!K:K))</f>
        <v/>
      </c>
      <c r="V126">
        <f t="shared" si="18"/>
        <v>0.01</v>
      </c>
      <c r="W126" t="str">
        <f>IF(ISNA(_xlfn.XLOOKUP(S126,'NGS RYOE'!N:N,'NGS RYOE'!L:L)),"",_xlfn.XLOOKUP(S126,'NGS RYOE'!N:N,'NGS RYOE'!L:L))</f>
        <v/>
      </c>
      <c r="X126" s="17">
        <f>IF(ISNA(_xlfn.XLOOKUP(S126,'PFR Receiving'!Z:Z,'PFR Receiving'!AA:AA)),0,_xlfn.XLOOKUP(S126,'PFR Receiving'!Z:Z,'PFR Receiving'!AA:AA))</f>
        <v>16</v>
      </c>
      <c r="Y126" s="13">
        <f t="shared" si="13"/>
        <v>35.200000000000003</v>
      </c>
      <c r="Z126" s="17">
        <f t="shared" si="14"/>
        <v>9.6</v>
      </c>
      <c r="AA126" s="15">
        <f t="shared" si="15"/>
        <v>0.14000000000000001</v>
      </c>
      <c r="AB126" s="17">
        <f t="shared" si="16"/>
        <v>172.5</v>
      </c>
      <c r="AC126" s="12">
        <f t="shared" si="17"/>
        <v>2.75</v>
      </c>
      <c r="AD126" s="16">
        <f>P126/H126*230</f>
        <v>0</v>
      </c>
      <c r="AE126" s="18">
        <f>Z126+X126</f>
        <v>25.6</v>
      </c>
      <c r="AF126" s="18">
        <f>IF(ISNA(_xlfn.XLOOKUP(S126,'PFR Receiving'!Z:Z,'PFR Receiving'!AB:AB)),0,_xlfn.XLOOKUP(S126,'PFR Receiving'!Z:Z,'PFR Receiving'!AB:AB))</f>
        <v>16</v>
      </c>
      <c r="AG126" s="18">
        <f>Z126+AF126</f>
        <v>25.6</v>
      </c>
      <c r="AH126" s="18">
        <f>K126/F126*16</f>
        <v>25.6</v>
      </c>
      <c r="AI126" s="18">
        <f>Z126+$AM$1*AH126+AF126</f>
        <v>41.728000000000002</v>
      </c>
    </row>
    <row r="127" spans="1:35" ht="20" x14ac:dyDescent="0.25">
      <c r="A127" s="5">
        <v>2020</v>
      </c>
      <c r="B127" s="7" t="s">
        <v>221</v>
      </c>
      <c r="C127" s="8" t="s">
        <v>43</v>
      </c>
      <c r="D127" s="8">
        <v>26</v>
      </c>
      <c r="E127" s="8"/>
      <c r="F127" s="8">
        <v>16</v>
      </c>
      <c r="G127" s="8">
        <v>1</v>
      </c>
      <c r="H127" s="8">
        <v>6</v>
      </c>
      <c r="I127" s="8">
        <v>9</v>
      </c>
      <c r="J127" s="8">
        <v>5</v>
      </c>
      <c r="K127" s="8">
        <v>3</v>
      </c>
      <c r="L127" s="8">
        <v>0.5</v>
      </c>
      <c r="M127" s="15">
        <f t="shared" si="11"/>
        <v>7.5999999999999998E-2</v>
      </c>
      <c r="N127" s="8">
        <v>6</v>
      </c>
      <c r="O127" s="8">
        <v>1</v>
      </c>
      <c r="P127" s="8">
        <v>0</v>
      </c>
      <c r="Q127" s="15">
        <f t="shared" si="12"/>
        <v>0</v>
      </c>
      <c r="R127" s="8"/>
      <c r="S127" s="5" t="str">
        <f t="shared" si="10"/>
        <v>2020-Alex Armah</v>
      </c>
      <c r="T127" s="13">
        <f>_xlfn.XLOOKUP(S127,AV!Y:Y,AV!N:N)</f>
        <v>0</v>
      </c>
      <c r="U127" t="str">
        <f>IF(ISNA(_xlfn.XLOOKUP(S127,'NGS RYOE'!N:N,'NGS RYOE'!K:K)),"",_xlfn.XLOOKUP(S127,'NGS RYOE'!N:N,'NGS RYOE'!K:K))</f>
        <v/>
      </c>
      <c r="V127">
        <f t="shared" si="18"/>
        <v>0.01</v>
      </c>
      <c r="W127" t="str">
        <f>IF(ISNA(_xlfn.XLOOKUP(S127,'NGS RYOE'!N:N,'NGS RYOE'!L:L)),"",_xlfn.XLOOKUP(S127,'NGS RYOE'!N:N,'NGS RYOE'!L:L))</f>
        <v/>
      </c>
      <c r="X127" s="17">
        <f>IF(ISNA(_xlfn.XLOOKUP(S127,'PFR Receiving'!Z:Z,'PFR Receiving'!AA:AA)),0,_xlfn.XLOOKUP(S127,'PFR Receiving'!Z:Z,'PFR Receiving'!AA:AA))</f>
        <v>18</v>
      </c>
      <c r="Y127" s="13">
        <f t="shared" si="13"/>
        <v>9</v>
      </c>
      <c r="Z127" s="17">
        <f t="shared" si="14"/>
        <v>6</v>
      </c>
      <c r="AA127" s="15">
        <f t="shared" si="15"/>
        <v>0.106</v>
      </c>
      <c r="AB127" s="17">
        <f t="shared" si="16"/>
        <v>230</v>
      </c>
      <c r="AC127" s="12">
        <f t="shared" si="17"/>
        <v>1.5</v>
      </c>
      <c r="AD127" s="16">
        <f>P127/H127*230</f>
        <v>0</v>
      </c>
      <c r="AE127" s="18">
        <f>Z127+X127</f>
        <v>24</v>
      </c>
      <c r="AF127" s="18">
        <f>IF(ISNA(_xlfn.XLOOKUP(S127,'PFR Receiving'!Z:Z,'PFR Receiving'!AB:AB)),0,_xlfn.XLOOKUP(S127,'PFR Receiving'!Z:Z,'PFR Receiving'!AB:AB))</f>
        <v>20</v>
      </c>
      <c r="AG127" s="18">
        <f>Z127+AF127</f>
        <v>26</v>
      </c>
      <c r="AH127" s="18">
        <f>K127/F127*16</f>
        <v>3</v>
      </c>
      <c r="AI127" s="18">
        <f>Z127+$AM$1*AH127+AF127</f>
        <v>27.89</v>
      </c>
    </row>
    <row r="128" spans="1:35" ht="20" x14ac:dyDescent="0.25">
      <c r="A128" s="5">
        <v>2020</v>
      </c>
      <c r="B128" s="7" t="s">
        <v>276</v>
      </c>
      <c r="C128" s="8" t="s">
        <v>26</v>
      </c>
      <c r="D128" s="8">
        <v>29</v>
      </c>
      <c r="E128" s="8"/>
      <c r="F128" s="8">
        <v>7</v>
      </c>
      <c r="G128" s="8">
        <v>0</v>
      </c>
      <c r="H128" s="8">
        <v>2</v>
      </c>
      <c r="I128" s="8">
        <v>9</v>
      </c>
      <c r="J128" s="8">
        <v>1</v>
      </c>
      <c r="K128" s="8">
        <v>2</v>
      </c>
      <c r="L128" s="8">
        <v>1</v>
      </c>
      <c r="M128" s="15">
        <f t="shared" si="11"/>
        <v>0.14199999999999999</v>
      </c>
      <c r="N128" s="8">
        <v>7</v>
      </c>
      <c r="O128" s="8">
        <v>3.5</v>
      </c>
      <c r="P128" s="8">
        <v>0</v>
      </c>
      <c r="Q128" s="15">
        <f t="shared" si="12"/>
        <v>0</v>
      </c>
      <c r="R128" s="8"/>
      <c r="S128" s="5" t="str">
        <f t="shared" si="10"/>
        <v>2020-Senorise Perry</v>
      </c>
      <c r="T128" s="13">
        <f>_xlfn.XLOOKUP(S128,AV!Y:Y,AV!N:N)</f>
        <v>0</v>
      </c>
      <c r="U128" t="str">
        <f>IF(ISNA(_xlfn.XLOOKUP(S128,'NGS RYOE'!N:N,'NGS RYOE'!K:K)),"",_xlfn.XLOOKUP(S128,'NGS RYOE'!N:N,'NGS RYOE'!K:K))</f>
        <v/>
      </c>
      <c r="V128">
        <f t="shared" si="18"/>
        <v>0.01</v>
      </c>
      <c r="W128" t="str">
        <f>IF(ISNA(_xlfn.XLOOKUP(S128,'NGS RYOE'!N:N,'NGS RYOE'!L:L)),"",_xlfn.XLOOKUP(S128,'NGS RYOE'!N:N,'NGS RYOE'!L:L))</f>
        <v/>
      </c>
      <c r="X128" s="17">
        <f>IF(ISNA(_xlfn.XLOOKUP(S128,'PFR Receiving'!Z:Z,'PFR Receiving'!AA:AA)),0,_xlfn.XLOOKUP(S128,'PFR Receiving'!Z:Z,'PFR Receiving'!AA:AA))</f>
        <v>0</v>
      </c>
      <c r="Y128" s="13">
        <f t="shared" si="13"/>
        <v>20.571428571428573</v>
      </c>
      <c r="Z128" s="17">
        <f t="shared" si="14"/>
        <v>16</v>
      </c>
      <c r="AA128" s="15">
        <f t="shared" si="15"/>
        <v>0.18</v>
      </c>
      <c r="AB128" s="17">
        <f t="shared" si="16"/>
        <v>805</v>
      </c>
      <c r="AC128" s="12">
        <f t="shared" si="17"/>
        <v>4.5</v>
      </c>
      <c r="AD128" s="16">
        <f>P128/H128*230</f>
        <v>0</v>
      </c>
      <c r="AE128" s="18">
        <f>Z128+X128</f>
        <v>16</v>
      </c>
      <c r="AF128" s="18">
        <f>IF(ISNA(_xlfn.XLOOKUP(S128,'PFR Receiving'!Z:Z,'PFR Receiving'!AB:AB)),0,_xlfn.XLOOKUP(S128,'PFR Receiving'!Z:Z,'PFR Receiving'!AB:AB))</f>
        <v>0</v>
      </c>
      <c r="AG128" s="18">
        <f>Z128+AF128</f>
        <v>16</v>
      </c>
      <c r="AH128" s="18">
        <f>K128/F128*16</f>
        <v>4.5714285714285712</v>
      </c>
      <c r="AI128" s="18">
        <f>Z128+$AM$1*AH128+AF128</f>
        <v>18.88</v>
      </c>
    </row>
    <row r="129" spans="1:35" ht="20" x14ac:dyDescent="0.25">
      <c r="A129" s="5">
        <v>2020</v>
      </c>
      <c r="B129" s="7" t="s">
        <v>432</v>
      </c>
      <c r="C129" s="8" t="s">
        <v>74</v>
      </c>
      <c r="D129" s="8">
        <v>23</v>
      </c>
      <c r="E129" s="8"/>
      <c r="F129" s="8">
        <v>8</v>
      </c>
      <c r="G129" s="8">
        <v>0</v>
      </c>
      <c r="H129" s="8">
        <v>2</v>
      </c>
      <c r="I129" s="8">
        <v>9</v>
      </c>
      <c r="J129" s="8"/>
      <c r="K129" s="8">
        <v>5</v>
      </c>
      <c r="L129" s="8">
        <v>2.5</v>
      </c>
      <c r="M129" s="15">
        <f t="shared" si="11"/>
        <v>0.72099999999999997</v>
      </c>
      <c r="N129" s="8">
        <v>4</v>
      </c>
      <c r="O129" s="8">
        <v>2</v>
      </c>
      <c r="P129" s="8">
        <v>0</v>
      </c>
      <c r="Q129" s="15">
        <f t="shared" si="12"/>
        <v>0</v>
      </c>
      <c r="R129" s="8"/>
      <c r="S129" s="5" t="str">
        <f t="shared" si="10"/>
        <v>2020-Scottie Phillips</v>
      </c>
      <c r="T129" s="13">
        <f>_xlfn.XLOOKUP(S129,AV!Y:Y,AV!N:N)</f>
        <v>0</v>
      </c>
      <c r="U129" t="str">
        <f>IF(ISNA(_xlfn.XLOOKUP(S129,'NGS RYOE'!N:N,'NGS RYOE'!K:K)),"",_xlfn.XLOOKUP(S129,'NGS RYOE'!N:N,'NGS RYOE'!K:K))</f>
        <v/>
      </c>
      <c r="V129">
        <f t="shared" si="18"/>
        <v>0.01</v>
      </c>
      <c r="W129" t="str">
        <f>IF(ISNA(_xlfn.XLOOKUP(S129,'NGS RYOE'!N:N,'NGS RYOE'!L:L)),"",_xlfn.XLOOKUP(S129,'NGS RYOE'!N:N,'NGS RYOE'!L:L))</f>
        <v/>
      </c>
      <c r="X129" s="17">
        <f>IF(ISNA(_xlfn.XLOOKUP(S129,'PFR Receiving'!Z:Z,'PFR Receiving'!AA:AA)),0,_xlfn.XLOOKUP(S129,'PFR Receiving'!Z:Z,'PFR Receiving'!AA:AA))</f>
        <v>14</v>
      </c>
      <c r="Y129" s="13">
        <f t="shared" si="13"/>
        <v>18</v>
      </c>
      <c r="Z129" s="17">
        <f t="shared" si="14"/>
        <v>8</v>
      </c>
      <c r="AA129" s="15">
        <f t="shared" si="15"/>
        <v>0.123</v>
      </c>
      <c r="AB129" s="17">
        <f t="shared" si="16"/>
        <v>460</v>
      </c>
      <c r="AC129" s="12">
        <f t="shared" si="17"/>
        <v>4.5</v>
      </c>
      <c r="AD129" s="16">
        <f>P129/H129*230</f>
        <v>0</v>
      </c>
      <c r="AE129" s="18">
        <f>Z129+X129</f>
        <v>22</v>
      </c>
      <c r="AF129" s="18">
        <f>IF(ISNA(_xlfn.XLOOKUP(S129,'PFR Receiving'!Z:Z,'PFR Receiving'!AB:AB)),0,_xlfn.XLOOKUP(S129,'PFR Receiving'!Z:Z,'PFR Receiving'!AB:AB))</f>
        <v>8</v>
      </c>
      <c r="AG129" s="18">
        <f>Z129+AF129</f>
        <v>16</v>
      </c>
      <c r="AH129" s="18">
        <f>K129/F129*16</f>
        <v>10</v>
      </c>
      <c r="AI129" s="18">
        <f>Z129+$AM$1*AH129+AF129</f>
        <v>22.3</v>
      </c>
    </row>
    <row r="130" spans="1:35" ht="20" x14ac:dyDescent="0.25">
      <c r="A130" s="5">
        <v>2020</v>
      </c>
      <c r="B130" s="7" t="s">
        <v>256</v>
      </c>
      <c r="C130" s="8" t="s">
        <v>62</v>
      </c>
      <c r="D130" s="8">
        <v>32</v>
      </c>
      <c r="E130" s="8" t="s">
        <v>24</v>
      </c>
      <c r="F130" s="8">
        <v>13</v>
      </c>
      <c r="G130" s="8">
        <v>1</v>
      </c>
      <c r="H130" s="8">
        <v>3</v>
      </c>
      <c r="I130" s="8">
        <v>8</v>
      </c>
      <c r="J130" s="8">
        <v>2</v>
      </c>
      <c r="K130" s="8">
        <v>4</v>
      </c>
      <c r="L130" s="8">
        <v>1.3</v>
      </c>
      <c r="M130" s="15">
        <f t="shared" si="11"/>
        <v>0.21099999999999999</v>
      </c>
      <c r="N130" s="8">
        <v>4</v>
      </c>
      <c r="O130" s="8">
        <v>1.3</v>
      </c>
      <c r="P130" s="8">
        <v>0</v>
      </c>
      <c r="Q130" s="15">
        <f t="shared" si="12"/>
        <v>0</v>
      </c>
      <c r="R130" s="8"/>
      <c r="S130" s="5" t="str">
        <f t="shared" ref="S130:S193" si="19">TRIM(CONCATENATE(A130,"-",B130))</f>
        <v>2020-Anthony Sherman</v>
      </c>
      <c r="T130" s="13">
        <f>_xlfn.XLOOKUP(S130,AV!Y:Y,AV!N:N)</f>
        <v>0</v>
      </c>
      <c r="U130" t="str">
        <f>IF(ISNA(_xlfn.XLOOKUP(S130,'NGS RYOE'!N:N,'NGS RYOE'!K:K)),"",_xlfn.XLOOKUP(S130,'NGS RYOE'!N:N,'NGS RYOE'!K:K))</f>
        <v/>
      </c>
      <c r="V130">
        <f t="shared" si="18"/>
        <v>0.01</v>
      </c>
      <c r="W130" t="str">
        <f>IF(ISNA(_xlfn.XLOOKUP(S130,'NGS RYOE'!N:N,'NGS RYOE'!L:L)),"",_xlfn.XLOOKUP(S130,'NGS RYOE'!N:N,'NGS RYOE'!L:L))</f>
        <v/>
      </c>
      <c r="X130" s="17">
        <f>IF(ISNA(_xlfn.XLOOKUP(S130,'PFR Receiving'!Z:Z,'PFR Receiving'!AA:AA)),0,_xlfn.XLOOKUP(S130,'PFR Receiving'!Z:Z,'PFR Receiving'!AA:AA))</f>
        <v>6.1538461538461542</v>
      </c>
      <c r="Y130" s="13">
        <f t="shared" si="13"/>
        <v>9.8461538461538467</v>
      </c>
      <c r="Z130" s="17">
        <f t="shared" si="14"/>
        <v>4.9230769230769234</v>
      </c>
      <c r="AA130" s="15">
        <f t="shared" si="15"/>
        <v>0.09</v>
      </c>
      <c r="AB130" s="17">
        <f t="shared" si="16"/>
        <v>306.66666666666663</v>
      </c>
      <c r="AC130" s="12">
        <f t="shared" si="17"/>
        <v>2.6666666666666665</v>
      </c>
      <c r="AD130" s="16">
        <f>P130/H130*230</f>
        <v>0</v>
      </c>
      <c r="AE130" s="18">
        <f>Z130+X130</f>
        <v>11.076923076923077</v>
      </c>
      <c r="AF130" s="18">
        <f>IF(ISNA(_xlfn.XLOOKUP(S130,'PFR Receiving'!Z:Z,'PFR Receiving'!AB:AB)),0,_xlfn.XLOOKUP(S130,'PFR Receiving'!Z:Z,'PFR Receiving'!AB:AB))</f>
        <v>8.615384615384615</v>
      </c>
      <c r="AG130" s="18">
        <f>Z130+AF130</f>
        <v>13.538461538461538</v>
      </c>
      <c r="AH130" s="18">
        <f>K130/F130*16</f>
        <v>4.9230769230769234</v>
      </c>
      <c r="AI130" s="18">
        <f>Z130+$AM$1*AH130+AF130</f>
        <v>16.64</v>
      </c>
    </row>
    <row r="131" spans="1:35" ht="20" x14ac:dyDescent="0.25">
      <c r="A131" s="5">
        <v>2020</v>
      </c>
      <c r="B131" s="7" t="s">
        <v>238</v>
      </c>
      <c r="C131" s="8" t="s">
        <v>19</v>
      </c>
      <c r="D131" s="8">
        <v>23</v>
      </c>
      <c r="E131" s="8"/>
      <c r="F131" s="8">
        <v>3</v>
      </c>
      <c r="G131" s="8">
        <v>0</v>
      </c>
      <c r="H131" s="8">
        <v>2</v>
      </c>
      <c r="I131" s="8">
        <v>8</v>
      </c>
      <c r="J131" s="8"/>
      <c r="K131" s="8">
        <v>7</v>
      </c>
      <c r="L131" s="8">
        <v>3.5</v>
      </c>
      <c r="M131" s="15">
        <f t="shared" ref="M131:M194" si="20">_xlfn.PERCENTRANK.INC(L:L,L131)</f>
        <v>0.93</v>
      </c>
      <c r="N131" s="8">
        <v>1</v>
      </c>
      <c r="O131" s="8">
        <v>0.5</v>
      </c>
      <c r="P131" s="8">
        <v>0</v>
      </c>
      <c r="Q131" s="15">
        <f t="shared" ref="Q131:Q194" si="21">_xlfn.PERCENTRANK.INC(P:P,P131)</f>
        <v>0</v>
      </c>
      <c r="R131" s="8"/>
      <c r="S131" s="5" t="str">
        <f t="shared" si="19"/>
        <v>2020-Dexter Williams</v>
      </c>
      <c r="T131" s="13">
        <f>_xlfn.XLOOKUP(S131,AV!Y:Y,AV!N:N)</f>
        <v>0</v>
      </c>
      <c r="U131" t="str">
        <f>IF(ISNA(_xlfn.XLOOKUP(S131,'NGS RYOE'!N:N,'NGS RYOE'!K:K)),"",_xlfn.XLOOKUP(S131,'NGS RYOE'!N:N,'NGS RYOE'!K:K))</f>
        <v/>
      </c>
      <c r="V131">
        <f t="shared" si="18"/>
        <v>0.01</v>
      </c>
      <c r="W131" t="str">
        <f>IF(ISNA(_xlfn.XLOOKUP(S131,'NGS RYOE'!N:N,'NGS RYOE'!L:L)),"",_xlfn.XLOOKUP(S131,'NGS RYOE'!N:N,'NGS RYOE'!L:L))</f>
        <v/>
      </c>
      <c r="X131" s="17">
        <f>IF(ISNA(_xlfn.XLOOKUP(S131,'PFR Receiving'!Z:Z,'PFR Receiving'!AA:AA)),0,_xlfn.XLOOKUP(S131,'PFR Receiving'!Z:Z,'PFR Receiving'!AA:AA))</f>
        <v>0</v>
      </c>
      <c r="Y131" s="13">
        <f t="shared" ref="Y131:Y194" si="22">I131/F131*16</f>
        <v>42.666666666666664</v>
      </c>
      <c r="Z131" s="17">
        <f t="shared" ref="Z131:Z194" si="23">N131/F131*16</f>
        <v>5.333333333333333</v>
      </c>
      <c r="AA131" s="15">
        <f t="shared" ref="AA131:AA194" si="24">_xlfn.PERCENTRANK.INC(Z:Z,Z131)</f>
        <v>9.9000000000000005E-2</v>
      </c>
      <c r="AB131" s="17">
        <f t="shared" ref="AB131:AB194" si="25">N131/H131*230</f>
        <v>115</v>
      </c>
      <c r="AC131" s="12">
        <f t="shared" ref="AC131:AC194" si="26">I131/H131</f>
        <v>4</v>
      </c>
      <c r="AD131" s="16">
        <f>P131/H131*230</f>
        <v>0</v>
      </c>
      <c r="AE131" s="18">
        <f>Z131+X131</f>
        <v>5.333333333333333</v>
      </c>
      <c r="AF131" s="18">
        <f>IF(ISNA(_xlfn.XLOOKUP(S131,'PFR Receiving'!Z:Z,'PFR Receiving'!AB:AB)),0,_xlfn.XLOOKUP(S131,'PFR Receiving'!Z:Z,'PFR Receiving'!AB:AB))</f>
        <v>0</v>
      </c>
      <c r="AG131" s="18">
        <f>Z131+AF131</f>
        <v>5.333333333333333</v>
      </c>
      <c r="AH131" s="18">
        <f>K131/F131*16</f>
        <v>37.333333333333336</v>
      </c>
      <c r="AI131" s="18">
        <f>Z131+$AM$1*AH131+AF131</f>
        <v>28.853333333333335</v>
      </c>
    </row>
    <row r="132" spans="1:35" ht="20" x14ac:dyDescent="0.25">
      <c r="A132" s="5">
        <v>2020</v>
      </c>
      <c r="B132" s="7" t="s">
        <v>235</v>
      </c>
      <c r="C132" s="8" t="s">
        <v>33</v>
      </c>
      <c r="D132" s="8">
        <v>28</v>
      </c>
      <c r="E132" s="8" t="s">
        <v>236</v>
      </c>
      <c r="F132" s="8">
        <v>16</v>
      </c>
      <c r="G132" s="8">
        <v>7</v>
      </c>
      <c r="H132" s="8">
        <v>4</v>
      </c>
      <c r="I132" s="8">
        <v>7</v>
      </c>
      <c r="J132" s="8">
        <v>4</v>
      </c>
      <c r="K132" s="8">
        <v>4</v>
      </c>
      <c r="L132" s="8">
        <v>1</v>
      </c>
      <c r="M132" s="15">
        <f t="shared" si="20"/>
        <v>0.14199999999999999</v>
      </c>
      <c r="N132" s="8">
        <v>3</v>
      </c>
      <c r="O132" s="8">
        <v>0.8</v>
      </c>
      <c r="P132" s="8">
        <v>0</v>
      </c>
      <c r="Q132" s="15">
        <f t="shared" si="21"/>
        <v>0</v>
      </c>
      <c r="R132" s="8"/>
      <c r="S132" s="5" t="str">
        <f t="shared" si="19"/>
        <v>2020-Keith Smith</v>
      </c>
      <c r="T132" s="13">
        <f>_xlfn.XLOOKUP(S132,AV!Y:Y,AV!N:N)</f>
        <v>0.96</v>
      </c>
      <c r="U132" t="str">
        <f>IF(ISNA(_xlfn.XLOOKUP(S132,'NGS RYOE'!N:N,'NGS RYOE'!K:K)),"",_xlfn.XLOOKUP(S132,'NGS RYOE'!N:N,'NGS RYOE'!K:K))</f>
        <v/>
      </c>
      <c r="V132">
        <f t="shared" si="18"/>
        <v>0.01</v>
      </c>
      <c r="W132" t="str">
        <f>IF(ISNA(_xlfn.XLOOKUP(S132,'NGS RYOE'!N:N,'NGS RYOE'!L:L)),"",_xlfn.XLOOKUP(S132,'NGS RYOE'!N:N,'NGS RYOE'!L:L))</f>
        <v/>
      </c>
      <c r="X132" s="17">
        <f>IF(ISNA(_xlfn.XLOOKUP(S132,'PFR Receiving'!Z:Z,'PFR Receiving'!AA:AA)),0,_xlfn.XLOOKUP(S132,'PFR Receiving'!Z:Z,'PFR Receiving'!AA:AA))</f>
        <v>59</v>
      </c>
      <c r="Y132" s="13">
        <f t="shared" si="22"/>
        <v>7</v>
      </c>
      <c r="Z132" s="17">
        <f t="shared" si="23"/>
        <v>3</v>
      </c>
      <c r="AA132" s="15">
        <f t="shared" si="24"/>
        <v>6.0999999999999999E-2</v>
      </c>
      <c r="AB132" s="17">
        <f t="shared" si="25"/>
        <v>172.5</v>
      </c>
      <c r="AC132" s="12">
        <f t="shared" si="26"/>
        <v>1.75</v>
      </c>
      <c r="AD132" s="16">
        <f>P132/H132*230</f>
        <v>0</v>
      </c>
      <c r="AE132" s="18">
        <f>Z132+X132</f>
        <v>62</v>
      </c>
      <c r="AF132" s="18">
        <f>IF(ISNA(_xlfn.XLOOKUP(S132,'PFR Receiving'!Z:Z,'PFR Receiving'!AB:AB)),0,_xlfn.XLOOKUP(S132,'PFR Receiving'!Z:Z,'PFR Receiving'!AB:AB))</f>
        <v>44</v>
      </c>
      <c r="AG132" s="18">
        <f>Z132+AF132</f>
        <v>47</v>
      </c>
      <c r="AH132" s="18">
        <f>K132/F132*16</f>
        <v>4</v>
      </c>
      <c r="AI132" s="18">
        <f>Z132+$AM$1*AH132+AF132</f>
        <v>49.519999999999996</v>
      </c>
    </row>
    <row r="133" spans="1:35" ht="20" x14ac:dyDescent="0.25">
      <c r="A133" s="5">
        <v>2020</v>
      </c>
      <c r="B133" s="7" t="s">
        <v>431</v>
      </c>
      <c r="C133" s="8" t="s">
        <v>55</v>
      </c>
      <c r="D133" s="8">
        <v>23</v>
      </c>
      <c r="E133" s="8" t="s">
        <v>236</v>
      </c>
      <c r="F133" s="8">
        <v>16</v>
      </c>
      <c r="G133" s="8">
        <v>5</v>
      </c>
      <c r="H133" s="8">
        <v>2</v>
      </c>
      <c r="I133" s="8">
        <v>7</v>
      </c>
      <c r="J133" s="8">
        <v>1</v>
      </c>
      <c r="K133" s="8">
        <v>2</v>
      </c>
      <c r="L133" s="8">
        <v>1</v>
      </c>
      <c r="M133" s="15">
        <f t="shared" si="20"/>
        <v>0.14199999999999999</v>
      </c>
      <c r="N133" s="8">
        <v>5</v>
      </c>
      <c r="O133" s="8">
        <v>2.5</v>
      </c>
      <c r="P133" s="8">
        <v>0</v>
      </c>
      <c r="Q133" s="15">
        <f t="shared" si="21"/>
        <v>0</v>
      </c>
      <c r="R133" s="8"/>
      <c r="S133" s="5" t="str">
        <f t="shared" si="19"/>
        <v>2020-Gabe Nabers</v>
      </c>
      <c r="T133" s="13">
        <f>_xlfn.XLOOKUP(S133,AV!Y:Y,AV!N:N)</f>
        <v>0</v>
      </c>
      <c r="U133" t="str">
        <f>IF(ISNA(_xlfn.XLOOKUP(S133,'NGS RYOE'!N:N,'NGS RYOE'!K:K)),"",_xlfn.XLOOKUP(S133,'NGS RYOE'!N:N,'NGS RYOE'!K:K))</f>
        <v/>
      </c>
      <c r="V133">
        <f t="shared" si="18"/>
        <v>0.01</v>
      </c>
      <c r="W133" t="str">
        <f>IF(ISNA(_xlfn.XLOOKUP(S133,'NGS RYOE'!N:N,'NGS RYOE'!L:L)),"",_xlfn.XLOOKUP(S133,'NGS RYOE'!N:N,'NGS RYOE'!L:L))</f>
        <v/>
      </c>
      <c r="X133" s="17">
        <f>IF(ISNA(_xlfn.XLOOKUP(S133,'PFR Receiving'!Z:Z,'PFR Receiving'!AA:AA)),0,_xlfn.XLOOKUP(S133,'PFR Receiving'!Z:Z,'PFR Receiving'!AA:AA))</f>
        <v>25</v>
      </c>
      <c r="Y133" s="13">
        <f t="shared" si="22"/>
        <v>7</v>
      </c>
      <c r="Z133" s="17">
        <f t="shared" si="23"/>
        <v>5</v>
      </c>
      <c r="AA133" s="15">
        <f t="shared" si="24"/>
        <v>9.1999999999999998E-2</v>
      </c>
      <c r="AB133" s="17">
        <f t="shared" si="25"/>
        <v>575</v>
      </c>
      <c r="AC133" s="12">
        <f t="shared" si="26"/>
        <v>3.5</v>
      </c>
      <c r="AD133" s="16">
        <f>P133/H133*230</f>
        <v>0</v>
      </c>
      <c r="AE133" s="18">
        <f>Z133+X133</f>
        <v>30</v>
      </c>
      <c r="AF133" s="18">
        <f>IF(ISNA(_xlfn.XLOOKUP(S133,'PFR Receiving'!Z:Z,'PFR Receiving'!AB:AB)),0,_xlfn.XLOOKUP(S133,'PFR Receiving'!Z:Z,'PFR Receiving'!AB:AB))</f>
        <v>23</v>
      </c>
      <c r="AG133" s="18">
        <f>Z133+AF133</f>
        <v>28</v>
      </c>
      <c r="AH133" s="18">
        <f>K133/F133*16</f>
        <v>2</v>
      </c>
      <c r="AI133" s="18">
        <f>Z133+$AM$1*AH133+AF133</f>
        <v>29.259999999999998</v>
      </c>
    </row>
    <row r="134" spans="1:35" ht="20" x14ac:dyDescent="0.25">
      <c r="A134" s="5">
        <v>2020</v>
      </c>
      <c r="B134" s="7" t="s">
        <v>152</v>
      </c>
      <c r="C134" s="8" t="s">
        <v>90</v>
      </c>
      <c r="D134" s="8">
        <v>26</v>
      </c>
      <c r="E134" s="8"/>
      <c r="F134" s="8">
        <v>5</v>
      </c>
      <c r="G134" s="8">
        <v>0</v>
      </c>
      <c r="H134" s="8">
        <v>1</v>
      </c>
      <c r="I134" s="8">
        <v>5</v>
      </c>
      <c r="J134" s="8">
        <v>0</v>
      </c>
      <c r="K134" s="8">
        <v>5</v>
      </c>
      <c r="L134" s="8">
        <v>5</v>
      </c>
      <c r="M134" s="15">
        <f t="shared" si="20"/>
        <v>0.98</v>
      </c>
      <c r="N134" s="8">
        <v>0</v>
      </c>
      <c r="O134" s="8">
        <v>0</v>
      </c>
      <c r="P134" s="8">
        <v>0</v>
      </c>
      <c r="Q134" s="15">
        <f t="shared" si="21"/>
        <v>0</v>
      </c>
      <c r="R134" s="8"/>
      <c r="S134" s="5" t="str">
        <f t="shared" si="19"/>
        <v>2020-Jonathan Williams</v>
      </c>
      <c r="T134" s="13">
        <f>_xlfn.XLOOKUP(S134,AV!Y:Y,AV!N:N)</f>
        <v>0</v>
      </c>
      <c r="U134" t="str">
        <f>IF(ISNA(_xlfn.XLOOKUP(S134,'NGS RYOE'!N:N,'NGS RYOE'!K:K)),"",_xlfn.XLOOKUP(S134,'NGS RYOE'!N:N,'NGS RYOE'!K:K))</f>
        <v/>
      </c>
      <c r="V134">
        <f t="shared" si="18"/>
        <v>0.01</v>
      </c>
      <c r="W134" t="str">
        <f>IF(ISNA(_xlfn.XLOOKUP(S134,'NGS RYOE'!N:N,'NGS RYOE'!L:L)),"",_xlfn.XLOOKUP(S134,'NGS RYOE'!N:N,'NGS RYOE'!L:L))</f>
        <v/>
      </c>
      <c r="X134" s="17">
        <f>IF(ISNA(_xlfn.XLOOKUP(S134,'PFR Receiving'!Z:Z,'PFR Receiving'!AA:AA)),0,_xlfn.XLOOKUP(S134,'PFR Receiving'!Z:Z,'PFR Receiving'!AA:AA))</f>
        <v>67.2</v>
      </c>
      <c r="Y134" s="13">
        <f t="shared" si="22"/>
        <v>16</v>
      </c>
      <c r="Z134" s="17">
        <f t="shared" si="23"/>
        <v>0</v>
      </c>
      <c r="AA134" s="15">
        <f t="shared" si="24"/>
        <v>0</v>
      </c>
      <c r="AB134" s="17">
        <f t="shared" si="25"/>
        <v>0</v>
      </c>
      <c r="AC134" s="12">
        <f t="shared" si="26"/>
        <v>5</v>
      </c>
      <c r="AD134" s="16">
        <f>P134/H134*230</f>
        <v>0</v>
      </c>
      <c r="AE134" s="18">
        <f>Z134+X134</f>
        <v>67.2</v>
      </c>
      <c r="AF134" s="18">
        <f>IF(ISNA(_xlfn.XLOOKUP(S134,'PFR Receiving'!Z:Z,'PFR Receiving'!AB:AB)),0,_xlfn.XLOOKUP(S134,'PFR Receiving'!Z:Z,'PFR Receiving'!AB:AB))</f>
        <v>73.599999999999994</v>
      </c>
      <c r="AG134" s="18">
        <f>Z134+AF134</f>
        <v>73.599999999999994</v>
      </c>
      <c r="AH134" s="18">
        <f>K134/F134*16</f>
        <v>16</v>
      </c>
      <c r="AI134" s="18">
        <f>Z134+$AM$1*AH134+AF134</f>
        <v>83.679999999999993</v>
      </c>
    </row>
    <row r="135" spans="1:35" ht="20" x14ac:dyDescent="0.25">
      <c r="A135" s="5">
        <v>2020</v>
      </c>
      <c r="B135" s="7" t="s">
        <v>211</v>
      </c>
      <c r="C135" s="8" t="s">
        <v>33</v>
      </c>
      <c r="D135" s="8">
        <v>26</v>
      </c>
      <c r="E135" s="8"/>
      <c r="F135" s="8">
        <v>1</v>
      </c>
      <c r="G135" s="8">
        <v>0</v>
      </c>
      <c r="H135" s="8">
        <v>3</v>
      </c>
      <c r="I135" s="8">
        <v>4</v>
      </c>
      <c r="J135" s="8"/>
      <c r="K135" s="8">
        <v>0</v>
      </c>
      <c r="L135" s="8">
        <v>0</v>
      </c>
      <c r="M135" s="15">
        <f t="shared" si="20"/>
        <v>0.03</v>
      </c>
      <c r="N135" s="8">
        <v>4</v>
      </c>
      <c r="O135" s="8">
        <v>1.3</v>
      </c>
      <c r="P135" s="8">
        <v>0</v>
      </c>
      <c r="Q135" s="15">
        <f t="shared" si="21"/>
        <v>0</v>
      </c>
      <c r="R135" s="8"/>
      <c r="S135" s="5" t="str">
        <f t="shared" si="19"/>
        <v>2020-Tony Brooks-James</v>
      </c>
      <c r="T135" s="13">
        <f>_xlfn.XLOOKUP(S135,AV!Y:Y,AV!N:N)</f>
        <v>0</v>
      </c>
      <c r="U135" t="str">
        <f>IF(ISNA(_xlfn.XLOOKUP(S135,'NGS RYOE'!N:N,'NGS RYOE'!K:K)),"",_xlfn.XLOOKUP(S135,'NGS RYOE'!N:N,'NGS RYOE'!K:K))</f>
        <v/>
      </c>
      <c r="V135">
        <f t="shared" si="18"/>
        <v>0.01</v>
      </c>
      <c r="W135" t="str">
        <f>IF(ISNA(_xlfn.XLOOKUP(S135,'NGS RYOE'!N:N,'NGS RYOE'!L:L)),"",_xlfn.XLOOKUP(S135,'NGS RYOE'!N:N,'NGS RYOE'!L:L))</f>
        <v/>
      </c>
      <c r="X135" s="17">
        <f>IF(ISNA(_xlfn.XLOOKUP(S135,'PFR Receiving'!Z:Z,'PFR Receiving'!AA:AA)),0,_xlfn.XLOOKUP(S135,'PFR Receiving'!Z:Z,'PFR Receiving'!AA:AA))</f>
        <v>0</v>
      </c>
      <c r="Y135" s="13">
        <f t="shared" si="22"/>
        <v>64</v>
      </c>
      <c r="Z135" s="17">
        <f t="shared" si="23"/>
        <v>64</v>
      </c>
      <c r="AA135" s="15">
        <f t="shared" si="24"/>
        <v>0.318</v>
      </c>
      <c r="AB135" s="17">
        <f t="shared" si="25"/>
        <v>306.66666666666663</v>
      </c>
      <c r="AC135" s="12">
        <f t="shared" si="26"/>
        <v>1.3333333333333333</v>
      </c>
      <c r="AD135" s="16">
        <f>P135/H135*230</f>
        <v>0</v>
      </c>
      <c r="AE135" s="18">
        <f>Z135+X135</f>
        <v>64</v>
      </c>
      <c r="AF135" s="18">
        <f>IF(ISNA(_xlfn.XLOOKUP(S135,'PFR Receiving'!Z:Z,'PFR Receiving'!AB:AB)),0,_xlfn.XLOOKUP(S135,'PFR Receiving'!Z:Z,'PFR Receiving'!AB:AB))</f>
        <v>0</v>
      </c>
      <c r="AG135" s="18">
        <f>Z135+AF135</f>
        <v>64</v>
      </c>
      <c r="AH135" s="18">
        <f>K135/F135*16</f>
        <v>0</v>
      </c>
      <c r="AI135" s="18">
        <f>Z135+$AM$1*AH135+AF135</f>
        <v>64</v>
      </c>
    </row>
    <row r="136" spans="1:35" ht="20" x14ac:dyDescent="0.25">
      <c r="A136" s="5">
        <v>2020</v>
      </c>
      <c r="B136" s="7" t="s">
        <v>202</v>
      </c>
      <c r="C136" s="8" t="s">
        <v>66</v>
      </c>
      <c r="D136" s="8">
        <v>24</v>
      </c>
      <c r="E136" s="8" t="s">
        <v>236</v>
      </c>
      <c r="F136" s="8">
        <v>16</v>
      </c>
      <c r="G136" s="8">
        <v>4</v>
      </c>
      <c r="H136" s="8">
        <v>3</v>
      </c>
      <c r="I136" s="8">
        <v>4</v>
      </c>
      <c r="J136" s="8">
        <v>2</v>
      </c>
      <c r="K136" s="8">
        <v>0</v>
      </c>
      <c r="L136" s="8">
        <v>0</v>
      </c>
      <c r="M136" s="15">
        <f t="shared" si="20"/>
        <v>0.03</v>
      </c>
      <c r="N136" s="8">
        <v>4</v>
      </c>
      <c r="O136" s="8">
        <v>1.3</v>
      </c>
      <c r="P136" s="8">
        <v>0</v>
      </c>
      <c r="Q136" s="15">
        <f t="shared" si="21"/>
        <v>0</v>
      </c>
      <c r="R136" s="8"/>
      <c r="S136" s="5" t="str">
        <f t="shared" si="19"/>
        <v>2020-Alec Ingold</v>
      </c>
      <c r="T136" s="13">
        <f>_xlfn.XLOOKUP(S136,AV!Y:Y,AV!N:N)</f>
        <v>0.96</v>
      </c>
      <c r="U136" t="str">
        <f>IF(ISNA(_xlfn.XLOOKUP(S136,'NGS RYOE'!N:N,'NGS RYOE'!K:K)),"",_xlfn.XLOOKUP(S136,'NGS RYOE'!N:N,'NGS RYOE'!K:K))</f>
        <v/>
      </c>
      <c r="V136">
        <f t="shared" si="18"/>
        <v>0.01</v>
      </c>
      <c r="W136" t="str">
        <f>IF(ISNA(_xlfn.XLOOKUP(S136,'NGS RYOE'!N:N,'NGS RYOE'!L:L)),"",_xlfn.XLOOKUP(S136,'NGS RYOE'!N:N,'NGS RYOE'!L:L))</f>
        <v/>
      </c>
      <c r="X136" s="17">
        <f>IF(ISNA(_xlfn.XLOOKUP(S136,'PFR Receiving'!Z:Z,'PFR Receiving'!AA:AA)),0,_xlfn.XLOOKUP(S136,'PFR Receiving'!Z:Z,'PFR Receiving'!AA:AA))</f>
        <v>110</v>
      </c>
      <c r="Y136" s="13">
        <f t="shared" si="22"/>
        <v>4</v>
      </c>
      <c r="Z136" s="17">
        <f t="shared" si="23"/>
        <v>4</v>
      </c>
      <c r="AA136" s="15">
        <f t="shared" si="24"/>
        <v>7.8E-2</v>
      </c>
      <c r="AB136" s="17">
        <f t="shared" si="25"/>
        <v>306.66666666666663</v>
      </c>
      <c r="AC136" s="12">
        <f t="shared" si="26"/>
        <v>1.3333333333333333</v>
      </c>
      <c r="AD136" s="16">
        <f>P136/H136*230</f>
        <v>0</v>
      </c>
      <c r="AE136" s="18">
        <f>Z136+X136</f>
        <v>114</v>
      </c>
      <c r="AF136" s="18">
        <f>IF(ISNA(_xlfn.XLOOKUP(S136,'PFR Receiving'!Z:Z,'PFR Receiving'!AB:AB)),0,_xlfn.XLOOKUP(S136,'PFR Receiving'!Z:Z,'PFR Receiving'!AB:AB))</f>
        <v>88</v>
      </c>
      <c r="AG136" s="18">
        <f>Z136+AF136</f>
        <v>92</v>
      </c>
      <c r="AH136" s="18">
        <f>K136/F136*16</f>
        <v>0</v>
      </c>
      <c r="AI136" s="18">
        <f>Z136+$AM$1*AH136+AF136</f>
        <v>92</v>
      </c>
    </row>
    <row r="137" spans="1:35" ht="20" x14ac:dyDescent="0.25">
      <c r="A137" s="5">
        <v>2020</v>
      </c>
      <c r="B137" s="7" t="s">
        <v>330</v>
      </c>
      <c r="C137" s="8" t="s">
        <v>28</v>
      </c>
      <c r="D137" s="8">
        <v>27</v>
      </c>
      <c r="E137" s="8" t="s">
        <v>236</v>
      </c>
      <c r="F137" s="8">
        <v>14</v>
      </c>
      <c r="G137" s="8">
        <v>3</v>
      </c>
      <c r="H137" s="8">
        <v>2</v>
      </c>
      <c r="I137" s="8">
        <v>4</v>
      </c>
      <c r="J137" s="8">
        <v>1</v>
      </c>
      <c r="K137" s="8">
        <v>3</v>
      </c>
      <c r="L137" s="8">
        <v>1.5</v>
      </c>
      <c r="M137" s="15">
        <f t="shared" si="20"/>
        <v>0.254</v>
      </c>
      <c r="N137" s="8">
        <v>1</v>
      </c>
      <c r="O137" s="8">
        <v>0.5</v>
      </c>
      <c r="P137" s="8">
        <v>0</v>
      </c>
      <c r="Q137" s="15">
        <f t="shared" si="21"/>
        <v>0</v>
      </c>
      <c r="R137" s="8"/>
      <c r="S137" s="5" t="str">
        <f t="shared" si="19"/>
        <v>2020-Andy Janovich</v>
      </c>
      <c r="T137" s="13">
        <f>_xlfn.XLOOKUP(S137,AV!Y:Y,AV!N:N)</f>
        <v>0</v>
      </c>
      <c r="U137" t="str">
        <f>IF(ISNA(_xlfn.XLOOKUP(S137,'NGS RYOE'!N:N,'NGS RYOE'!K:K)),"",_xlfn.XLOOKUP(S137,'NGS RYOE'!N:N,'NGS RYOE'!K:K))</f>
        <v/>
      </c>
      <c r="V137">
        <f t="shared" si="18"/>
        <v>0.01</v>
      </c>
      <c r="W137" t="str">
        <f>IF(ISNA(_xlfn.XLOOKUP(S137,'NGS RYOE'!N:N,'NGS RYOE'!L:L)),"",_xlfn.XLOOKUP(S137,'NGS RYOE'!N:N,'NGS RYOE'!L:L))</f>
        <v/>
      </c>
      <c r="X137" s="17">
        <f>IF(ISNA(_xlfn.XLOOKUP(S137,'PFR Receiving'!Z:Z,'PFR Receiving'!AA:AA)),0,_xlfn.XLOOKUP(S137,'PFR Receiving'!Z:Z,'PFR Receiving'!AA:AA))</f>
        <v>14.857142857142858</v>
      </c>
      <c r="Y137" s="13">
        <f t="shared" si="22"/>
        <v>4.5714285714285712</v>
      </c>
      <c r="Z137" s="17">
        <f t="shared" si="23"/>
        <v>1.1428571428571428</v>
      </c>
      <c r="AA137" s="15">
        <f t="shared" si="24"/>
        <v>5.1999999999999998E-2</v>
      </c>
      <c r="AB137" s="17">
        <f t="shared" si="25"/>
        <v>115</v>
      </c>
      <c r="AC137" s="12">
        <f t="shared" si="26"/>
        <v>2</v>
      </c>
      <c r="AD137" s="16">
        <f>P137/H137*230</f>
        <v>0</v>
      </c>
      <c r="AE137" s="18">
        <f>Z137+X137</f>
        <v>16</v>
      </c>
      <c r="AF137" s="18">
        <f>IF(ISNA(_xlfn.XLOOKUP(S137,'PFR Receiving'!Z:Z,'PFR Receiving'!AB:AB)),0,_xlfn.XLOOKUP(S137,'PFR Receiving'!Z:Z,'PFR Receiving'!AB:AB))</f>
        <v>13.714285714285714</v>
      </c>
      <c r="AG137" s="18">
        <f>Z137+AF137</f>
        <v>14.857142857142856</v>
      </c>
      <c r="AH137" s="18">
        <f>K137/F137*16</f>
        <v>3.4285714285714284</v>
      </c>
      <c r="AI137" s="18">
        <f>Z137+$AM$1*AH137+AF137</f>
        <v>17.017142857142858</v>
      </c>
    </row>
    <row r="138" spans="1:35" ht="20" x14ac:dyDescent="0.25">
      <c r="A138" s="5">
        <v>2020</v>
      </c>
      <c r="B138" s="7" t="s">
        <v>463</v>
      </c>
      <c r="C138" s="8" t="s">
        <v>31</v>
      </c>
      <c r="D138" s="8">
        <v>24</v>
      </c>
      <c r="E138" s="8"/>
      <c r="F138" s="8">
        <v>2</v>
      </c>
      <c r="G138" s="8">
        <v>0</v>
      </c>
      <c r="H138" s="8">
        <v>1</v>
      </c>
      <c r="I138" s="8">
        <v>4</v>
      </c>
      <c r="J138" s="8"/>
      <c r="K138" s="8">
        <v>4</v>
      </c>
      <c r="L138" s="8">
        <v>4</v>
      </c>
      <c r="M138" s="15">
        <f t="shared" si="20"/>
        <v>0.96599999999999997</v>
      </c>
      <c r="N138" s="8">
        <v>0</v>
      </c>
      <c r="O138" s="8">
        <v>0</v>
      </c>
      <c r="P138" s="8">
        <v>0</v>
      </c>
      <c r="Q138" s="15">
        <f t="shared" si="21"/>
        <v>0</v>
      </c>
      <c r="R138" s="8"/>
      <c r="S138" s="5" t="str">
        <f t="shared" si="19"/>
        <v>2020-Craig Reynolds</v>
      </c>
      <c r="T138" s="13">
        <f>_xlfn.XLOOKUP(S138,AV!Y:Y,AV!N:N)</f>
        <v>0</v>
      </c>
      <c r="U138" t="str">
        <f>IF(ISNA(_xlfn.XLOOKUP(S138,'NGS RYOE'!N:N,'NGS RYOE'!K:K)),"",_xlfn.XLOOKUP(S138,'NGS RYOE'!N:N,'NGS RYOE'!K:K))</f>
        <v/>
      </c>
      <c r="V138">
        <f t="shared" si="18"/>
        <v>0.01</v>
      </c>
      <c r="W138" t="str">
        <f>IF(ISNA(_xlfn.XLOOKUP(S138,'NGS RYOE'!N:N,'NGS RYOE'!L:L)),"",_xlfn.XLOOKUP(S138,'NGS RYOE'!N:N,'NGS RYOE'!L:L))</f>
        <v/>
      </c>
      <c r="X138" s="17">
        <f>IF(ISNA(_xlfn.XLOOKUP(S138,'PFR Receiving'!Z:Z,'PFR Receiving'!AA:AA)),0,_xlfn.XLOOKUP(S138,'PFR Receiving'!Z:Z,'PFR Receiving'!AA:AA))</f>
        <v>24</v>
      </c>
      <c r="Y138" s="13">
        <f t="shared" si="22"/>
        <v>32</v>
      </c>
      <c r="Z138" s="17">
        <f t="shared" si="23"/>
        <v>0</v>
      </c>
      <c r="AA138" s="15">
        <f t="shared" si="24"/>
        <v>0</v>
      </c>
      <c r="AB138" s="17">
        <f t="shared" si="25"/>
        <v>0</v>
      </c>
      <c r="AC138" s="12">
        <f t="shared" si="26"/>
        <v>4</v>
      </c>
      <c r="AD138" s="16">
        <f>P138/H138*230</f>
        <v>0</v>
      </c>
      <c r="AE138" s="18">
        <f>Z138+X138</f>
        <v>24</v>
      </c>
      <c r="AF138" s="18">
        <f>IF(ISNA(_xlfn.XLOOKUP(S138,'PFR Receiving'!Z:Z,'PFR Receiving'!AB:AB)),0,_xlfn.XLOOKUP(S138,'PFR Receiving'!Z:Z,'PFR Receiving'!AB:AB))</f>
        <v>16</v>
      </c>
      <c r="AG138" s="18">
        <f>Z138+AF138</f>
        <v>16</v>
      </c>
      <c r="AH138" s="18">
        <f>K138/F138*16</f>
        <v>32</v>
      </c>
      <c r="AI138" s="18">
        <f>Z138+$AM$1*AH138+AF138</f>
        <v>36.159999999999997</v>
      </c>
    </row>
    <row r="139" spans="1:35" ht="20" x14ac:dyDescent="0.25">
      <c r="A139" s="5">
        <v>2020</v>
      </c>
      <c r="B139" s="7" t="s">
        <v>177</v>
      </c>
      <c r="C139" s="8" t="s">
        <v>33</v>
      </c>
      <c r="D139" s="8">
        <v>24</v>
      </c>
      <c r="E139" s="8"/>
      <c r="F139" s="8">
        <v>3</v>
      </c>
      <c r="G139" s="8">
        <v>0</v>
      </c>
      <c r="H139" s="8">
        <v>1</v>
      </c>
      <c r="I139" s="8">
        <v>3</v>
      </c>
      <c r="J139" s="8">
        <v>1</v>
      </c>
      <c r="K139" s="8">
        <v>0</v>
      </c>
      <c r="L139" s="8">
        <v>0</v>
      </c>
      <c r="M139" s="15">
        <f t="shared" si="20"/>
        <v>0.03</v>
      </c>
      <c r="N139" s="8">
        <v>3</v>
      </c>
      <c r="O139" s="8">
        <v>3</v>
      </c>
      <c r="P139" s="8">
        <v>0</v>
      </c>
      <c r="Q139" s="15">
        <f t="shared" si="21"/>
        <v>0</v>
      </c>
      <c r="R139" s="8"/>
      <c r="S139" s="5" t="str">
        <f t="shared" si="19"/>
        <v>2020-Qadree Ollison</v>
      </c>
      <c r="T139" s="13">
        <f>_xlfn.XLOOKUP(S139,AV!Y:Y,AV!N:N)</f>
        <v>0</v>
      </c>
      <c r="U139" t="str">
        <f>IF(ISNA(_xlfn.XLOOKUP(S139,'NGS RYOE'!N:N,'NGS RYOE'!K:K)),"",_xlfn.XLOOKUP(S139,'NGS RYOE'!N:N,'NGS RYOE'!K:K))</f>
        <v/>
      </c>
      <c r="V139">
        <f t="shared" si="18"/>
        <v>0.01</v>
      </c>
      <c r="W139" t="str">
        <f>IF(ISNA(_xlfn.XLOOKUP(S139,'NGS RYOE'!N:N,'NGS RYOE'!L:L)),"",_xlfn.XLOOKUP(S139,'NGS RYOE'!N:N,'NGS RYOE'!L:L))</f>
        <v/>
      </c>
      <c r="X139" s="17">
        <f>IF(ISNA(_xlfn.XLOOKUP(S139,'PFR Receiving'!Z:Z,'PFR Receiving'!AA:AA)),0,_xlfn.XLOOKUP(S139,'PFR Receiving'!Z:Z,'PFR Receiving'!AA:AA))</f>
        <v>0</v>
      </c>
      <c r="Y139" s="13">
        <f t="shared" si="22"/>
        <v>16</v>
      </c>
      <c r="Z139" s="17">
        <f t="shared" si="23"/>
        <v>16</v>
      </c>
      <c r="AA139" s="15">
        <f t="shared" si="24"/>
        <v>0.18</v>
      </c>
      <c r="AB139" s="17">
        <f t="shared" si="25"/>
        <v>690</v>
      </c>
      <c r="AC139" s="12">
        <f t="shared" si="26"/>
        <v>3</v>
      </c>
      <c r="AD139" s="16">
        <f>P139/H139*230</f>
        <v>0</v>
      </c>
      <c r="AE139" s="18">
        <f>Z139+X139</f>
        <v>16</v>
      </c>
      <c r="AF139" s="18">
        <f>IF(ISNA(_xlfn.XLOOKUP(S139,'PFR Receiving'!Z:Z,'PFR Receiving'!AB:AB)),0,_xlfn.XLOOKUP(S139,'PFR Receiving'!Z:Z,'PFR Receiving'!AB:AB))</f>
        <v>0</v>
      </c>
      <c r="AG139" s="18">
        <f>Z139+AF139</f>
        <v>16</v>
      </c>
      <c r="AH139" s="18">
        <f>K139/F139*16</f>
        <v>0</v>
      </c>
      <c r="AI139" s="18">
        <f>Z139+$AM$1*AH139+AF139</f>
        <v>16</v>
      </c>
    </row>
    <row r="140" spans="1:35" ht="20" x14ac:dyDescent="0.25">
      <c r="A140" s="5">
        <v>2020</v>
      </c>
      <c r="B140" s="7" t="s">
        <v>473</v>
      </c>
      <c r="C140" s="8" t="s">
        <v>53</v>
      </c>
      <c r="D140" s="8">
        <v>24</v>
      </c>
      <c r="E140" s="8"/>
      <c r="F140" s="8">
        <v>4</v>
      </c>
      <c r="G140" s="8">
        <v>0</v>
      </c>
      <c r="H140" s="8">
        <v>1</v>
      </c>
      <c r="I140" s="8">
        <v>3</v>
      </c>
      <c r="J140" s="8">
        <v>0</v>
      </c>
      <c r="K140" s="8">
        <v>1</v>
      </c>
      <c r="L140" s="8">
        <v>1</v>
      </c>
      <c r="M140" s="15">
        <f t="shared" si="20"/>
        <v>0.14199999999999999</v>
      </c>
      <c r="N140" s="8">
        <v>2</v>
      </c>
      <c r="O140" s="8">
        <v>2</v>
      </c>
      <c r="P140" s="8">
        <v>0</v>
      </c>
      <c r="Q140" s="15">
        <f t="shared" si="21"/>
        <v>0</v>
      </c>
      <c r="R140" s="8"/>
      <c r="S140" s="5" t="str">
        <f t="shared" si="19"/>
        <v>2020-Austin Walter</v>
      </c>
      <c r="T140" s="13">
        <f>_xlfn.XLOOKUP(S140,AV!Y:Y,AV!N:N)</f>
        <v>0</v>
      </c>
      <c r="U140" t="str">
        <f>IF(ISNA(_xlfn.XLOOKUP(S140,'NGS RYOE'!N:N,'NGS RYOE'!K:K)),"",_xlfn.XLOOKUP(S140,'NGS RYOE'!N:N,'NGS RYOE'!K:K))</f>
        <v/>
      </c>
      <c r="V140">
        <f t="shared" si="18"/>
        <v>0.01</v>
      </c>
      <c r="W140" t="str">
        <f>IF(ISNA(_xlfn.XLOOKUP(S140,'NGS RYOE'!N:N,'NGS RYOE'!L:L)),"",_xlfn.XLOOKUP(S140,'NGS RYOE'!N:N,'NGS RYOE'!L:L))</f>
        <v/>
      </c>
      <c r="X140" s="17">
        <f>IF(ISNA(_xlfn.XLOOKUP(S140,'PFR Receiving'!Z:Z,'PFR Receiving'!AA:AA)),0,_xlfn.XLOOKUP(S140,'PFR Receiving'!Z:Z,'PFR Receiving'!AA:AA))</f>
        <v>108</v>
      </c>
      <c r="Y140" s="13">
        <f t="shared" si="22"/>
        <v>12</v>
      </c>
      <c r="Z140" s="17">
        <f t="shared" si="23"/>
        <v>8</v>
      </c>
      <c r="AA140" s="15">
        <f t="shared" si="24"/>
        <v>0.123</v>
      </c>
      <c r="AB140" s="17">
        <f t="shared" si="25"/>
        <v>460</v>
      </c>
      <c r="AC140" s="12">
        <f t="shared" si="26"/>
        <v>3</v>
      </c>
      <c r="AD140" s="16">
        <f>P140/H140*230</f>
        <v>0</v>
      </c>
      <c r="AE140" s="18">
        <f>Z140+X140</f>
        <v>116</v>
      </c>
      <c r="AF140" s="18">
        <f>IF(ISNA(_xlfn.XLOOKUP(S140,'PFR Receiving'!Z:Z,'PFR Receiving'!AB:AB)),0,_xlfn.XLOOKUP(S140,'PFR Receiving'!Z:Z,'PFR Receiving'!AB:AB))</f>
        <v>132</v>
      </c>
      <c r="AG140" s="18">
        <f>Z140+AF140</f>
        <v>140</v>
      </c>
      <c r="AH140" s="18">
        <f>K140/F140*16</f>
        <v>4</v>
      </c>
      <c r="AI140" s="18">
        <f>Z140+$AM$1*AH140+AF140</f>
        <v>142.52000000000001</v>
      </c>
    </row>
    <row r="141" spans="1:35" ht="20" x14ac:dyDescent="0.25">
      <c r="A141" s="5">
        <v>2020</v>
      </c>
      <c r="B141" s="7" t="s">
        <v>425</v>
      </c>
      <c r="C141" s="8" t="s">
        <v>88</v>
      </c>
      <c r="D141" s="8">
        <v>27</v>
      </c>
      <c r="E141" s="8"/>
      <c r="F141" s="8">
        <v>10</v>
      </c>
      <c r="G141" s="8">
        <v>0</v>
      </c>
      <c r="H141" s="8">
        <v>2</v>
      </c>
      <c r="I141" s="8">
        <v>2</v>
      </c>
      <c r="J141" s="8">
        <v>0</v>
      </c>
      <c r="K141" s="8">
        <v>0</v>
      </c>
      <c r="L141" s="8">
        <v>0</v>
      </c>
      <c r="M141" s="15">
        <f t="shared" si="20"/>
        <v>0.03</v>
      </c>
      <c r="N141" s="8">
        <v>2</v>
      </c>
      <c r="O141" s="8">
        <v>1</v>
      </c>
      <c r="P141" s="8">
        <v>0</v>
      </c>
      <c r="Q141" s="15">
        <f t="shared" si="21"/>
        <v>0</v>
      </c>
      <c r="R141" s="8"/>
      <c r="S141" s="5" t="str">
        <f t="shared" si="19"/>
        <v>2020-D.J. Foster</v>
      </c>
      <c r="T141" s="13">
        <f>_xlfn.XLOOKUP(S141,AV!Y:Y,AV!N:N)</f>
        <v>0</v>
      </c>
      <c r="U141" t="str">
        <f>IF(ISNA(_xlfn.XLOOKUP(S141,'NGS RYOE'!N:N,'NGS RYOE'!K:K)),"",_xlfn.XLOOKUP(S141,'NGS RYOE'!N:N,'NGS RYOE'!K:K))</f>
        <v/>
      </c>
      <c r="V141">
        <f t="shared" si="18"/>
        <v>0.01</v>
      </c>
      <c r="W141" t="str">
        <f>IF(ISNA(_xlfn.XLOOKUP(S141,'NGS RYOE'!N:N,'NGS RYOE'!L:L)),"",_xlfn.XLOOKUP(S141,'NGS RYOE'!N:N,'NGS RYOE'!L:L))</f>
        <v/>
      </c>
      <c r="X141" s="17">
        <f>IF(ISNA(_xlfn.XLOOKUP(S141,'PFR Receiving'!Z:Z,'PFR Receiving'!AA:AA)),0,_xlfn.XLOOKUP(S141,'PFR Receiving'!Z:Z,'PFR Receiving'!AA:AA))</f>
        <v>11.2</v>
      </c>
      <c r="Y141" s="13">
        <f t="shared" si="22"/>
        <v>3.2</v>
      </c>
      <c r="Z141" s="17">
        <f t="shared" si="23"/>
        <v>3.2</v>
      </c>
      <c r="AA141" s="15">
        <f t="shared" si="24"/>
        <v>7.0999999999999994E-2</v>
      </c>
      <c r="AB141" s="17">
        <f t="shared" si="25"/>
        <v>230</v>
      </c>
      <c r="AC141" s="12">
        <f t="shared" si="26"/>
        <v>1</v>
      </c>
      <c r="AD141" s="16">
        <f>P141/H141*230</f>
        <v>0</v>
      </c>
      <c r="AE141" s="18">
        <f>Z141+X141</f>
        <v>14.399999999999999</v>
      </c>
      <c r="AF141" s="18">
        <f>IF(ISNA(_xlfn.XLOOKUP(S141,'PFR Receiving'!Z:Z,'PFR Receiving'!AB:AB)),0,_xlfn.XLOOKUP(S141,'PFR Receiving'!Z:Z,'PFR Receiving'!AB:AB))</f>
        <v>4.8</v>
      </c>
      <c r="AG141" s="18">
        <f>Z141+AF141</f>
        <v>8</v>
      </c>
      <c r="AH141" s="18">
        <f>K141/F141*16</f>
        <v>0</v>
      </c>
      <c r="AI141" s="18">
        <f>Z141+$AM$1*AH141+AF141</f>
        <v>8</v>
      </c>
    </row>
    <row r="142" spans="1:35" ht="20" x14ac:dyDescent="0.25">
      <c r="A142" s="5">
        <v>2020</v>
      </c>
      <c r="B142" s="7" t="s">
        <v>207</v>
      </c>
      <c r="C142" s="8" t="s">
        <v>31</v>
      </c>
      <c r="D142" s="8">
        <v>24</v>
      </c>
      <c r="E142" s="8"/>
      <c r="F142" s="8">
        <v>8</v>
      </c>
      <c r="G142" s="8">
        <v>0</v>
      </c>
      <c r="H142" s="8">
        <v>1</v>
      </c>
      <c r="I142" s="8">
        <v>1</v>
      </c>
      <c r="J142" s="8">
        <v>0</v>
      </c>
      <c r="K142" s="8">
        <v>1</v>
      </c>
      <c r="L142" s="8">
        <v>1</v>
      </c>
      <c r="M142" s="15">
        <f t="shared" si="20"/>
        <v>0.14199999999999999</v>
      </c>
      <c r="N142" s="8">
        <v>0</v>
      </c>
      <c r="O142" s="8">
        <v>0</v>
      </c>
      <c r="P142" s="8">
        <v>0</v>
      </c>
      <c r="Q142" s="15">
        <f t="shared" si="21"/>
        <v>0</v>
      </c>
      <c r="R142" s="8"/>
      <c r="S142" s="5" t="str">
        <f t="shared" si="19"/>
        <v>2020-Devine Ozigbo</v>
      </c>
      <c r="T142" s="13">
        <f>_xlfn.XLOOKUP(S142,AV!Y:Y,AV!N:N)</f>
        <v>0</v>
      </c>
      <c r="U142" t="str">
        <f>IF(ISNA(_xlfn.XLOOKUP(S142,'NGS RYOE'!N:N,'NGS RYOE'!K:K)),"",_xlfn.XLOOKUP(S142,'NGS RYOE'!N:N,'NGS RYOE'!K:K))</f>
        <v/>
      </c>
      <c r="V142">
        <f t="shared" si="18"/>
        <v>0.01</v>
      </c>
      <c r="W142" t="str">
        <f>IF(ISNA(_xlfn.XLOOKUP(S142,'NGS RYOE'!N:N,'NGS RYOE'!L:L)),"",_xlfn.XLOOKUP(S142,'NGS RYOE'!N:N,'NGS RYOE'!L:L))</f>
        <v/>
      </c>
      <c r="X142" s="17">
        <f>IF(ISNA(_xlfn.XLOOKUP(S142,'PFR Receiving'!Z:Z,'PFR Receiving'!AA:AA)),0,_xlfn.XLOOKUP(S142,'PFR Receiving'!Z:Z,'PFR Receiving'!AA:AA))</f>
        <v>84</v>
      </c>
      <c r="Y142" s="13">
        <f t="shared" si="22"/>
        <v>2</v>
      </c>
      <c r="Z142" s="17">
        <f t="shared" si="23"/>
        <v>0</v>
      </c>
      <c r="AA142" s="15">
        <f t="shared" si="24"/>
        <v>0</v>
      </c>
      <c r="AB142" s="17">
        <f t="shared" si="25"/>
        <v>0</v>
      </c>
      <c r="AC142" s="12">
        <f t="shared" si="26"/>
        <v>1</v>
      </c>
      <c r="AD142" s="16">
        <f>P142/H142*230</f>
        <v>0</v>
      </c>
      <c r="AE142" s="18">
        <f>Z142+X142</f>
        <v>84</v>
      </c>
      <c r="AF142" s="18">
        <f>IF(ISNA(_xlfn.XLOOKUP(S142,'PFR Receiving'!Z:Z,'PFR Receiving'!AB:AB)),0,_xlfn.XLOOKUP(S142,'PFR Receiving'!Z:Z,'PFR Receiving'!AB:AB))</f>
        <v>78</v>
      </c>
      <c r="AG142" s="18">
        <f>Z142+AF142</f>
        <v>78</v>
      </c>
      <c r="AH142" s="18">
        <f>K142/F142*16</f>
        <v>2</v>
      </c>
      <c r="AI142" s="18">
        <f>Z142+$AM$1*AH142+AF142</f>
        <v>79.260000000000005</v>
      </c>
    </row>
    <row r="143" spans="1:35" ht="20" x14ac:dyDescent="0.25">
      <c r="A143" s="5">
        <v>2020</v>
      </c>
      <c r="B143" s="7" t="s">
        <v>298</v>
      </c>
      <c r="C143" s="8" t="s">
        <v>41</v>
      </c>
      <c r="D143" s="8">
        <v>25</v>
      </c>
      <c r="E143" s="8"/>
      <c r="F143" s="8">
        <v>16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15">
        <f t="shared" si="20"/>
        <v>0.03</v>
      </c>
      <c r="N143" s="8">
        <v>0</v>
      </c>
      <c r="O143" s="8">
        <v>0</v>
      </c>
      <c r="P143" s="8">
        <v>0</v>
      </c>
      <c r="Q143" s="15">
        <f t="shared" si="21"/>
        <v>0</v>
      </c>
      <c r="R143" s="8"/>
      <c r="S143" s="5" t="str">
        <f t="shared" si="19"/>
        <v>2020-Ryan Nall</v>
      </c>
      <c r="T143" s="13">
        <f>_xlfn.XLOOKUP(S143,AV!Y:Y,AV!N:N)</f>
        <v>0.96</v>
      </c>
      <c r="U143" t="str">
        <f>IF(ISNA(_xlfn.XLOOKUP(S143,'NGS RYOE'!N:N,'NGS RYOE'!K:K)),"",_xlfn.XLOOKUP(S143,'NGS RYOE'!N:N,'NGS RYOE'!K:K))</f>
        <v/>
      </c>
      <c r="V143">
        <f t="shared" si="18"/>
        <v>0.01</v>
      </c>
      <c r="W143" t="str">
        <f>IF(ISNA(_xlfn.XLOOKUP(S143,'NGS RYOE'!N:N,'NGS RYOE'!L:L)),"",_xlfn.XLOOKUP(S143,'NGS RYOE'!N:N,'NGS RYOE'!L:L))</f>
        <v/>
      </c>
      <c r="X143" s="17">
        <f>IF(ISNA(_xlfn.XLOOKUP(S143,'PFR Receiving'!Z:Z,'PFR Receiving'!AA:AA)),0,_xlfn.XLOOKUP(S143,'PFR Receiving'!Z:Z,'PFR Receiving'!AA:AA))</f>
        <v>67</v>
      </c>
      <c r="Y143" s="13">
        <f t="shared" si="22"/>
        <v>0</v>
      </c>
      <c r="Z143" s="17">
        <f t="shared" si="23"/>
        <v>0</v>
      </c>
      <c r="AA143" s="15">
        <f t="shared" si="24"/>
        <v>0</v>
      </c>
      <c r="AB143" s="17">
        <f t="shared" si="25"/>
        <v>0</v>
      </c>
      <c r="AC143" s="12">
        <f t="shared" si="26"/>
        <v>0</v>
      </c>
      <c r="AD143" s="16">
        <f>P143/H143*230</f>
        <v>0</v>
      </c>
      <c r="AE143" s="18">
        <f>Z143+X143</f>
        <v>67</v>
      </c>
      <c r="AF143" s="18">
        <f>IF(ISNA(_xlfn.XLOOKUP(S143,'PFR Receiving'!Z:Z,'PFR Receiving'!AB:AB)),0,_xlfn.XLOOKUP(S143,'PFR Receiving'!Z:Z,'PFR Receiving'!AB:AB))</f>
        <v>47</v>
      </c>
      <c r="AG143" s="18">
        <f>Z143+AF143</f>
        <v>47</v>
      </c>
      <c r="AH143" s="18">
        <f>K143/F143*16</f>
        <v>0</v>
      </c>
      <c r="AI143" s="18">
        <f>Z143+$AM$1*AH143+AF143</f>
        <v>47</v>
      </c>
    </row>
    <row r="144" spans="1:35" ht="20" x14ac:dyDescent="0.25">
      <c r="A144" s="5">
        <v>2020</v>
      </c>
      <c r="B144" s="7" t="s">
        <v>580</v>
      </c>
      <c r="C144" s="8" t="s">
        <v>23</v>
      </c>
      <c r="D144" s="8">
        <v>26</v>
      </c>
      <c r="E144" s="8" t="s">
        <v>236</v>
      </c>
      <c r="F144" s="8">
        <v>15</v>
      </c>
      <c r="G144" s="8">
        <v>10</v>
      </c>
      <c r="H144" s="8">
        <v>1</v>
      </c>
      <c r="I144" s="8">
        <v>-1</v>
      </c>
      <c r="J144" s="8">
        <v>0</v>
      </c>
      <c r="K144" s="8">
        <v>-1</v>
      </c>
      <c r="L144" s="8">
        <v>-1</v>
      </c>
      <c r="M144" s="15">
        <f t="shared" si="20"/>
        <v>8.9999999999999993E-3</v>
      </c>
      <c r="N144" s="8">
        <v>0</v>
      </c>
      <c r="O144" s="8">
        <v>0</v>
      </c>
      <c r="P144" s="8">
        <v>0</v>
      </c>
      <c r="Q144" s="15">
        <f t="shared" si="21"/>
        <v>0</v>
      </c>
      <c r="R144" s="8"/>
      <c r="S144" s="5" t="str">
        <f t="shared" si="19"/>
        <v>2020-Patrick Ricard</v>
      </c>
      <c r="T144" s="13">
        <f>_xlfn.XLOOKUP(S144,AV!Y:Y,AV!N:N)</f>
        <v>8.48</v>
      </c>
      <c r="U144" t="str">
        <f>IF(ISNA(_xlfn.XLOOKUP(S144,'NGS RYOE'!N:N,'NGS RYOE'!K:K)),"",_xlfn.XLOOKUP(S144,'NGS RYOE'!N:N,'NGS RYOE'!K:K))</f>
        <v/>
      </c>
      <c r="V144">
        <f t="shared" si="18"/>
        <v>0.01</v>
      </c>
      <c r="W144" t="str">
        <f>IF(ISNA(_xlfn.XLOOKUP(S144,'NGS RYOE'!N:N,'NGS RYOE'!L:L)),"",_xlfn.XLOOKUP(S144,'NGS RYOE'!N:N,'NGS RYOE'!L:L))</f>
        <v/>
      </c>
      <c r="X144" s="17">
        <f>IF(ISNA(_xlfn.XLOOKUP(S144,'PFR Receiving'!Z:Z,'PFR Receiving'!AA:AA)),0,_xlfn.XLOOKUP(S144,'PFR Receiving'!Z:Z,'PFR Receiving'!AA:AA))</f>
        <v>48</v>
      </c>
      <c r="Y144" s="13">
        <f t="shared" si="22"/>
        <v>-1.0666666666666667</v>
      </c>
      <c r="Z144" s="17">
        <f t="shared" si="23"/>
        <v>0</v>
      </c>
      <c r="AA144" s="15">
        <f t="shared" si="24"/>
        <v>0</v>
      </c>
      <c r="AB144" s="17">
        <f t="shared" si="25"/>
        <v>0</v>
      </c>
      <c r="AC144" s="12">
        <f t="shared" si="26"/>
        <v>-1</v>
      </c>
      <c r="AD144" s="16">
        <f>P144/H144*230</f>
        <v>0</v>
      </c>
      <c r="AE144" s="18">
        <f>Z144+X144</f>
        <v>48</v>
      </c>
      <c r="AF144" s="18">
        <f>IF(ISNA(_xlfn.XLOOKUP(S144,'PFR Receiving'!Z:Z,'PFR Receiving'!AB:AB)),0,_xlfn.XLOOKUP(S144,'PFR Receiving'!Z:Z,'PFR Receiving'!AB:AB))</f>
        <v>48</v>
      </c>
      <c r="AG144" s="18">
        <f>Z144+AF144</f>
        <v>48</v>
      </c>
      <c r="AH144" s="18">
        <f>K144/F144*16</f>
        <v>-1.0666666666666667</v>
      </c>
      <c r="AI144" s="18">
        <f>Z144+$AM$1*AH144+AF144</f>
        <v>47.328000000000003</v>
      </c>
    </row>
    <row r="145" spans="1:35" ht="20" x14ac:dyDescent="0.25">
      <c r="A145" s="5">
        <v>2020</v>
      </c>
      <c r="B145" s="7" t="s">
        <v>459</v>
      </c>
      <c r="C145" s="8" t="s">
        <v>47</v>
      </c>
      <c r="D145" s="8">
        <v>22</v>
      </c>
      <c r="E145" s="8"/>
      <c r="F145" s="8">
        <v>1</v>
      </c>
      <c r="G145" s="8">
        <v>0</v>
      </c>
      <c r="H145" s="8">
        <v>1</v>
      </c>
      <c r="I145" s="8">
        <v>-12</v>
      </c>
      <c r="J145" s="8"/>
      <c r="K145" s="8">
        <v>-12</v>
      </c>
      <c r="L145" s="8">
        <v>-12</v>
      </c>
      <c r="M145" s="15">
        <f t="shared" si="20"/>
        <v>0</v>
      </c>
      <c r="N145" s="8">
        <v>0</v>
      </c>
      <c r="O145" s="8">
        <v>0</v>
      </c>
      <c r="P145" s="8">
        <v>0</v>
      </c>
      <c r="Q145" s="15">
        <f t="shared" si="21"/>
        <v>0</v>
      </c>
      <c r="R145" s="8"/>
      <c r="S145" s="5" t="str">
        <f t="shared" si="19"/>
        <v>2020-Adrian Killins</v>
      </c>
      <c r="T145" s="13">
        <f>_xlfn.XLOOKUP(S145,AV!Y:Y,AV!N:N)</f>
        <v>0</v>
      </c>
      <c r="U145" t="str">
        <f>IF(ISNA(_xlfn.XLOOKUP(S145,'NGS RYOE'!N:N,'NGS RYOE'!K:K)),"",_xlfn.XLOOKUP(S145,'NGS RYOE'!N:N,'NGS RYOE'!K:K))</f>
        <v/>
      </c>
      <c r="V145">
        <f t="shared" si="18"/>
        <v>0.01</v>
      </c>
      <c r="W145" t="str">
        <f>IF(ISNA(_xlfn.XLOOKUP(S145,'NGS RYOE'!N:N,'NGS RYOE'!L:L)),"",_xlfn.XLOOKUP(S145,'NGS RYOE'!N:N,'NGS RYOE'!L:L))</f>
        <v/>
      </c>
      <c r="X145" s="17">
        <f>IF(ISNA(_xlfn.XLOOKUP(S145,'PFR Receiving'!Z:Z,'PFR Receiving'!AA:AA)),0,_xlfn.XLOOKUP(S145,'PFR Receiving'!Z:Z,'PFR Receiving'!AA:AA))</f>
        <v>32</v>
      </c>
      <c r="Y145" s="13">
        <f t="shared" si="22"/>
        <v>-192</v>
      </c>
      <c r="Z145" s="17">
        <f t="shared" si="23"/>
        <v>0</v>
      </c>
      <c r="AA145" s="15">
        <f t="shared" si="24"/>
        <v>0</v>
      </c>
      <c r="AB145" s="17">
        <f t="shared" si="25"/>
        <v>0</v>
      </c>
      <c r="AC145" s="12">
        <f t="shared" si="26"/>
        <v>-12</v>
      </c>
      <c r="AD145" s="16">
        <f>P145/H145*230</f>
        <v>0</v>
      </c>
      <c r="AE145" s="18">
        <f>Z145+X145</f>
        <v>32</v>
      </c>
      <c r="AF145" s="18">
        <f>IF(ISNA(_xlfn.XLOOKUP(S145,'PFR Receiving'!Z:Z,'PFR Receiving'!AB:AB)),0,_xlfn.XLOOKUP(S145,'PFR Receiving'!Z:Z,'PFR Receiving'!AB:AB))</f>
        <v>96</v>
      </c>
      <c r="AG145" s="18">
        <f>Z145+AF145</f>
        <v>96</v>
      </c>
      <c r="AH145" s="18">
        <f>K145/F145*16</f>
        <v>-192</v>
      </c>
      <c r="AI145" s="18">
        <f>Z145+$AM$1*AH145+AF145</f>
        <v>-24.960000000000008</v>
      </c>
    </row>
    <row r="146" spans="1:35" ht="20" x14ac:dyDescent="0.25">
      <c r="A146" s="5">
        <v>2019</v>
      </c>
      <c r="B146" s="7" t="s">
        <v>481</v>
      </c>
      <c r="C146" s="8" t="s">
        <v>26</v>
      </c>
      <c r="D146" s="8">
        <v>25</v>
      </c>
      <c r="E146" s="8" t="s">
        <v>17</v>
      </c>
      <c r="F146" s="8">
        <v>15</v>
      </c>
      <c r="G146" s="8">
        <v>15</v>
      </c>
      <c r="H146" s="8">
        <v>303</v>
      </c>
      <c r="I146" s="8">
        <v>1540</v>
      </c>
      <c r="J146" s="8">
        <v>73</v>
      </c>
      <c r="K146" s="8">
        <v>572</v>
      </c>
      <c r="L146" s="8">
        <v>1.9</v>
      </c>
      <c r="M146" s="15">
        <f t="shared" si="20"/>
        <v>0.39</v>
      </c>
      <c r="N146" s="8">
        <v>968</v>
      </c>
      <c r="O146" s="8">
        <v>3.2</v>
      </c>
      <c r="P146" s="8">
        <v>29</v>
      </c>
      <c r="Q146" s="15">
        <f t="shared" si="21"/>
        <v>0.97799999999999998</v>
      </c>
      <c r="R146" s="8">
        <v>10.4</v>
      </c>
      <c r="S146" s="5" t="str">
        <f t="shared" si="19"/>
        <v>2019-Derrick Henry</v>
      </c>
      <c r="T146" s="13">
        <f>_xlfn.XLOOKUP(S146,AV!Y:Y,AV!N:N)</f>
        <v>13.92</v>
      </c>
      <c r="U146">
        <f>IF(ISNA(_xlfn.XLOOKUP(S146,'NGS RYOE'!N:N,'NGS RYOE'!K:K)),"",_xlfn.XLOOKUP(S146,'NGS RYOE'!N:N,'NGS RYOE'!K:K))</f>
        <v>1.06</v>
      </c>
      <c r="V146">
        <f t="shared" si="18"/>
        <v>0.94</v>
      </c>
      <c r="W146">
        <f>IF(ISNA(_xlfn.XLOOKUP(S146,'NGS RYOE'!N:N,'NGS RYOE'!L:L)),"",_xlfn.XLOOKUP(S146,'NGS RYOE'!N:N,'NGS RYOE'!L:L))</f>
        <v>44.3</v>
      </c>
      <c r="X146" s="17">
        <f>IF(ISNA(_xlfn.XLOOKUP(S146,'PFR Receiving'!Z:Z,'PFR Receiving'!AA:AA)),0,_xlfn.XLOOKUP(S146,'PFR Receiving'!Z:Z,'PFR Receiving'!AA:AA))</f>
        <v>219.73333333333332</v>
      </c>
      <c r="Y146" s="13">
        <f t="shared" si="22"/>
        <v>1642.6666666666667</v>
      </c>
      <c r="Z146" s="17">
        <f t="shared" si="23"/>
        <v>1032.5333333333333</v>
      </c>
      <c r="AA146" s="15">
        <f t="shared" si="24"/>
        <v>0.997</v>
      </c>
      <c r="AB146" s="17">
        <f t="shared" si="25"/>
        <v>734.78547854785484</v>
      </c>
      <c r="AC146" s="12">
        <f t="shared" si="26"/>
        <v>5.0825082508250823</v>
      </c>
      <c r="AD146" s="16">
        <f>P146/H146*230</f>
        <v>22.013201320132016</v>
      </c>
      <c r="AE146" s="18">
        <f>Z146+X146</f>
        <v>1252.2666666666667</v>
      </c>
      <c r="AF146" s="18">
        <f>IF(ISNA(_xlfn.XLOOKUP(S146,'PFR Receiving'!Z:Z,'PFR Receiving'!AB:AB)),0,_xlfn.XLOOKUP(S146,'PFR Receiving'!Z:Z,'PFR Receiving'!AB:AB))</f>
        <v>244.26666666666668</v>
      </c>
      <c r="AG146" s="18">
        <f>Z146+AF146</f>
        <v>1276.8</v>
      </c>
      <c r="AH146" s="18">
        <f>K146/F146*16</f>
        <v>610.13333333333333</v>
      </c>
      <c r="AI146" s="18">
        <f>Z146+$AM$1*AH146+AF146</f>
        <v>1661.184</v>
      </c>
    </row>
    <row r="147" spans="1:35" ht="20" x14ac:dyDescent="0.25">
      <c r="A147" s="5">
        <v>2019</v>
      </c>
      <c r="B147" s="7" t="s">
        <v>483</v>
      </c>
      <c r="C147" s="8" t="s">
        <v>28</v>
      </c>
      <c r="D147" s="8">
        <v>24</v>
      </c>
      <c r="E147" s="8" t="s">
        <v>17</v>
      </c>
      <c r="F147" s="8">
        <v>16</v>
      </c>
      <c r="G147" s="8">
        <v>16</v>
      </c>
      <c r="H147" s="8">
        <v>298</v>
      </c>
      <c r="I147" s="8">
        <v>1494</v>
      </c>
      <c r="J147" s="8">
        <v>62</v>
      </c>
      <c r="K147" s="8">
        <v>612</v>
      </c>
      <c r="L147" s="8">
        <v>2.1</v>
      </c>
      <c r="M147" s="15">
        <f t="shared" si="20"/>
        <v>0.497</v>
      </c>
      <c r="N147" s="8">
        <v>882</v>
      </c>
      <c r="O147" s="8">
        <v>3</v>
      </c>
      <c r="P147" s="8">
        <v>32</v>
      </c>
      <c r="Q147" s="15">
        <f t="shared" si="21"/>
        <v>0.99</v>
      </c>
      <c r="R147" s="8">
        <v>9.3000000000000007</v>
      </c>
      <c r="S147" s="5" t="str">
        <f t="shared" si="19"/>
        <v>2019-Nick Chubb</v>
      </c>
      <c r="T147" s="13">
        <f>_xlfn.XLOOKUP(S147,AV!Y:Y,AV!N:N)</f>
        <v>12</v>
      </c>
      <c r="U147">
        <f>IF(ISNA(_xlfn.XLOOKUP(S147,'NGS RYOE'!N:N,'NGS RYOE'!K:K)),"",_xlfn.XLOOKUP(S147,'NGS RYOE'!N:N,'NGS RYOE'!K:K))</f>
        <v>0.92</v>
      </c>
      <c r="V147">
        <f t="shared" si="18"/>
        <v>0.90600000000000003</v>
      </c>
      <c r="W147">
        <f>IF(ISNA(_xlfn.XLOOKUP(S147,'NGS RYOE'!N:N,'NGS RYOE'!L:L)),"",_xlfn.XLOOKUP(S147,'NGS RYOE'!N:N,'NGS RYOE'!L:L))</f>
        <v>41.4</v>
      </c>
      <c r="X147" s="17">
        <f>IF(ISNA(_xlfn.XLOOKUP(S147,'PFR Receiving'!Z:Z,'PFR Receiving'!AA:AA)),0,_xlfn.XLOOKUP(S147,'PFR Receiving'!Z:Z,'PFR Receiving'!AA:AA))</f>
        <v>278</v>
      </c>
      <c r="Y147" s="13">
        <f t="shared" si="22"/>
        <v>1494</v>
      </c>
      <c r="Z147" s="17">
        <f t="shared" si="23"/>
        <v>882</v>
      </c>
      <c r="AA147" s="15">
        <f t="shared" si="24"/>
        <v>0.995</v>
      </c>
      <c r="AB147" s="17">
        <f t="shared" si="25"/>
        <v>680.73825503355704</v>
      </c>
      <c r="AC147" s="12">
        <f t="shared" si="26"/>
        <v>5.0134228187919465</v>
      </c>
      <c r="AD147" s="16">
        <f>P147/H147*230</f>
        <v>24.697986577181208</v>
      </c>
      <c r="AE147" s="18">
        <f>Z147+X147</f>
        <v>1160</v>
      </c>
      <c r="AF147" s="18">
        <f>IF(ISNA(_xlfn.XLOOKUP(S147,'PFR Receiving'!Z:Z,'PFR Receiving'!AB:AB)),0,_xlfn.XLOOKUP(S147,'PFR Receiving'!Z:Z,'PFR Receiving'!AB:AB))</f>
        <v>318</v>
      </c>
      <c r="AG147" s="18">
        <f>Z147+AF147</f>
        <v>1200</v>
      </c>
      <c r="AH147" s="18">
        <f>K147/F147*16</f>
        <v>612</v>
      </c>
      <c r="AI147" s="18">
        <f>Z147+$AM$1*AH147+AF147</f>
        <v>1585.56</v>
      </c>
    </row>
    <row r="148" spans="1:35" ht="20" x14ac:dyDescent="0.25">
      <c r="A148" s="5">
        <v>2019</v>
      </c>
      <c r="B148" s="7" t="s">
        <v>367</v>
      </c>
      <c r="C148" s="8" t="s">
        <v>43</v>
      </c>
      <c r="D148" s="8">
        <v>23</v>
      </c>
      <c r="E148" s="8" t="s">
        <v>17</v>
      </c>
      <c r="F148" s="8">
        <v>16</v>
      </c>
      <c r="G148" s="8">
        <v>16</v>
      </c>
      <c r="H148" s="8">
        <v>287</v>
      </c>
      <c r="I148" s="8">
        <v>1387</v>
      </c>
      <c r="J148" s="8">
        <v>57</v>
      </c>
      <c r="K148" s="8">
        <v>874</v>
      </c>
      <c r="L148" s="8">
        <v>3</v>
      </c>
      <c r="M148" s="15">
        <f t="shared" si="20"/>
        <v>0.86599999999999999</v>
      </c>
      <c r="N148" s="8">
        <v>513</v>
      </c>
      <c r="O148" s="8">
        <v>1.8</v>
      </c>
      <c r="P148" s="8">
        <v>16</v>
      </c>
      <c r="Q148" s="15">
        <f t="shared" si="21"/>
        <v>0.88</v>
      </c>
      <c r="R148" s="8">
        <v>17.899999999999999</v>
      </c>
      <c r="S148" s="5" t="str">
        <f t="shared" si="19"/>
        <v>2019-Christian McCaffrey</v>
      </c>
      <c r="T148" s="13">
        <f>_xlfn.XLOOKUP(S148,AV!Y:Y,AV!N:N)</f>
        <v>15.04</v>
      </c>
      <c r="U148">
        <f>IF(ISNA(_xlfn.XLOOKUP(S148,'NGS RYOE'!N:N,'NGS RYOE'!K:K)),"",_xlfn.XLOOKUP(S148,'NGS RYOE'!N:N,'NGS RYOE'!K:K))</f>
        <v>0.75</v>
      </c>
      <c r="V148">
        <f t="shared" si="18"/>
        <v>0.86599999999999999</v>
      </c>
      <c r="W148">
        <f>IF(ISNA(_xlfn.XLOOKUP(S148,'NGS RYOE'!N:N,'NGS RYOE'!L:L)),"",_xlfn.XLOOKUP(S148,'NGS RYOE'!N:N,'NGS RYOE'!L:L))</f>
        <v>38.4</v>
      </c>
      <c r="X148" s="17">
        <f>IF(ISNA(_xlfn.XLOOKUP(S148,'PFR Receiving'!Z:Z,'PFR Receiving'!AA:AA)),0,_xlfn.XLOOKUP(S148,'PFR Receiving'!Z:Z,'PFR Receiving'!AA:AA))</f>
        <v>1005</v>
      </c>
      <c r="Y148" s="13">
        <f t="shared" si="22"/>
        <v>1387</v>
      </c>
      <c r="Z148" s="17">
        <f t="shared" si="23"/>
        <v>513</v>
      </c>
      <c r="AA148" s="15">
        <f t="shared" si="24"/>
        <v>0.89300000000000002</v>
      </c>
      <c r="AB148" s="17">
        <f t="shared" si="25"/>
        <v>411.11498257839719</v>
      </c>
      <c r="AC148" s="12">
        <f t="shared" si="26"/>
        <v>4.8327526132404177</v>
      </c>
      <c r="AD148" s="16">
        <f>P148/H148*230</f>
        <v>12.822299651567944</v>
      </c>
      <c r="AE148" s="18">
        <f>Z148+X148</f>
        <v>1518</v>
      </c>
      <c r="AF148" s="18">
        <f>IF(ISNA(_xlfn.XLOOKUP(S148,'PFR Receiving'!Z:Z,'PFR Receiving'!AB:AB)),0,_xlfn.XLOOKUP(S148,'PFR Receiving'!Z:Z,'PFR Receiving'!AB:AB))</f>
        <v>1019</v>
      </c>
      <c r="AG148" s="18">
        <f>Z148+AF148</f>
        <v>1532</v>
      </c>
      <c r="AH148" s="18">
        <f>K148/F148*16</f>
        <v>874</v>
      </c>
      <c r="AI148" s="18">
        <f>Z148+$AM$1*AH148+AF148</f>
        <v>2082.62</v>
      </c>
    </row>
    <row r="149" spans="1:35" ht="20" x14ac:dyDescent="0.25">
      <c r="A149" s="5">
        <v>2019</v>
      </c>
      <c r="B149" s="7" t="s">
        <v>56</v>
      </c>
      <c r="C149" s="8" t="s">
        <v>37</v>
      </c>
      <c r="D149" s="8">
        <v>24</v>
      </c>
      <c r="E149" s="8" t="s">
        <v>17</v>
      </c>
      <c r="F149" s="8">
        <v>16</v>
      </c>
      <c r="G149" s="8">
        <v>16</v>
      </c>
      <c r="H149" s="8">
        <v>301</v>
      </c>
      <c r="I149" s="8">
        <v>1357</v>
      </c>
      <c r="J149" s="8">
        <v>78</v>
      </c>
      <c r="K149" s="8">
        <v>678</v>
      </c>
      <c r="L149" s="8">
        <v>2.2999999999999998</v>
      </c>
      <c r="M149" s="15">
        <f t="shared" si="20"/>
        <v>0.623</v>
      </c>
      <c r="N149" s="8">
        <v>679</v>
      </c>
      <c r="O149" s="8">
        <v>2.2999999999999998</v>
      </c>
      <c r="P149" s="8">
        <v>24</v>
      </c>
      <c r="Q149" s="15">
        <f t="shared" si="21"/>
        <v>0.96599999999999997</v>
      </c>
      <c r="R149" s="8">
        <v>12.5</v>
      </c>
      <c r="S149" s="5" t="str">
        <f t="shared" si="19"/>
        <v>2019-Ezekiel Elliott</v>
      </c>
      <c r="T149" s="13">
        <f>_xlfn.XLOOKUP(S149,AV!Y:Y,AV!N:N)</f>
        <v>11.04</v>
      </c>
      <c r="U149">
        <f>IF(ISNA(_xlfn.XLOOKUP(S149,'NGS RYOE'!N:N,'NGS RYOE'!K:K)),"",_xlfn.XLOOKUP(S149,'NGS RYOE'!N:N,'NGS RYOE'!K:K))</f>
        <v>0.41</v>
      </c>
      <c r="V149">
        <f t="shared" si="18"/>
        <v>0.64600000000000002</v>
      </c>
      <c r="W149">
        <f>IF(ISNA(_xlfn.XLOOKUP(S149,'NGS RYOE'!N:N,'NGS RYOE'!L:L)),"",_xlfn.XLOOKUP(S149,'NGS RYOE'!N:N,'NGS RYOE'!L:L))</f>
        <v>47.5</v>
      </c>
      <c r="X149" s="17">
        <f>IF(ISNA(_xlfn.XLOOKUP(S149,'PFR Receiving'!Z:Z,'PFR Receiving'!AA:AA)),0,_xlfn.XLOOKUP(S149,'PFR Receiving'!Z:Z,'PFR Receiving'!AA:AA))</f>
        <v>420</v>
      </c>
      <c r="Y149" s="13">
        <f t="shared" si="22"/>
        <v>1357</v>
      </c>
      <c r="Z149" s="17">
        <f t="shared" si="23"/>
        <v>679</v>
      </c>
      <c r="AA149" s="15">
        <f t="shared" si="24"/>
        <v>0.96099999999999997</v>
      </c>
      <c r="AB149" s="17">
        <f t="shared" si="25"/>
        <v>518.83720930232562</v>
      </c>
      <c r="AC149" s="12">
        <f t="shared" si="26"/>
        <v>4.5083056478405314</v>
      </c>
      <c r="AD149" s="16">
        <f>P149/H149*230</f>
        <v>18.338870431893685</v>
      </c>
      <c r="AE149" s="18">
        <f>Z149+X149</f>
        <v>1099</v>
      </c>
      <c r="AF149" s="18">
        <f>IF(ISNA(_xlfn.XLOOKUP(S149,'PFR Receiving'!Z:Z,'PFR Receiving'!AB:AB)),0,_xlfn.XLOOKUP(S149,'PFR Receiving'!Z:Z,'PFR Receiving'!AB:AB))</f>
        <v>395</v>
      </c>
      <c r="AG149" s="18">
        <f>Z149+AF149</f>
        <v>1074</v>
      </c>
      <c r="AH149" s="18">
        <f>K149/F149*16</f>
        <v>678</v>
      </c>
      <c r="AI149" s="18">
        <f>Z149+$AM$1*AH149+AF149</f>
        <v>1501.1399999999999</v>
      </c>
    </row>
    <row r="150" spans="1:35" ht="20" x14ac:dyDescent="0.25">
      <c r="A150" s="5">
        <v>2019</v>
      </c>
      <c r="B150" s="7" t="s">
        <v>50</v>
      </c>
      <c r="C150" s="8" t="s">
        <v>51</v>
      </c>
      <c r="D150" s="8">
        <v>25</v>
      </c>
      <c r="E150" s="8" t="s">
        <v>17</v>
      </c>
      <c r="F150" s="8">
        <v>15</v>
      </c>
      <c r="G150" s="8">
        <v>15</v>
      </c>
      <c r="H150" s="8">
        <v>278</v>
      </c>
      <c r="I150" s="8">
        <v>1230</v>
      </c>
      <c r="J150" s="8">
        <v>75</v>
      </c>
      <c r="K150" s="8">
        <v>496</v>
      </c>
      <c r="L150" s="8">
        <v>1.8</v>
      </c>
      <c r="M150" s="15">
        <f t="shared" si="20"/>
        <v>0.35199999999999998</v>
      </c>
      <c r="N150" s="8">
        <v>734</v>
      </c>
      <c r="O150" s="8">
        <v>2.6</v>
      </c>
      <c r="P150" s="8">
        <v>28</v>
      </c>
      <c r="Q150" s="15">
        <f t="shared" si="21"/>
        <v>0.97299999999999998</v>
      </c>
      <c r="R150" s="8">
        <v>9.9</v>
      </c>
      <c r="S150" s="5" t="str">
        <f t="shared" si="19"/>
        <v>2019-Chris Carson</v>
      </c>
      <c r="T150" s="13">
        <f>_xlfn.XLOOKUP(S150,AV!Y:Y,AV!N:N)</f>
        <v>10.72</v>
      </c>
      <c r="U150">
        <f>IF(ISNA(_xlfn.XLOOKUP(S150,'NGS RYOE'!N:N,'NGS RYOE'!K:K)),"",_xlfn.XLOOKUP(S150,'NGS RYOE'!N:N,'NGS RYOE'!K:K))</f>
        <v>0.56999999999999995</v>
      </c>
      <c r="V150">
        <f t="shared" si="18"/>
        <v>0.78</v>
      </c>
      <c r="W150">
        <f>IF(ISNA(_xlfn.XLOOKUP(S150,'NGS RYOE'!N:N,'NGS RYOE'!L:L)),"",_xlfn.XLOOKUP(S150,'NGS RYOE'!N:N,'NGS RYOE'!L:L))</f>
        <v>44.3</v>
      </c>
      <c r="X150" s="17">
        <f>IF(ISNA(_xlfn.XLOOKUP(S150,'PFR Receiving'!Z:Z,'PFR Receiving'!AA:AA)),0,_xlfn.XLOOKUP(S150,'PFR Receiving'!Z:Z,'PFR Receiving'!AA:AA))</f>
        <v>283.73333333333335</v>
      </c>
      <c r="Y150" s="13">
        <f t="shared" si="22"/>
        <v>1312</v>
      </c>
      <c r="Z150" s="17">
        <f t="shared" si="23"/>
        <v>782.93333333333328</v>
      </c>
      <c r="AA150" s="15">
        <f t="shared" si="24"/>
        <v>0.98499999999999999</v>
      </c>
      <c r="AB150" s="17">
        <f t="shared" si="25"/>
        <v>607.26618705035969</v>
      </c>
      <c r="AC150" s="12">
        <f t="shared" si="26"/>
        <v>4.4244604316546763</v>
      </c>
      <c r="AD150" s="16">
        <f>P150/H150*230</f>
        <v>23.165467625899279</v>
      </c>
      <c r="AE150" s="18">
        <f>Z150+X150</f>
        <v>1066.6666666666665</v>
      </c>
      <c r="AF150" s="18">
        <f>IF(ISNA(_xlfn.XLOOKUP(S150,'PFR Receiving'!Z:Z,'PFR Receiving'!AB:AB)),0,_xlfn.XLOOKUP(S150,'PFR Receiving'!Z:Z,'PFR Receiving'!AB:AB))</f>
        <v>314.66666666666669</v>
      </c>
      <c r="AG150" s="18">
        <f>Z150+AF150</f>
        <v>1097.5999999999999</v>
      </c>
      <c r="AH150" s="18">
        <f>K150/F150*16</f>
        <v>529.06666666666672</v>
      </c>
      <c r="AI150" s="18">
        <f>Z150+$AM$1*AH150+AF150</f>
        <v>1430.912</v>
      </c>
    </row>
    <row r="151" spans="1:35" ht="20" x14ac:dyDescent="0.25">
      <c r="A151" s="5">
        <v>2019</v>
      </c>
      <c r="B151" s="7" t="s">
        <v>103</v>
      </c>
      <c r="C151" s="8" t="s">
        <v>31</v>
      </c>
      <c r="D151" s="8">
        <v>24</v>
      </c>
      <c r="E151" s="8" t="s">
        <v>17</v>
      </c>
      <c r="F151" s="8">
        <v>15</v>
      </c>
      <c r="G151" s="8">
        <v>15</v>
      </c>
      <c r="H151" s="8">
        <v>265</v>
      </c>
      <c r="I151" s="8">
        <v>1152</v>
      </c>
      <c r="J151" s="8">
        <v>55</v>
      </c>
      <c r="K151" s="8">
        <v>360</v>
      </c>
      <c r="L151" s="8">
        <v>1.4</v>
      </c>
      <c r="M151" s="15">
        <f t="shared" si="20"/>
        <v>0.23300000000000001</v>
      </c>
      <c r="N151" s="8">
        <v>792</v>
      </c>
      <c r="O151" s="8">
        <v>3</v>
      </c>
      <c r="P151" s="8">
        <v>16</v>
      </c>
      <c r="Q151" s="15">
        <f t="shared" si="21"/>
        <v>0.88</v>
      </c>
      <c r="R151" s="8">
        <v>16.600000000000001</v>
      </c>
      <c r="S151" s="5" t="str">
        <f t="shared" si="19"/>
        <v>2019-Leonard Fournette</v>
      </c>
      <c r="T151" s="13">
        <f>_xlfn.XLOOKUP(S151,AV!Y:Y,AV!N:N)</f>
        <v>10.72</v>
      </c>
      <c r="U151">
        <f>IF(ISNA(_xlfn.XLOOKUP(S151,'NGS RYOE'!N:N,'NGS RYOE'!K:K)),"",_xlfn.XLOOKUP(S151,'NGS RYOE'!N:N,'NGS RYOE'!K:K))</f>
        <v>0.46</v>
      </c>
      <c r="V151">
        <f t="shared" si="18"/>
        <v>0.68600000000000005</v>
      </c>
      <c r="W151">
        <f>IF(ISNA(_xlfn.XLOOKUP(S151,'NGS RYOE'!N:N,'NGS RYOE'!L:L)),"",_xlfn.XLOOKUP(S151,'NGS RYOE'!N:N,'NGS RYOE'!L:L))</f>
        <v>31.8</v>
      </c>
      <c r="X151" s="17">
        <f>IF(ISNA(_xlfn.XLOOKUP(S151,'PFR Receiving'!Z:Z,'PFR Receiving'!AA:AA)),0,_xlfn.XLOOKUP(S151,'PFR Receiving'!Z:Z,'PFR Receiving'!AA:AA))</f>
        <v>556.79999999999995</v>
      </c>
      <c r="Y151" s="13">
        <f t="shared" si="22"/>
        <v>1228.8</v>
      </c>
      <c r="Z151" s="17">
        <f t="shared" si="23"/>
        <v>844.8</v>
      </c>
      <c r="AA151" s="15">
        <f t="shared" si="24"/>
        <v>0.99</v>
      </c>
      <c r="AB151" s="17">
        <f t="shared" si="25"/>
        <v>687.39622641509425</v>
      </c>
      <c r="AC151" s="12">
        <f t="shared" si="26"/>
        <v>4.3471698113207546</v>
      </c>
      <c r="AD151" s="16">
        <f>P151/H151*230</f>
        <v>13.886792452830189</v>
      </c>
      <c r="AE151" s="18">
        <f>Z151+X151</f>
        <v>1401.6</v>
      </c>
      <c r="AF151" s="18">
        <f>IF(ISNA(_xlfn.XLOOKUP(S151,'PFR Receiving'!Z:Z,'PFR Receiving'!AB:AB)),0,_xlfn.XLOOKUP(S151,'PFR Receiving'!Z:Z,'PFR Receiving'!AB:AB))</f>
        <v>595.20000000000005</v>
      </c>
      <c r="AG151" s="18">
        <f>Z151+AF151</f>
        <v>1440</v>
      </c>
      <c r="AH151" s="18">
        <f>K151/F151*16</f>
        <v>384</v>
      </c>
      <c r="AI151" s="18">
        <f>Z151+$AM$1*AH151+AF151</f>
        <v>1681.92</v>
      </c>
    </row>
    <row r="152" spans="1:35" ht="20" x14ac:dyDescent="0.25">
      <c r="A152" s="5">
        <v>2019</v>
      </c>
      <c r="B152" s="7" t="s">
        <v>108</v>
      </c>
      <c r="C152" s="8" t="s">
        <v>109</v>
      </c>
      <c r="D152" s="8">
        <v>21</v>
      </c>
      <c r="E152" s="8" t="s">
        <v>17</v>
      </c>
      <c r="F152" s="8">
        <v>13</v>
      </c>
      <c r="G152" s="8">
        <v>13</v>
      </c>
      <c r="H152" s="8">
        <v>242</v>
      </c>
      <c r="I152" s="8">
        <v>1150</v>
      </c>
      <c r="J152" s="8">
        <v>53</v>
      </c>
      <c r="K152" s="8">
        <v>467</v>
      </c>
      <c r="L152" s="8">
        <v>1.9</v>
      </c>
      <c r="M152" s="15">
        <f t="shared" si="20"/>
        <v>0.39</v>
      </c>
      <c r="N152" s="8">
        <v>683</v>
      </c>
      <c r="O152" s="8">
        <v>2.8</v>
      </c>
      <c r="P152" s="8">
        <v>26</v>
      </c>
      <c r="Q152" s="15">
        <f t="shared" si="21"/>
        <v>0.97099999999999997</v>
      </c>
      <c r="R152" s="8">
        <v>9.3000000000000007</v>
      </c>
      <c r="S152" s="5" t="str">
        <f t="shared" si="19"/>
        <v>2019-Josh Jacobs</v>
      </c>
      <c r="T152" s="13">
        <f>_xlfn.XLOOKUP(S152,AV!Y:Y,AV!N:N)</f>
        <v>9.92</v>
      </c>
      <c r="U152">
        <f>IF(ISNA(_xlfn.XLOOKUP(S152,'NGS RYOE'!N:N,'NGS RYOE'!K:K)),"",_xlfn.XLOOKUP(S152,'NGS RYOE'!N:N,'NGS RYOE'!K:K))</f>
        <v>0.87</v>
      </c>
      <c r="V152">
        <f t="shared" si="18"/>
        <v>0.89300000000000002</v>
      </c>
      <c r="W152">
        <f>IF(ISNA(_xlfn.XLOOKUP(S152,'NGS RYOE'!N:N,'NGS RYOE'!L:L)),"",_xlfn.XLOOKUP(S152,'NGS RYOE'!N:N,'NGS RYOE'!L:L))</f>
        <v>42.2</v>
      </c>
      <c r="X152" s="17">
        <f>IF(ISNA(_xlfn.XLOOKUP(S152,'PFR Receiving'!Z:Z,'PFR Receiving'!AA:AA)),0,_xlfn.XLOOKUP(S152,'PFR Receiving'!Z:Z,'PFR Receiving'!AA:AA))</f>
        <v>204.30769230769232</v>
      </c>
      <c r="Y152" s="13">
        <f t="shared" si="22"/>
        <v>1415.3846153846155</v>
      </c>
      <c r="Z152" s="17">
        <f t="shared" si="23"/>
        <v>840.61538461538464</v>
      </c>
      <c r="AA152" s="15">
        <f t="shared" si="24"/>
        <v>0.98799999999999999</v>
      </c>
      <c r="AB152" s="17">
        <f t="shared" si="25"/>
        <v>649.1322314049587</v>
      </c>
      <c r="AC152" s="12">
        <f t="shared" si="26"/>
        <v>4.7520661157024797</v>
      </c>
      <c r="AD152" s="16">
        <f>P152/H152*230</f>
        <v>24.710743801652892</v>
      </c>
      <c r="AE152" s="18">
        <f>Z152+X152</f>
        <v>1044.9230769230769</v>
      </c>
      <c r="AF152" s="18">
        <f>IF(ISNA(_xlfn.XLOOKUP(S152,'PFR Receiving'!Z:Z,'PFR Receiving'!AB:AB)),0,_xlfn.XLOOKUP(S152,'PFR Receiving'!Z:Z,'PFR Receiving'!AB:AB))</f>
        <v>225.23076923076923</v>
      </c>
      <c r="AG152" s="18">
        <f>Z152+AF152</f>
        <v>1065.8461538461538</v>
      </c>
      <c r="AH152" s="18">
        <f>K152/F152*16</f>
        <v>574.76923076923072</v>
      </c>
      <c r="AI152" s="18">
        <f>Z152+$AM$1*AH152+AF152</f>
        <v>1427.9507692307693</v>
      </c>
    </row>
    <row r="153" spans="1:35" ht="20" x14ac:dyDescent="0.25">
      <c r="A153" s="5">
        <v>2019</v>
      </c>
      <c r="B153" s="7" t="s">
        <v>91</v>
      </c>
      <c r="C153" s="8" t="s">
        <v>86</v>
      </c>
      <c r="D153" s="8">
        <v>23</v>
      </c>
      <c r="E153" s="8" t="s">
        <v>17</v>
      </c>
      <c r="F153" s="8">
        <v>16</v>
      </c>
      <c r="G153" s="8">
        <v>15</v>
      </c>
      <c r="H153" s="8">
        <v>278</v>
      </c>
      <c r="I153" s="8">
        <v>1137</v>
      </c>
      <c r="J153" s="8">
        <v>56</v>
      </c>
      <c r="K153" s="8">
        <v>492</v>
      </c>
      <c r="L153" s="8">
        <v>1.8</v>
      </c>
      <c r="M153" s="15">
        <f t="shared" si="20"/>
        <v>0.35199999999999998</v>
      </c>
      <c r="N153" s="8">
        <v>645</v>
      </c>
      <c r="O153" s="8">
        <v>2.2999999999999998</v>
      </c>
      <c r="P153" s="8">
        <v>24</v>
      </c>
      <c r="Q153" s="15">
        <f t="shared" si="21"/>
        <v>0.96599999999999997</v>
      </c>
      <c r="R153" s="8">
        <v>11.6</v>
      </c>
      <c r="S153" s="5" t="str">
        <f t="shared" si="19"/>
        <v>2019-Joe Mixon</v>
      </c>
      <c r="T153" s="13">
        <f>_xlfn.XLOOKUP(S153,AV!Y:Y,AV!N:N)</f>
        <v>7.04</v>
      </c>
      <c r="U153">
        <f>IF(ISNA(_xlfn.XLOOKUP(S153,'NGS RYOE'!N:N,'NGS RYOE'!K:K)),"",_xlfn.XLOOKUP(S153,'NGS RYOE'!N:N,'NGS RYOE'!K:K))</f>
        <v>0.05</v>
      </c>
      <c r="V153">
        <f t="shared" si="18"/>
        <v>0.38</v>
      </c>
      <c r="W153">
        <f>IF(ISNA(_xlfn.XLOOKUP(S153,'NGS RYOE'!N:N,'NGS RYOE'!L:L)),"",_xlfn.XLOOKUP(S153,'NGS RYOE'!N:N,'NGS RYOE'!L:L))</f>
        <v>35.4</v>
      </c>
      <c r="X153" s="17">
        <f>IF(ISNA(_xlfn.XLOOKUP(S153,'PFR Receiving'!Z:Z,'PFR Receiving'!AA:AA)),0,_xlfn.XLOOKUP(S153,'PFR Receiving'!Z:Z,'PFR Receiving'!AA:AA))</f>
        <v>287</v>
      </c>
      <c r="Y153" s="13">
        <f t="shared" si="22"/>
        <v>1137</v>
      </c>
      <c r="Z153" s="17">
        <f t="shared" si="23"/>
        <v>645</v>
      </c>
      <c r="AA153" s="15">
        <f t="shared" si="24"/>
        <v>0.95199999999999996</v>
      </c>
      <c r="AB153" s="17">
        <f t="shared" si="25"/>
        <v>533.63309352517979</v>
      </c>
      <c r="AC153" s="12">
        <f t="shared" si="26"/>
        <v>4.0899280575539567</v>
      </c>
      <c r="AD153" s="16">
        <f>P153/H153*230</f>
        <v>19.85611510791367</v>
      </c>
      <c r="AE153" s="18">
        <f>Z153+X153</f>
        <v>932</v>
      </c>
      <c r="AF153" s="18">
        <f>IF(ISNA(_xlfn.XLOOKUP(S153,'PFR Receiving'!Z:Z,'PFR Receiving'!AB:AB)),0,_xlfn.XLOOKUP(S153,'PFR Receiving'!Z:Z,'PFR Receiving'!AB:AB))</f>
        <v>331</v>
      </c>
      <c r="AG153" s="18">
        <f>Z153+AF153</f>
        <v>976</v>
      </c>
      <c r="AH153" s="18">
        <f>K153/F153*16</f>
        <v>492</v>
      </c>
      <c r="AI153" s="18">
        <f>Z153+$AM$1*AH153+AF153</f>
        <v>1285.96</v>
      </c>
    </row>
    <row r="154" spans="1:35" ht="20" x14ac:dyDescent="0.25">
      <c r="A154" s="5">
        <v>2019</v>
      </c>
      <c r="B154" s="7" t="s">
        <v>490</v>
      </c>
      <c r="C154" s="8" t="s">
        <v>39</v>
      </c>
      <c r="D154" s="8">
        <v>24</v>
      </c>
      <c r="E154" s="8" t="s">
        <v>17</v>
      </c>
      <c r="F154" s="8">
        <v>14</v>
      </c>
      <c r="G154" s="8">
        <v>14</v>
      </c>
      <c r="H154" s="8">
        <v>250</v>
      </c>
      <c r="I154" s="8">
        <v>1135</v>
      </c>
      <c r="J154" s="8">
        <v>60</v>
      </c>
      <c r="K154" s="8">
        <v>539</v>
      </c>
      <c r="L154" s="8">
        <v>2.2000000000000002</v>
      </c>
      <c r="M154" s="15">
        <f t="shared" si="20"/>
        <v>0.57299999999999995</v>
      </c>
      <c r="N154" s="8">
        <v>596</v>
      </c>
      <c r="O154" s="8">
        <v>2.4</v>
      </c>
      <c r="P154" s="8">
        <v>20</v>
      </c>
      <c r="Q154" s="15">
        <f t="shared" si="21"/>
        <v>0.92800000000000005</v>
      </c>
      <c r="R154" s="8">
        <v>12.5</v>
      </c>
      <c r="S154" s="5" t="str">
        <f t="shared" si="19"/>
        <v>2019-Dalvin Cook</v>
      </c>
      <c r="T154" s="13">
        <f>_xlfn.XLOOKUP(S154,AV!Y:Y,AV!N:N)</f>
        <v>17.12</v>
      </c>
      <c r="U154">
        <f>IF(ISNA(_xlfn.XLOOKUP(S154,'NGS RYOE'!N:N,'NGS RYOE'!K:K)),"",_xlfn.XLOOKUP(S154,'NGS RYOE'!N:N,'NGS RYOE'!K:K))</f>
        <v>0.44</v>
      </c>
      <c r="V154">
        <f t="shared" si="18"/>
        <v>0.68</v>
      </c>
      <c r="W154">
        <f>IF(ISNA(_xlfn.XLOOKUP(S154,'NGS RYOE'!N:N,'NGS RYOE'!L:L)),"",_xlfn.XLOOKUP(S154,'NGS RYOE'!N:N,'NGS RYOE'!L:L))</f>
        <v>40.1</v>
      </c>
      <c r="X154" s="17">
        <f>IF(ISNA(_xlfn.XLOOKUP(S154,'PFR Receiving'!Z:Z,'PFR Receiving'!AA:AA)),0,_xlfn.XLOOKUP(S154,'PFR Receiving'!Z:Z,'PFR Receiving'!AA:AA))</f>
        <v>593.14285714285711</v>
      </c>
      <c r="Y154" s="13">
        <f t="shared" si="22"/>
        <v>1297.1428571428571</v>
      </c>
      <c r="Z154" s="17">
        <f t="shared" si="23"/>
        <v>681.14285714285711</v>
      </c>
      <c r="AA154" s="15">
        <f t="shared" si="24"/>
        <v>0.96599999999999997</v>
      </c>
      <c r="AB154" s="17">
        <f t="shared" si="25"/>
        <v>548.31999999999994</v>
      </c>
      <c r="AC154" s="12">
        <f t="shared" si="26"/>
        <v>4.54</v>
      </c>
      <c r="AD154" s="16">
        <f>P154/H154*230</f>
        <v>18.400000000000002</v>
      </c>
      <c r="AE154" s="18">
        <f>Z154+X154</f>
        <v>1274.2857142857142</v>
      </c>
      <c r="AF154" s="18">
        <f>IF(ISNA(_xlfn.XLOOKUP(S154,'PFR Receiving'!Z:Z,'PFR Receiving'!AB:AB)),0,_xlfn.XLOOKUP(S154,'PFR Receiving'!Z:Z,'PFR Receiving'!AB:AB))</f>
        <v>675.42857142857144</v>
      </c>
      <c r="AG154" s="18">
        <f>Z154+AF154</f>
        <v>1356.5714285714284</v>
      </c>
      <c r="AH154" s="18">
        <f>K154/F154*16</f>
        <v>616</v>
      </c>
      <c r="AI154" s="18">
        <f>Z154+$AM$1*AH154+AF154</f>
        <v>1744.6514285714284</v>
      </c>
    </row>
    <row r="155" spans="1:35" ht="20" x14ac:dyDescent="0.25">
      <c r="A155" s="5">
        <v>2019</v>
      </c>
      <c r="B155" s="7" t="s">
        <v>104</v>
      </c>
      <c r="C155" s="8" t="s">
        <v>58</v>
      </c>
      <c r="D155" s="8">
        <v>23</v>
      </c>
      <c r="E155" s="8" t="s">
        <v>17</v>
      </c>
      <c r="F155" s="8">
        <v>14</v>
      </c>
      <c r="G155" s="8">
        <v>12</v>
      </c>
      <c r="H155" s="8">
        <v>247</v>
      </c>
      <c r="I155" s="8">
        <v>1091</v>
      </c>
      <c r="J155" s="8">
        <v>67</v>
      </c>
      <c r="K155" s="8">
        <v>591</v>
      </c>
      <c r="L155" s="8">
        <v>2.4</v>
      </c>
      <c r="M155" s="15">
        <f t="shared" si="20"/>
        <v>0.67600000000000005</v>
      </c>
      <c r="N155" s="8">
        <v>500</v>
      </c>
      <c r="O155" s="8">
        <v>2</v>
      </c>
      <c r="P155" s="8">
        <v>12</v>
      </c>
      <c r="Q155" s="15">
        <f t="shared" si="21"/>
        <v>0.84499999999999997</v>
      </c>
      <c r="R155" s="8">
        <v>20.6</v>
      </c>
      <c r="S155" s="5" t="str">
        <f t="shared" si="19"/>
        <v>2019-Marlon Mack</v>
      </c>
      <c r="T155" s="13">
        <f>_xlfn.XLOOKUP(S155,AV!Y:Y,AV!N:N)</f>
        <v>9.1199999999999992</v>
      </c>
      <c r="U155">
        <f>IF(ISNA(_xlfn.XLOOKUP(S155,'NGS RYOE'!N:N,'NGS RYOE'!K:K)),"",_xlfn.XLOOKUP(S155,'NGS RYOE'!N:N,'NGS RYOE'!K:K))</f>
        <v>0.18</v>
      </c>
      <c r="V155">
        <f t="shared" si="18"/>
        <v>0.48599999999999999</v>
      </c>
      <c r="W155">
        <f>IF(ISNA(_xlfn.XLOOKUP(S155,'NGS RYOE'!N:N,'NGS RYOE'!L:L)),"",_xlfn.XLOOKUP(S155,'NGS RYOE'!N:N,'NGS RYOE'!L:L))</f>
        <v>37.700000000000003</v>
      </c>
      <c r="X155" s="17">
        <f>IF(ISNA(_xlfn.XLOOKUP(S155,'PFR Receiving'!Z:Z,'PFR Receiving'!AA:AA)),0,_xlfn.XLOOKUP(S155,'PFR Receiving'!Z:Z,'PFR Receiving'!AA:AA))</f>
        <v>93.714285714285708</v>
      </c>
      <c r="Y155" s="13">
        <f t="shared" si="22"/>
        <v>1246.8571428571429</v>
      </c>
      <c r="Z155" s="17">
        <f t="shared" si="23"/>
        <v>571.42857142857144</v>
      </c>
      <c r="AA155" s="15">
        <f t="shared" si="24"/>
        <v>0.92800000000000005</v>
      </c>
      <c r="AB155" s="17">
        <f t="shared" si="25"/>
        <v>465.58704453441294</v>
      </c>
      <c r="AC155" s="12">
        <f t="shared" si="26"/>
        <v>4.4170040485829958</v>
      </c>
      <c r="AD155" s="16">
        <f>P155/H155*230</f>
        <v>11.174089068825911</v>
      </c>
      <c r="AE155" s="18">
        <f>Z155+X155</f>
        <v>665.14285714285711</v>
      </c>
      <c r="AF155" s="18">
        <f>IF(ISNA(_xlfn.XLOOKUP(S155,'PFR Receiving'!Z:Z,'PFR Receiving'!AB:AB)),0,_xlfn.XLOOKUP(S155,'PFR Receiving'!Z:Z,'PFR Receiving'!AB:AB))</f>
        <v>91.428571428571431</v>
      </c>
      <c r="AG155" s="18">
        <f>Z155+AF155</f>
        <v>662.85714285714289</v>
      </c>
      <c r="AH155" s="18">
        <f>K155/F155*16</f>
        <v>675.42857142857144</v>
      </c>
      <c r="AI155" s="18">
        <f>Z155+$AM$1*AH155+AF155</f>
        <v>1088.3771428571429</v>
      </c>
    </row>
    <row r="156" spans="1:35" ht="20" x14ac:dyDescent="0.25">
      <c r="A156" s="5">
        <v>2019</v>
      </c>
      <c r="B156" s="7" t="s">
        <v>110</v>
      </c>
      <c r="C156" s="8" t="s">
        <v>19</v>
      </c>
      <c r="D156" s="8">
        <v>25</v>
      </c>
      <c r="E156" s="8" t="s">
        <v>17</v>
      </c>
      <c r="F156" s="8">
        <v>16</v>
      </c>
      <c r="G156" s="8">
        <v>16</v>
      </c>
      <c r="H156" s="8">
        <v>236</v>
      </c>
      <c r="I156" s="8">
        <v>1084</v>
      </c>
      <c r="J156" s="8">
        <v>55</v>
      </c>
      <c r="K156" s="8">
        <v>569</v>
      </c>
      <c r="L156" s="8">
        <v>2.4</v>
      </c>
      <c r="M156" s="15">
        <f t="shared" si="20"/>
        <v>0.67600000000000005</v>
      </c>
      <c r="N156" s="8">
        <v>515</v>
      </c>
      <c r="O156" s="8">
        <v>2.2000000000000002</v>
      </c>
      <c r="P156" s="8">
        <v>32</v>
      </c>
      <c r="Q156" s="15">
        <f t="shared" si="21"/>
        <v>0.99</v>
      </c>
      <c r="R156" s="8">
        <v>7.4</v>
      </c>
      <c r="S156" s="5" t="str">
        <f t="shared" si="19"/>
        <v>2019-Aaron Jones</v>
      </c>
      <c r="T156" s="13">
        <f>_xlfn.XLOOKUP(S156,AV!Y:Y,AV!N:N)</f>
        <v>12</v>
      </c>
      <c r="U156">
        <f>IF(ISNA(_xlfn.XLOOKUP(S156,'NGS RYOE'!N:N,'NGS RYOE'!K:K)),"",_xlfn.XLOOKUP(S156,'NGS RYOE'!N:N,'NGS RYOE'!K:K))</f>
        <v>0.3</v>
      </c>
      <c r="V156">
        <f t="shared" si="18"/>
        <v>0.58599999999999997</v>
      </c>
      <c r="W156">
        <f>IF(ISNA(_xlfn.XLOOKUP(S156,'NGS RYOE'!N:N,'NGS RYOE'!L:L)),"",_xlfn.XLOOKUP(S156,'NGS RYOE'!N:N,'NGS RYOE'!L:L))</f>
        <v>39.5</v>
      </c>
      <c r="X156" s="17">
        <f>IF(ISNA(_xlfn.XLOOKUP(S156,'PFR Receiving'!Z:Z,'PFR Receiving'!AA:AA)),0,_xlfn.XLOOKUP(S156,'PFR Receiving'!Z:Z,'PFR Receiving'!AA:AA))</f>
        <v>474</v>
      </c>
      <c r="Y156" s="13">
        <f t="shared" si="22"/>
        <v>1084</v>
      </c>
      <c r="Z156" s="17">
        <f t="shared" si="23"/>
        <v>515</v>
      </c>
      <c r="AA156" s="15">
        <f t="shared" si="24"/>
        <v>0.89500000000000002</v>
      </c>
      <c r="AB156" s="17">
        <f t="shared" si="25"/>
        <v>501.90677966101697</v>
      </c>
      <c r="AC156" s="12">
        <f t="shared" si="26"/>
        <v>4.593220338983051</v>
      </c>
      <c r="AD156" s="16">
        <f>P156/H156*230</f>
        <v>31.1864406779661</v>
      </c>
      <c r="AE156" s="18">
        <f>Z156+X156</f>
        <v>989</v>
      </c>
      <c r="AF156" s="18">
        <f>IF(ISNA(_xlfn.XLOOKUP(S156,'PFR Receiving'!Z:Z,'PFR Receiving'!AB:AB)),0,_xlfn.XLOOKUP(S156,'PFR Receiving'!Z:Z,'PFR Receiving'!AB:AB))</f>
        <v>433</v>
      </c>
      <c r="AG156" s="18">
        <f>Z156+AF156</f>
        <v>948</v>
      </c>
      <c r="AH156" s="18">
        <f>K156/F156*16</f>
        <v>569</v>
      </c>
      <c r="AI156" s="18">
        <f>Z156+$AM$1*AH156+AF156</f>
        <v>1306.47</v>
      </c>
    </row>
    <row r="157" spans="1:35" ht="20" x14ac:dyDescent="0.25">
      <c r="A157" s="5">
        <v>2019</v>
      </c>
      <c r="B157" s="7" t="s">
        <v>107</v>
      </c>
      <c r="C157" s="8" t="s">
        <v>74</v>
      </c>
      <c r="D157" s="8">
        <v>29</v>
      </c>
      <c r="E157" s="8" t="s">
        <v>17</v>
      </c>
      <c r="F157" s="8">
        <v>16</v>
      </c>
      <c r="G157" s="8">
        <v>14</v>
      </c>
      <c r="H157" s="8">
        <v>245</v>
      </c>
      <c r="I157" s="8">
        <v>1070</v>
      </c>
      <c r="J157" s="8">
        <v>55</v>
      </c>
      <c r="K157" s="8">
        <v>525</v>
      </c>
      <c r="L157" s="8">
        <v>2.1</v>
      </c>
      <c r="M157" s="15">
        <f t="shared" si="20"/>
        <v>0.497</v>
      </c>
      <c r="N157" s="8">
        <v>545</v>
      </c>
      <c r="O157" s="8">
        <v>2.2000000000000002</v>
      </c>
      <c r="P157" s="8">
        <v>22</v>
      </c>
      <c r="Q157" s="15">
        <f t="shared" si="21"/>
        <v>0.95699999999999996</v>
      </c>
      <c r="R157" s="8">
        <v>11.1</v>
      </c>
      <c r="S157" s="5" t="str">
        <f t="shared" si="19"/>
        <v>2019-Carlos Hyde</v>
      </c>
      <c r="T157" s="13">
        <f>_xlfn.XLOOKUP(S157,AV!Y:Y,AV!N:N)</f>
        <v>8</v>
      </c>
      <c r="U157">
        <f>IF(ISNA(_xlfn.XLOOKUP(S157,'NGS RYOE'!N:N,'NGS RYOE'!K:K)),"",_xlfn.XLOOKUP(S157,'NGS RYOE'!N:N,'NGS RYOE'!K:K))</f>
        <v>0.48</v>
      </c>
      <c r="V157">
        <f t="shared" si="18"/>
        <v>0.7</v>
      </c>
      <c r="W157">
        <f>IF(ISNA(_xlfn.XLOOKUP(S157,'NGS RYOE'!N:N,'NGS RYOE'!L:L)),"",_xlfn.XLOOKUP(S157,'NGS RYOE'!N:N,'NGS RYOE'!L:L))</f>
        <v>41.9</v>
      </c>
      <c r="X157" s="17">
        <f>IF(ISNA(_xlfn.XLOOKUP(S157,'PFR Receiving'!Z:Z,'PFR Receiving'!AA:AA)),0,_xlfn.XLOOKUP(S157,'PFR Receiving'!Z:Z,'PFR Receiving'!AA:AA))</f>
        <v>42</v>
      </c>
      <c r="Y157" s="13">
        <f t="shared" si="22"/>
        <v>1070</v>
      </c>
      <c r="Z157" s="17">
        <f t="shared" si="23"/>
        <v>545</v>
      </c>
      <c r="AA157" s="15">
        <f t="shared" si="24"/>
        <v>0.91200000000000003</v>
      </c>
      <c r="AB157" s="17">
        <f t="shared" si="25"/>
        <v>511.63265306122452</v>
      </c>
      <c r="AC157" s="12">
        <f t="shared" si="26"/>
        <v>4.3673469387755102</v>
      </c>
      <c r="AD157" s="16">
        <f>P157/H157*230</f>
        <v>20.653061224489793</v>
      </c>
      <c r="AE157" s="18">
        <f>Z157+X157</f>
        <v>587</v>
      </c>
      <c r="AF157" s="18">
        <f>IF(ISNA(_xlfn.XLOOKUP(S157,'PFR Receiving'!Z:Z,'PFR Receiving'!AB:AB)),0,_xlfn.XLOOKUP(S157,'PFR Receiving'!Z:Z,'PFR Receiving'!AB:AB))</f>
        <v>51</v>
      </c>
      <c r="AG157" s="18">
        <f>Z157+AF157</f>
        <v>596</v>
      </c>
      <c r="AH157" s="18">
        <f>K157/F157*16</f>
        <v>525</v>
      </c>
      <c r="AI157" s="18">
        <f>Z157+$AM$1*AH157+AF157</f>
        <v>926.75</v>
      </c>
    </row>
    <row r="158" spans="1:35" ht="20" x14ac:dyDescent="0.25">
      <c r="A158" s="5">
        <v>2019</v>
      </c>
      <c r="B158" s="7" t="s">
        <v>364</v>
      </c>
      <c r="C158" s="8" t="s">
        <v>23</v>
      </c>
      <c r="D158" s="8">
        <v>30</v>
      </c>
      <c r="E158" s="8" t="s">
        <v>17</v>
      </c>
      <c r="F158" s="8">
        <v>15</v>
      </c>
      <c r="G158" s="8">
        <v>15</v>
      </c>
      <c r="H158" s="8">
        <v>202</v>
      </c>
      <c r="I158" s="8">
        <v>1018</v>
      </c>
      <c r="J158" s="8">
        <v>53</v>
      </c>
      <c r="K158" s="8">
        <v>494</v>
      </c>
      <c r="L158" s="8">
        <v>2.4</v>
      </c>
      <c r="M158" s="15">
        <f t="shared" si="20"/>
        <v>0.67600000000000005</v>
      </c>
      <c r="N158" s="8">
        <v>524</v>
      </c>
      <c r="O158" s="8">
        <v>2.6</v>
      </c>
      <c r="P158" s="8">
        <v>18</v>
      </c>
      <c r="Q158" s="15">
        <f t="shared" si="21"/>
        <v>0.91100000000000003</v>
      </c>
      <c r="R158" s="8">
        <v>11.2</v>
      </c>
      <c r="S158" s="5" t="str">
        <f t="shared" si="19"/>
        <v>2019-Mark Ingram</v>
      </c>
      <c r="T158" s="13">
        <f>_xlfn.XLOOKUP(S158,AV!Y:Y,AV!N:N)</f>
        <v>12.8</v>
      </c>
      <c r="U158">
        <f>IF(ISNA(_xlfn.XLOOKUP(S158,'NGS RYOE'!N:N,'NGS RYOE'!K:K)),"",_xlfn.XLOOKUP(S158,'NGS RYOE'!N:N,'NGS RYOE'!K:K))</f>
        <v>0.51</v>
      </c>
      <c r="V158">
        <f t="shared" si="18"/>
        <v>0.71299999999999997</v>
      </c>
      <c r="W158">
        <f>IF(ISNA(_xlfn.XLOOKUP(S158,'NGS RYOE'!N:N,'NGS RYOE'!L:L)),"",_xlfn.XLOOKUP(S158,'NGS RYOE'!N:N,'NGS RYOE'!L:L))</f>
        <v>39.700000000000003</v>
      </c>
      <c r="X158" s="17">
        <f>IF(ISNA(_xlfn.XLOOKUP(S158,'PFR Receiving'!Z:Z,'PFR Receiving'!AA:AA)),0,_xlfn.XLOOKUP(S158,'PFR Receiving'!Z:Z,'PFR Receiving'!AA:AA))</f>
        <v>263.46666666666664</v>
      </c>
      <c r="Y158" s="13">
        <f t="shared" si="22"/>
        <v>1085.8666666666666</v>
      </c>
      <c r="Z158" s="17">
        <f t="shared" si="23"/>
        <v>558.93333333333328</v>
      </c>
      <c r="AA158" s="15">
        <f t="shared" si="24"/>
        <v>0.92100000000000004</v>
      </c>
      <c r="AB158" s="17">
        <f t="shared" si="25"/>
        <v>596.63366336633669</v>
      </c>
      <c r="AC158" s="12">
        <f t="shared" si="26"/>
        <v>5.0396039603960396</v>
      </c>
      <c r="AD158" s="16">
        <f>P158/H158*230</f>
        <v>20.495049504950494</v>
      </c>
      <c r="AE158" s="18">
        <f>Z158+X158</f>
        <v>822.39999999999986</v>
      </c>
      <c r="AF158" s="18">
        <f>IF(ISNA(_xlfn.XLOOKUP(S158,'PFR Receiving'!Z:Z,'PFR Receiving'!AB:AB)),0,_xlfn.XLOOKUP(S158,'PFR Receiving'!Z:Z,'PFR Receiving'!AB:AB))</f>
        <v>234.66666666666666</v>
      </c>
      <c r="AG158" s="18">
        <f>Z158+AF158</f>
        <v>793.59999999999991</v>
      </c>
      <c r="AH158" s="18">
        <f>K158/F158*16</f>
        <v>526.93333333333328</v>
      </c>
      <c r="AI158" s="18">
        <f>Z158+$AM$1*AH158+AF158</f>
        <v>1125.568</v>
      </c>
    </row>
    <row r="159" spans="1:35" ht="20" x14ac:dyDescent="0.25">
      <c r="A159" s="5">
        <v>2019</v>
      </c>
      <c r="B159" s="7" t="s">
        <v>94</v>
      </c>
      <c r="C159" s="8" t="s">
        <v>60</v>
      </c>
      <c r="D159" s="8">
        <v>25</v>
      </c>
      <c r="E159" s="8" t="s">
        <v>17</v>
      </c>
      <c r="F159" s="8">
        <v>16</v>
      </c>
      <c r="G159" s="8">
        <v>16</v>
      </c>
      <c r="H159" s="8">
        <v>224</v>
      </c>
      <c r="I159" s="8">
        <v>1011</v>
      </c>
      <c r="J159" s="8">
        <v>38</v>
      </c>
      <c r="K159" s="8">
        <v>603</v>
      </c>
      <c r="L159" s="8">
        <v>2.7</v>
      </c>
      <c r="M159" s="15">
        <f t="shared" si="20"/>
        <v>0.77800000000000002</v>
      </c>
      <c r="N159" s="8">
        <v>408</v>
      </c>
      <c r="O159" s="8">
        <v>1.8</v>
      </c>
      <c r="P159" s="8">
        <v>29</v>
      </c>
      <c r="Q159" s="15">
        <f t="shared" si="21"/>
        <v>0.97799999999999998</v>
      </c>
      <c r="R159" s="8">
        <v>7.7</v>
      </c>
      <c r="S159" s="5" t="str">
        <f t="shared" si="19"/>
        <v>2019-Phillip Lindsay</v>
      </c>
      <c r="T159" s="13">
        <f>_xlfn.XLOOKUP(S159,AV!Y:Y,AV!N:N)</f>
        <v>8</v>
      </c>
      <c r="U159">
        <f>IF(ISNA(_xlfn.XLOOKUP(S159,'NGS RYOE'!N:N,'NGS RYOE'!K:K)),"",_xlfn.XLOOKUP(S159,'NGS RYOE'!N:N,'NGS RYOE'!K:K))</f>
        <v>0.21</v>
      </c>
      <c r="V159">
        <f t="shared" si="18"/>
        <v>0.51300000000000001</v>
      </c>
      <c r="W159">
        <f>IF(ISNA(_xlfn.XLOOKUP(S159,'NGS RYOE'!N:N,'NGS RYOE'!L:L)),"",_xlfn.XLOOKUP(S159,'NGS RYOE'!N:N,'NGS RYOE'!L:L))</f>
        <v>34.4</v>
      </c>
      <c r="X159" s="17">
        <f>IF(ISNA(_xlfn.XLOOKUP(S159,'PFR Receiving'!Z:Z,'PFR Receiving'!AA:AA)),0,_xlfn.XLOOKUP(S159,'PFR Receiving'!Z:Z,'PFR Receiving'!AA:AA))</f>
        <v>196</v>
      </c>
      <c r="Y159" s="13">
        <f t="shared" si="22"/>
        <v>1011</v>
      </c>
      <c r="Z159" s="17">
        <f t="shared" si="23"/>
        <v>408</v>
      </c>
      <c r="AA159" s="15">
        <f t="shared" si="24"/>
        <v>0.80700000000000005</v>
      </c>
      <c r="AB159" s="17">
        <f t="shared" si="25"/>
        <v>418.92857142857144</v>
      </c>
      <c r="AC159" s="12">
        <f t="shared" si="26"/>
        <v>4.5133928571428568</v>
      </c>
      <c r="AD159" s="16">
        <f>P159/H159*230</f>
        <v>29.776785714285715</v>
      </c>
      <c r="AE159" s="18">
        <f>Z159+X159</f>
        <v>604</v>
      </c>
      <c r="AF159" s="18">
        <f>IF(ISNA(_xlfn.XLOOKUP(S159,'PFR Receiving'!Z:Z,'PFR Receiving'!AB:AB)),0,_xlfn.XLOOKUP(S159,'PFR Receiving'!Z:Z,'PFR Receiving'!AB:AB))</f>
        <v>243</v>
      </c>
      <c r="AG159" s="18">
        <f>Z159+AF159</f>
        <v>651</v>
      </c>
      <c r="AH159" s="18">
        <f>K159/F159*16</f>
        <v>603</v>
      </c>
      <c r="AI159" s="18">
        <f>Z159+$AM$1*AH159+AF159</f>
        <v>1030.8899999999999</v>
      </c>
    </row>
    <row r="160" spans="1:35" ht="20" x14ac:dyDescent="0.25">
      <c r="A160" s="5">
        <v>2019</v>
      </c>
      <c r="B160" s="7" t="s">
        <v>111</v>
      </c>
      <c r="C160" s="8" t="s">
        <v>35</v>
      </c>
      <c r="D160" s="8">
        <v>22</v>
      </c>
      <c r="E160" s="8" t="s">
        <v>17</v>
      </c>
      <c r="F160" s="8">
        <v>13</v>
      </c>
      <c r="G160" s="8">
        <v>13</v>
      </c>
      <c r="H160" s="8">
        <v>217</v>
      </c>
      <c r="I160" s="8">
        <v>1003</v>
      </c>
      <c r="J160" s="8">
        <v>45</v>
      </c>
      <c r="K160" s="8">
        <v>398</v>
      </c>
      <c r="L160" s="8">
        <v>1.8</v>
      </c>
      <c r="M160" s="15">
        <f t="shared" si="20"/>
        <v>0.35199999999999998</v>
      </c>
      <c r="N160" s="8">
        <v>605</v>
      </c>
      <c r="O160" s="8">
        <v>2.8</v>
      </c>
      <c r="P160" s="8">
        <v>16</v>
      </c>
      <c r="Q160" s="15">
        <f t="shared" si="21"/>
        <v>0.88</v>
      </c>
      <c r="R160" s="8">
        <v>13.6</v>
      </c>
      <c r="S160" s="5" t="str">
        <f t="shared" si="19"/>
        <v>2019-Saquon Barkley</v>
      </c>
      <c r="T160" s="13">
        <f>_xlfn.XLOOKUP(S160,AV!Y:Y,AV!N:N)</f>
        <v>11.04</v>
      </c>
      <c r="U160">
        <f>IF(ISNA(_xlfn.XLOOKUP(S160,'NGS RYOE'!N:N,'NGS RYOE'!K:K)),"",_xlfn.XLOOKUP(S160,'NGS RYOE'!N:N,'NGS RYOE'!K:K))</f>
        <v>0.63</v>
      </c>
      <c r="V160">
        <f t="shared" si="18"/>
        <v>0.8</v>
      </c>
      <c r="W160">
        <f>IF(ISNA(_xlfn.XLOOKUP(S160,'NGS RYOE'!N:N,'NGS RYOE'!L:L)),"",_xlfn.XLOOKUP(S160,'NGS RYOE'!N:N,'NGS RYOE'!L:L))</f>
        <v>34.700000000000003</v>
      </c>
      <c r="X160" s="17">
        <f>IF(ISNA(_xlfn.XLOOKUP(S160,'PFR Receiving'!Z:Z,'PFR Receiving'!AA:AA)),0,_xlfn.XLOOKUP(S160,'PFR Receiving'!Z:Z,'PFR Receiving'!AA:AA))</f>
        <v>539.07692307692309</v>
      </c>
      <c r="Y160" s="13">
        <f t="shared" si="22"/>
        <v>1234.4615384615386</v>
      </c>
      <c r="Z160" s="17">
        <f t="shared" si="23"/>
        <v>744.61538461538464</v>
      </c>
      <c r="AA160" s="15">
        <f t="shared" si="24"/>
        <v>0.98</v>
      </c>
      <c r="AB160" s="17">
        <f t="shared" si="25"/>
        <v>641.24423963133631</v>
      </c>
      <c r="AC160" s="12">
        <f t="shared" si="26"/>
        <v>4.6221198156682028</v>
      </c>
      <c r="AD160" s="16">
        <f>P160/H160*230</f>
        <v>16.958525345622121</v>
      </c>
      <c r="AE160" s="18">
        <f>Z160+X160</f>
        <v>1283.6923076923076</v>
      </c>
      <c r="AF160" s="18">
        <f>IF(ISNA(_xlfn.XLOOKUP(S160,'PFR Receiving'!Z:Z,'PFR Receiving'!AB:AB)),0,_xlfn.XLOOKUP(S160,'PFR Receiving'!Z:Z,'PFR Receiving'!AB:AB))</f>
        <v>539.07692307692309</v>
      </c>
      <c r="AG160" s="18">
        <f>Z160+AF160</f>
        <v>1283.6923076923076</v>
      </c>
      <c r="AH160" s="18">
        <f>K160/F160*16</f>
        <v>489.84615384615387</v>
      </c>
      <c r="AI160" s="18">
        <f>Z160+$AM$1*AH160+AF160</f>
        <v>1592.2953846153846</v>
      </c>
    </row>
    <row r="161" spans="1:35" ht="20" x14ac:dyDescent="0.25">
      <c r="A161" s="5">
        <v>2019</v>
      </c>
      <c r="B161" s="7" t="s">
        <v>105</v>
      </c>
      <c r="C161" s="8" t="s">
        <v>81</v>
      </c>
      <c r="D161" s="8">
        <v>24</v>
      </c>
      <c r="E161" s="8" t="s">
        <v>17</v>
      </c>
      <c r="F161" s="8">
        <v>16</v>
      </c>
      <c r="G161" s="8">
        <v>14</v>
      </c>
      <c r="H161" s="8">
        <v>247</v>
      </c>
      <c r="I161" s="8">
        <v>912</v>
      </c>
      <c r="J161" s="8">
        <v>55</v>
      </c>
      <c r="K161" s="8">
        <v>521</v>
      </c>
      <c r="L161" s="8">
        <v>2.1</v>
      </c>
      <c r="M161" s="15">
        <f t="shared" si="20"/>
        <v>0.497</v>
      </c>
      <c r="N161" s="8">
        <v>391</v>
      </c>
      <c r="O161" s="8">
        <v>1.6</v>
      </c>
      <c r="P161" s="8">
        <v>16</v>
      </c>
      <c r="Q161" s="15">
        <f t="shared" si="21"/>
        <v>0.88</v>
      </c>
      <c r="R161" s="8">
        <v>15.4</v>
      </c>
      <c r="S161" s="5" t="str">
        <f t="shared" si="19"/>
        <v>2019-Sony Michel</v>
      </c>
      <c r="T161" s="13">
        <f>_xlfn.XLOOKUP(S161,AV!Y:Y,AV!N:N)</f>
        <v>4.96</v>
      </c>
      <c r="U161">
        <f>IF(ISNA(_xlfn.XLOOKUP(S161,'NGS RYOE'!N:N,'NGS RYOE'!K:K)),"",_xlfn.XLOOKUP(S161,'NGS RYOE'!N:N,'NGS RYOE'!K:K))</f>
        <v>-0.2</v>
      </c>
      <c r="V161">
        <f t="shared" si="18"/>
        <v>0.253</v>
      </c>
      <c r="W161">
        <f>IF(ISNA(_xlfn.XLOOKUP(S161,'NGS RYOE'!N:N,'NGS RYOE'!L:L)),"",_xlfn.XLOOKUP(S161,'NGS RYOE'!N:N,'NGS RYOE'!L:L))</f>
        <v>40.1</v>
      </c>
      <c r="X161" s="17">
        <f>IF(ISNA(_xlfn.XLOOKUP(S161,'PFR Receiving'!Z:Z,'PFR Receiving'!AA:AA)),0,_xlfn.XLOOKUP(S161,'PFR Receiving'!Z:Z,'PFR Receiving'!AA:AA))</f>
        <v>94</v>
      </c>
      <c r="Y161" s="13">
        <f t="shared" si="22"/>
        <v>912</v>
      </c>
      <c r="Z161" s="17">
        <f t="shared" si="23"/>
        <v>391</v>
      </c>
      <c r="AA161" s="15">
        <f t="shared" si="24"/>
        <v>0.79</v>
      </c>
      <c r="AB161" s="17">
        <f t="shared" si="25"/>
        <v>364.08906882591094</v>
      </c>
      <c r="AC161" s="12">
        <f t="shared" si="26"/>
        <v>3.6923076923076925</v>
      </c>
      <c r="AD161" s="16">
        <f>P161/H161*230</f>
        <v>14.898785425101215</v>
      </c>
      <c r="AE161" s="18">
        <f>Z161+X161</f>
        <v>485</v>
      </c>
      <c r="AF161" s="18">
        <f>IF(ISNA(_xlfn.XLOOKUP(S161,'PFR Receiving'!Z:Z,'PFR Receiving'!AB:AB)),0,_xlfn.XLOOKUP(S161,'PFR Receiving'!Z:Z,'PFR Receiving'!AB:AB))</f>
        <v>96</v>
      </c>
      <c r="AG161" s="18">
        <f>Z161+AF161</f>
        <v>487</v>
      </c>
      <c r="AH161" s="18">
        <f>K161/F161*16</f>
        <v>521</v>
      </c>
      <c r="AI161" s="18">
        <f>Z161+$AM$1*AH161+AF161</f>
        <v>815.23</v>
      </c>
    </row>
    <row r="162" spans="1:35" ht="20" x14ac:dyDescent="0.25">
      <c r="A162" s="5">
        <v>2019</v>
      </c>
      <c r="B162" s="7" t="s">
        <v>89</v>
      </c>
      <c r="C162" s="8" t="s">
        <v>70</v>
      </c>
      <c r="D162" s="8">
        <v>34</v>
      </c>
      <c r="E162" s="8" t="s">
        <v>17</v>
      </c>
      <c r="F162" s="8">
        <v>15</v>
      </c>
      <c r="G162" s="8">
        <v>15</v>
      </c>
      <c r="H162" s="8">
        <v>211</v>
      </c>
      <c r="I162" s="8">
        <v>898</v>
      </c>
      <c r="J162" s="8">
        <v>41</v>
      </c>
      <c r="K162" s="8">
        <v>374</v>
      </c>
      <c r="L162" s="8">
        <v>1.8</v>
      </c>
      <c r="M162" s="15">
        <f t="shared" si="20"/>
        <v>0.35199999999999998</v>
      </c>
      <c r="N162" s="8">
        <v>524</v>
      </c>
      <c r="O162" s="8">
        <v>2.5</v>
      </c>
      <c r="P162" s="8">
        <v>7</v>
      </c>
      <c r="Q162" s="15">
        <f t="shared" si="21"/>
        <v>0.68300000000000005</v>
      </c>
      <c r="R162" s="8">
        <v>30.1</v>
      </c>
      <c r="S162" s="5" t="str">
        <f t="shared" si="19"/>
        <v>2019-Adrian Peterson</v>
      </c>
      <c r="T162" s="13">
        <f>_xlfn.XLOOKUP(S162,AV!Y:Y,AV!N:N)</f>
        <v>6.4</v>
      </c>
      <c r="U162">
        <f>IF(ISNA(_xlfn.XLOOKUP(S162,'NGS RYOE'!N:N,'NGS RYOE'!K:K)),"",_xlfn.XLOOKUP(S162,'NGS RYOE'!N:N,'NGS RYOE'!K:K))</f>
        <v>0.35</v>
      </c>
      <c r="V162">
        <f t="shared" si="18"/>
        <v>0.60599999999999998</v>
      </c>
      <c r="W162">
        <f>IF(ISNA(_xlfn.XLOOKUP(S162,'NGS RYOE'!N:N,'NGS RYOE'!L:L)),"",_xlfn.XLOOKUP(S162,'NGS RYOE'!N:N,'NGS RYOE'!L:L))</f>
        <v>40.200000000000003</v>
      </c>
      <c r="X162" s="17">
        <f>IF(ISNA(_xlfn.XLOOKUP(S162,'PFR Receiving'!Z:Z,'PFR Receiving'!AA:AA)),0,_xlfn.XLOOKUP(S162,'PFR Receiving'!Z:Z,'PFR Receiving'!AA:AA))</f>
        <v>151.46666666666667</v>
      </c>
      <c r="Y162" s="13">
        <f t="shared" si="22"/>
        <v>957.86666666666667</v>
      </c>
      <c r="Z162" s="17">
        <f t="shared" si="23"/>
        <v>558.93333333333328</v>
      </c>
      <c r="AA162" s="15">
        <f t="shared" si="24"/>
        <v>0.92100000000000004</v>
      </c>
      <c r="AB162" s="17">
        <f t="shared" si="25"/>
        <v>571.18483412322269</v>
      </c>
      <c r="AC162" s="12">
        <f t="shared" si="26"/>
        <v>4.2559241706161135</v>
      </c>
      <c r="AD162" s="16">
        <f>P162/H162*230</f>
        <v>7.6303317535545032</v>
      </c>
      <c r="AE162" s="18">
        <f>Z162+X162</f>
        <v>710.4</v>
      </c>
      <c r="AF162" s="18">
        <f>IF(ISNA(_xlfn.XLOOKUP(S162,'PFR Receiving'!Z:Z,'PFR Receiving'!AB:AB)),0,_xlfn.XLOOKUP(S162,'PFR Receiving'!Z:Z,'PFR Receiving'!AB:AB))</f>
        <v>171.73333333333332</v>
      </c>
      <c r="AG162" s="18">
        <f>Z162+AF162</f>
        <v>730.66666666666663</v>
      </c>
      <c r="AH162" s="18">
        <f>K162/F162*16</f>
        <v>398.93333333333334</v>
      </c>
      <c r="AI162" s="18">
        <f>Z162+$AM$1*AH162+AF162</f>
        <v>981.9946666666666</v>
      </c>
    </row>
    <row r="163" spans="1:35" ht="20" x14ac:dyDescent="0.25">
      <c r="A163" s="5">
        <v>2019</v>
      </c>
      <c r="B163" s="7" t="s">
        <v>40</v>
      </c>
      <c r="C163" s="8" t="s">
        <v>41</v>
      </c>
      <c r="D163" s="8">
        <v>22</v>
      </c>
      <c r="E163" s="8" t="s">
        <v>24</v>
      </c>
      <c r="F163" s="8">
        <v>16</v>
      </c>
      <c r="G163" s="8">
        <v>8</v>
      </c>
      <c r="H163" s="8">
        <v>242</v>
      </c>
      <c r="I163" s="8">
        <v>889</v>
      </c>
      <c r="J163" s="8">
        <v>50</v>
      </c>
      <c r="K163" s="8">
        <v>496</v>
      </c>
      <c r="L163" s="8">
        <v>2</v>
      </c>
      <c r="M163" s="15">
        <f t="shared" si="20"/>
        <v>0.44500000000000001</v>
      </c>
      <c r="N163" s="8">
        <v>393</v>
      </c>
      <c r="O163" s="8">
        <v>1.6</v>
      </c>
      <c r="P163" s="8">
        <v>28</v>
      </c>
      <c r="Q163" s="15">
        <f t="shared" si="21"/>
        <v>0.97299999999999998</v>
      </c>
      <c r="R163" s="8">
        <v>8.6</v>
      </c>
      <c r="S163" s="5" t="str">
        <f t="shared" si="19"/>
        <v>2019-David Montgomery</v>
      </c>
      <c r="T163" s="13">
        <f>_xlfn.XLOOKUP(S163,AV!Y:Y,AV!N:N)</f>
        <v>6.08</v>
      </c>
      <c r="U163">
        <f>IF(ISNA(_xlfn.XLOOKUP(S163,'NGS RYOE'!N:N,'NGS RYOE'!K:K)),"",_xlfn.XLOOKUP(S163,'NGS RYOE'!N:N,'NGS RYOE'!K:K))</f>
        <v>-0.14000000000000001</v>
      </c>
      <c r="V163">
        <f t="shared" si="18"/>
        <v>0.30599999999999999</v>
      </c>
      <c r="W163">
        <f>IF(ISNA(_xlfn.XLOOKUP(S163,'NGS RYOE'!N:N,'NGS RYOE'!L:L)),"",_xlfn.XLOOKUP(S163,'NGS RYOE'!N:N,'NGS RYOE'!L:L))</f>
        <v>39.9</v>
      </c>
      <c r="X163" s="17">
        <f>IF(ISNA(_xlfn.XLOOKUP(S163,'PFR Receiving'!Z:Z,'PFR Receiving'!AA:AA)),0,_xlfn.XLOOKUP(S163,'PFR Receiving'!Z:Z,'PFR Receiving'!AA:AA))</f>
        <v>185</v>
      </c>
      <c r="Y163" s="13">
        <f t="shared" si="22"/>
        <v>889</v>
      </c>
      <c r="Z163" s="17">
        <f t="shared" si="23"/>
        <v>393</v>
      </c>
      <c r="AA163" s="15">
        <f t="shared" si="24"/>
        <v>0.79300000000000004</v>
      </c>
      <c r="AB163" s="17">
        <f t="shared" si="25"/>
        <v>373.51239669421489</v>
      </c>
      <c r="AC163" s="12">
        <f t="shared" si="26"/>
        <v>3.6735537190082646</v>
      </c>
      <c r="AD163" s="16">
        <f>P163/H163*230</f>
        <v>26.611570247933884</v>
      </c>
      <c r="AE163" s="18">
        <f>Z163+X163</f>
        <v>578</v>
      </c>
      <c r="AF163" s="18">
        <f>IF(ISNA(_xlfn.XLOOKUP(S163,'PFR Receiving'!Z:Z,'PFR Receiving'!AB:AB)),0,_xlfn.XLOOKUP(S163,'PFR Receiving'!Z:Z,'PFR Receiving'!AB:AB))</f>
        <v>156</v>
      </c>
      <c r="AG163" s="18">
        <f>Z163+AF163</f>
        <v>549</v>
      </c>
      <c r="AH163" s="18">
        <f>K163/F163*16</f>
        <v>496</v>
      </c>
      <c r="AI163" s="18">
        <f>Z163+$AM$1*AH163+AF163</f>
        <v>861.48</v>
      </c>
    </row>
    <row r="164" spans="1:35" ht="20" x14ac:dyDescent="0.25">
      <c r="A164" s="5">
        <v>2019</v>
      </c>
      <c r="B164" s="7" t="s">
        <v>84</v>
      </c>
      <c r="C164" s="8" t="s">
        <v>64</v>
      </c>
      <c r="D164" s="8">
        <v>25</v>
      </c>
      <c r="E164" s="8" t="s">
        <v>17</v>
      </c>
      <c r="F164" s="8">
        <v>15</v>
      </c>
      <c r="G164" s="8">
        <v>15</v>
      </c>
      <c r="H164" s="8">
        <v>223</v>
      </c>
      <c r="I164" s="8">
        <v>857</v>
      </c>
      <c r="J164" s="8">
        <v>51</v>
      </c>
      <c r="K164" s="8">
        <v>483</v>
      </c>
      <c r="L164" s="8">
        <v>2.2000000000000002</v>
      </c>
      <c r="M164" s="15">
        <f t="shared" si="20"/>
        <v>0.57299999999999995</v>
      </c>
      <c r="N164" s="8">
        <v>374</v>
      </c>
      <c r="O164" s="8">
        <v>1.7</v>
      </c>
      <c r="P164" s="8">
        <v>21</v>
      </c>
      <c r="Q164" s="15">
        <f t="shared" si="21"/>
        <v>0.94499999999999995</v>
      </c>
      <c r="R164" s="8">
        <v>10.6</v>
      </c>
      <c r="S164" s="5" t="str">
        <f t="shared" si="19"/>
        <v>2019-Todd Gurley</v>
      </c>
      <c r="T164" s="13">
        <f>_xlfn.XLOOKUP(S164,AV!Y:Y,AV!N:N)</f>
        <v>6.4</v>
      </c>
      <c r="U164">
        <f>IF(ISNA(_xlfn.XLOOKUP(S164,'NGS RYOE'!N:N,'NGS RYOE'!K:K)),"",_xlfn.XLOOKUP(S164,'NGS RYOE'!N:N,'NGS RYOE'!K:K))</f>
        <v>-0.67</v>
      </c>
      <c r="V164">
        <f t="shared" si="18"/>
        <v>6.6000000000000003E-2</v>
      </c>
      <c r="W164">
        <f>IF(ISNA(_xlfn.XLOOKUP(S164,'NGS RYOE'!N:N,'NGS RYOE'!L:L)),"",_xlfn.XLOOKUP(S164,'NGS RYOE'!N:N,'NGS RYOE'!L:L))</f>
        <v>36.5</v>
      </c>
      <c r="X164" s="17">
        <f>IF(ISNA(_xlfn.XLOOKUP(S164,'PFR Receiving'!Z:Z,'PFR Receiving'!AA:AA)),0,_xlfn.XLOOKUP(S164,'PFR Receiving'!Z:Z,'PFR Receiving'!AA:AA))</f>
        <v>220.8</v>
      </c>
      <c r="Y164" s="13">
        <f t="shared" si="22"/>
        <v>914.13333333333333</v>
      </c>
      <c r="Z164" s="17">
        <f t="shared" si="23"/>
        <v>398.93333333333334</v>
      </c>
      <c r="AA164" s="15">
        <f t="shared" si="24"/>
        <v>0.8</v>
      </c>
      <c r="AB164" s="17">
        <f t="shared" si="25"/>
        <v>385.73991031390136</v>
      </c>
      <c r="AC164" s="12">
        <f t="shared" si="26"/>
        <v>3.8430493273542603</v>
      </c>
      <c r="AD164" s="16">
        <f>P164/H164*230</f>
        <v>21.659192825112108</v>
      </c>
      <c r="AE164" s="18">
        <f>Z164+X164</f>
        <v>619.73333333333335</v>
      </c>
      <c r="AF164" s="18">
        <f>IF(ISNA(_xlfn.XLOOKUP(S164,'PFR Receiving'!Z:Z,'PFR Receiving'!AB:AB)),0,_xlfn.XLOOKUP(S164,'PFR Receiving'!Z:Z,'PFR Receiving'!AB:AB))</f>
        <v>209.06666666666666</v>
      </c>
      <c r="AG164" s="18">
        <f>Z164+AF164</f>
        <v>608</v>
      </c>
      <c r="AH164" s="18">
        <f>K164/F164*16</f>
        <v>515.20000000000005</v>
      </c>
      <c r="AI164" s="18">
        <f>Z164+$AM$1*AH164+AF164</f>
        <v>932.57600000000002</v>
      </c>
    </row>
    <row r="165" spans="1:35" ht="20" x14ac:dyDescent="0.25">
      <c r="A165" s="5">
        <v>2019</v>
      </c>
      <c r="B165" s="7" t="s">
        <v>46</v>
      </c>
      <c r="C165" s="8" t="s">
        <v>47</v>
      </c>
      <c r="D165" s="8">
        <v>22</v>
      </c>
      <c r="E165" s="8" t="s">
        <v>17</v>
      </c>
      <c r="F165" s="8">
        <v>16</v>
      </c>
      <c r="G165" s="8">
        <v>11</v>
      </c>
      <c r="H165" s="8">
        <v>179</v>
      </c>
      <c r="I165" s="8">
        <v>818</v>
      </c>
      <c r="J165" s="8">
        <v>30</v>
      </c>
      <c r="K165" s="8">
        <v>445</v>
      </c>
      <c r="L165" s="8">
        <v>2.5</v>
      </c>
      <c r="M165" s="15">
        <f t="shared" si="20"/>
        <v>0.72099999999999997</v>
      </c>
      <c r="N165" s="8">
        <v>373</v>
      </c>
      <c r="O165" s="8">
        <v>2.1</v>
      </c>
      <c r="P165" s="8">
        <v>16</v>
      </c>
      <c r="Q165" s="15">
        <f t="shared" si="21"/>
        <v>0.88</v>
      </c>
      <c r="R165" s="8">
        <v>11.2</v>
      </c>
      <c r="S165" s="5" t="str">
        <f t="shared" si="19"/>
        <v>2019-Miles Sanders</v>
      </c>
      <c r="T165" s="13">
        <f>_xlfn.XLOOKUP(S165,AV!Y:Y,AV!N:N)</f>
        <v>8</v>
      </c>
      <c r="U165">
        <f>IF(ISNA(_xlfn.XLOOKUP(S165,'NGS RYOE'!N:N,'NGS RYOE'!K:K)),"",_xlfn.XLOOKUP(S165,'NGS RYOE'!N:N,'NGS RYOE'!K:K))</f>
        <v>-0.11</v>
      </c>
      <c r="V165">
        <f t="shared" si="18"/>
        <v>0.32</v>
      </c>
      <c r="W165">
        <f>IF(ISNA(_xlfn.XLOOKUP(S165,'NGS RYOE'!N:N,'NGS RYOE'!L:L)),"",_xlfn.XLOOKUP(S165,'NGS RYOE'!N:N,'NGS RYOE'!L:L))</f>
        <v>31.4</v>
      </c>
      <c r="X165" s="17">
        <f>IF(ISNA(_xlfn.XLOOKUP(S165,'PFR Receiving'!Z:Z,'PFR Receiving'!AA:AA)),0,_xlfn.XLOOKUP(S165,'PFR Receiving'!Z:Z,'PFR Receiving'!AA:AA))</f>
        <v>509</v>
      </c>
      <c r="Y165" s="13">
        <f t="shared" si="22"/>
        <v>818</v>
      </c>
      <c r="Z165" s="17">
        <f t="shared" si="23"/>
        <v>373</v>
      </c>
      <c r="AA165" s="15">
        <f t="shared" si="24"/>
        <v>0.77100000000000002</v>
      </c>
      <c r="AB165" s="17">
        <f t="shared" si="25"/>
        <v>479.27374301675974</v>
      </c>
      <c r="AC165" s="12">
        <f t="shared" si="26"/>
        <v>4.5698324022346366</v>
      </c>
      <c r="AD165" s="16">
        <f>P165/H165*230</f>
        <v>20.558659217877096</v>
      </c>
      <c r="AE165" s="18">
        <f>Z165+X165</f>
        <v>882</v>
      </c>
      <c r="AF165" s="18">
        <f>IF(ISNA(_xlfn.XLOOKUP(S165,'PFR Receiving'!Z:Z,'PFR Receiving'!AB:AB)),0,_xlfn.XLOOKUP(S165,'PFR Receiving'!Z:Z,'PFR Receiving'!AB:AB))</f>
        <v>420</v>
      </c>
      <c r="AG165" s="18">
        <f>Z165+AF165</f>
        <v>793</v>
      </c>
      <c r="AH165" s="18">
        <f>K165/F165*16</f>
        <v>445</v>
      </c>
      <c r="AI165" s="18">
        <f>Z165+$AM$1*AH165+AF165</f>
        <v>1073.3499999999999</v>
      </c>
    </row>
    <row r="166" spans="1:35" ht="20" x14ac:dyDescent="0.25">
      <c r="A166" s="5">
        <v>2019</v>
      </c>
      <c r="B166" s="7" t="s">
        <v>581</v>
      </c>
      <c r="C166" s="8" t="s">
        <v>49</v>
      </c>
      <c r="D166" s="8">
        <v>24</v>
      </c>
      <c r="E166" s="8" t="s">
        <v>17</v>
      </c>
      <c r="F166" s="8">
        <v>14</v>
      </c>
      <c r="G166" s="8">
        <v>9</v>
      </c>
      <c r="H166" s="8">
        <v>171</v>
      </c>
      <c r="I166" s="8">
        <v>797</v>
      </c>
      <c r="J166" s="8">
        <v>32</v>
      </c>
      <c r="K166" s="8">
        <v>396</v>
      </c>
      <c r="L166" s="8">
        <v>2.2999999999999998</v>
      </c>
      <c r="M166" s="15">
        <f t="shared" si="20"/>
        <v>0.623</v>
      </c>
      <c r="N166" s="8">
        <v>401</v>
      </c>
      <c r="O166" s="8">
        <v>2.2999999999999998</v>
      </c>
      <c r="P166" s="8">
        <v>29</v>
      </c>
      <c r="Q166" s="15">
        <f t="shared" si="21"/>
        <v>0.97799999999999998</v>
      </c>
      <c r="R166" s="8">
        <v>5.9</v>
      </c>
      <c r="S166" s="5" t="str">
        <f t="shared" si="19"/>
        <v>2019-Alvin Kamara</v>
      </c>
      <c r="T166" s="13">
        <f>_xlfn.XLOOKUP(S166,AV!Y:Y,AV!N:N)</f>
        <v>12.64</v>
      </c>
      <c r="U166">
        <f>IF(ISNA(_xlfn.XLOOKUP(S166,'NGS RYOE'!N:N,'NGS RYOE'!K:K)),"",_xlfn.XLOOKUP(S166,'NGS RYOE'!N:N,'NGS RYOE'!K:K))</f>
        <v>0.05</v>
      </c>
      <c r="V166">
        <f t="shared" si="18"/>
        <v>0.38</v>
      </c>
      <c r="W166">
        <f>IF(ISNA(_xlfn.XLOOKUP(S166,'NGS RYOE'!N:N,'NGS RYOE'!L:L)),"",_xlfn.XLOOKUP(S166,'NGS RYOE'!N:N,'NGS RYOE'!L:L))</f>
        <v>40.5</v>
      </c>
      <c r="X166" s="17">
        <f>IF(ISNA(_xlfn.XLOOKUP(S166,'PFR Receiving'!Z:Z,'PFR Receiving'!AA:AA)),0,_xlfn.XLOOKUP(S166,'PFR Receiving'!Z:Z,'PFR Receiving'!AA:AA))</f>
        <v>609.14285714285711</v>
      </c>
      <c r="Y166" s="13">
        <f t="shared" si="22"/>
        <v>910.85714285714289</v>
      </c>
      <c r="Z166" s="17">
        <f t="shared" si="23"/>
        <v>458.28571428571428</v>
      </c>
      <c r="AA166" s="15">
        <f t="shared" si="24"/>
        <v>0.85699999999999998</v>
      </c>
      <c r="AB166" s="17">
        <f t="shared" si="25"/>
        <v>539.35672514619887</v>
      </c>
      <c r="AC166" s="12">
        <f t="shared" si="26"/>
        <v>4.6608187134502925</v>
      </c>
      <c r="AD166" s="16">
        <f>P166/H166*230</f>
        <v>39.005847953216374</v>
      </c>
      <c r="AE166" s="18">
        <f>Z166+X166</f>
        <v>1067.4285714285713</v>
      </c>
      <c r="AF166" s="18">
        <f>IF(ISNA(_xlfn.XLOOKUP(S166,'PFR Receiving'!Z:Z,'PFR Receiving'!AB:AB)),0,_xlfn.XLOOKUP(S166,'PFR Receiving'!Z:Z,'PFR Receiving'!AB:AB))</f>
        <v>636.57142857142856</v>
      </c>
      <c r="AG166" s="18">
        <f>Z166+AF166</f>
        <v>1094.8571428571429</v>
      </c>
      <c r="AH166" s="18">
        <f>K166/F166*16</f>
        <v>452.57142857142856</v>
      </c>
      <c r="AI166" s="18">
        <f>Z166+$AM$1*AH166+AF166</f>
        <v>1379.977142857143</v>
      </c>
    </row>
    <row r="167" spans="1:35" ht="20" x14ac:dyDescent="0.25">
      <c r="A167" s="5">
        <v>2019</v>
      </c>
      <c r="B167" s="7" t="s">
        <v>106</v>
      </c>
      <c r="C167" s="8" t="s">
        <v>68</v>
      </c>
      <c r="D167" s="8">
        <v>27</v>
      </c>
      <c r="E167" s="8" t="s">
        <v>17</v>
      </c>
      <c r="F167" s="8">
        <v>15</v>
      </c>
      <c r="G167" s="8">
        <v>15</v>
      </c>
      <c r="H167" s="8">
        <v>245</v>
      </c>
      <c r="I167" s="8">
        <v>789</v>
      </c>
      <c r="J167" s="8">
        <v>36</v>
      </c>
      <c r="K167" s="8">
        <v>287</v>
      </c>
      <c r="L167" s="8">
        <v>1.2</v>
      </c>
      <c r="M167" s="15">
        <f t="shared" si="20"/>
        <v>0.19</v>
      </c>
      <c r="N167" s="8">
        <v>502</v>
      </c>
      <c r="O167" s="8">
        <v>2</v>
      </c>
      <c r="P167" s="8">
        <v>16</v>
      </c>
      <c r="Q167" s="15">
        <f t="shared" si="21"/>
        <v>0.88</v>
      </c>
      <c r="R167" s="8">
        <v>15.3</v>
      </c>
      <c r="S167" s="5" t="str">
        <f t="shared" si="19"/>
        <v>2019-Le'Veon Bell</v>
      </c>
      <c r="T167" s="13">
        <f>_xlfn.XLOOKUP(S167,AV!Y:Y,AV!N:N)</f>
        <v>5.28</v>
      </c>
      <c r="U167">
        <f>IF(ISNA(_xlfn.XLOOKUP(S167,'NGS RYOE'!N:N,'NGS RYOE'!K:K)),"",_xlfn.XLOOKUP(S167,'NGS RYOE'!N:N,'NGS RYOE'!K:K))</f>
        <v>-0.4</v>
      </c>
      <c r="V167">
        <f t="shared" si="18"/>
        <v>0.16</v>
      </c>
      <c r="W167">
        <f>IF(ISNA(_xlfn.XLOOKUP(S167,'NGS RYOE'!N:N,'NGS RYOE'!L:L)),"",_xlfn.XLOOKUP(S167,'NGS RYOE'!N:N,'NGS RYOE'!L:L))</f>
        <v>39.200000000000003</v>
      </c>
      <c r="X167" s="17">
        <f>IF(ISNA(_xlfn.XLOOKUP(S167,'PFR Receiving'!Z:Z,'PFR Receiving'!AA:AA)),0,_xlfn.XLOOKUP(S167,'PFR Receiving'!Z:Z,'PFR Receiving'!AA:AA))</f>
        <v>491.73333333333335</v>
      </c>
      <c r="Y167" s="13">
        <f t="shared" si="22"/>
        <v>841.6</v>
      </c>
      <c r="Z167" s="17">
        <f t="shared" si="23"/>
        <v>535.4666666666667</v>
      </c>
      <c r="AA167" s="15">
        <f t="shared" si="24"/>
        <v>0.90700000000000003</v>
      </c>
      <c r="AB167" s="17">
        <f t="shared" si="25"/>
        <v>471.26530612244903</v>
      </c>
      <c r="AC167" s="12">
        <f t="shared" si="26"/>
        <v>3.2204081632653061</v>
      </c>
      <c r="AD167" s="16">
        <f>P167/H167*230</f>
        <v>15.020408163265307</v>
      </c>
      <c r="AE167" s="18">
        <f>Z167+X167</f>
        <v>1027.2</v>
      </c>
      <c r="AF167" s="18">
        <f>IF(ISNA(_xlfn.XLOOKUP(S167,'PFR Receiving'!Z:Z,'PFR Receiving'!AB:AB)),0,_xlfn.XLOOKUP(S167,'PFR Receiving'!Z:Z,'PFR Receiving'!AB:AB))</f>
        <v>469.33333333333331</v>
      </c>
      <c r="AG167" s="18">
        <f>Z167+AF167</f>
        <v>1004.8</v>
      </c>
      <c r="AH167" s="18">
        <f>K167/F167*16</f>
        <v>306.13333333333333</v>
      </c>
      <c r="AI167" s="18">
        <f>Z167+$AM$1*AH167+AF167</f>
        <v>1197.664</v>
      </c>
    </row>
    <row r="168" spans="1:35" ht="20" x14ac:dyDescent="0.25">
      <c r="A168" s="5">
        <v>2019</v>
      </c>
      <c r="B168" s="7" t="s">
        <v>20</v>
      </c>
      <c r="C168" s="8" t="s">
        <v>21</v>
      </c>
      <c r="D168" s="8">
        <v>22</v>
      </c>
      <c r="E168" s="8" t="s">
        <v>17</v>
      </c>
      <c r="F168" s="8">
        <v>12</v>
      </c>
      <c r="G168" s="8">
        <v>8</v>
      </c>
      <c r="H168" s="8">
        <v>151</v>
      </c>
      <c r="I168" s="8">
        <v>775</v>
      </c>
      <c r="J168" s="8">
        <v>37</v>
      </c>
      <c r="K168" s="8">
        <v>413</v>
      </c>
      <c r="L168" s="8">
        <v>2.7</v>
      </c>
      <c r="M168" s="15">
        <f t="shared" si="20"/>
        <v>0.77800000000000002</v>
      </c>
      <c r="N168" s="8">
        <v>362</v>
      </c>
      <c r="O168" s="8">
        <v>2.4</v>
      </c>
      <c r="P168" s="8">
        <v>20</v>
      </c>
      <c r="Q168" s="15">
        <f t="shared" si="21"/>
        <v>0.92800000000000005</v>
      </c>
      <c r="R168" s="8">
        <v>7.6</v>
      </c>
      <c r="S168" s="5" t="str">
        <f t="shared" si="19"/>
        <v>2019-Devin Singletary</v>
      </c>
      <c r="T168" s="13">
        <f>_xlfn.XLOOKUP(S168,AV!Y:Y,AV!N:N)</f>
        <v>8</v>
      </c>
      <c r="U168">
        <f>IF(ISNA(_xlfn.XLOOKUP(S168,'NGS RYOE'!N:N,'NGS RYOE'!K:K)),"",_xlfn.XLOOKUP(S168,'NGS RYOE'!N:N,'NGS RYOE'!K:K))</f>
        <v>0.43</v>
      </c>
      <c r="V168">
        <f t="shared" si="18"/>
        <v>0.66600000000000004</v>
      </c>
      <c r="W168">
        <f>IF(ISNA(_xlfn.XLOOKUP(S168,'NGS RYOE'!N:N,'NGS RYOE'!L:L)),"",_xlfn.XLOOKUP(S168,'NGS RYOE'!N:N,'NGS RYOE'!L:L))</f>
        <v>42.2</v>
      </c>
      <c r="X168" s="17">
        <f>IF(ISNA(_xlfn.XLOOKUP(S168,'PFR Receiving'!Z:Z,'PFR Receiving'!AA:AA)),0,_xlfn.XLOOKUP(S168,'PFR Receiving'!Z:Z,'PFR Receiving'!AA:AA))</f>
        <v>258.66666666666669</v>
      </c>
      <c r="Y168" s="13">
        <f t="shared" si="22"/>
        <v>1033.3333333333333</v>
      </c>
      <c r="Z168" s="17">
        <f t="shared" si="23"/>
        <v>482.66666666666669</v>
      </c>
      <c r="AA168" s="15">
        <f t="shared" si="24"/>
        <v>0.876</v>
      </c>
      <c r="AB168" s="17">
        <f t="shared" si="25"/>
        <v>551.3907284768211</v>
      </c>
      <c r="AC168" s="12">
        <f t="shared" si="26"/>
        <v>5.1324503311258276</v>
      </c>
      <c r="AD168" s="16">
        <f>P168/H168*230</f>
        <v>30.463576158940398</v>
      </c>
      <c r="AE168" s="18">
        <f>Z168+X168</f>
        <v>741.33333333333337</v>
      </c>
      <c r="AF168" s="18">
        <f>IF(ISNA(_xlfn.XLOOKUP(S168,'PFR Receiving'!Z:Z,'PFR Receiving'!AB:AB)),0,_xlfn.XLOOKUP(S168,'PFR Receiving'!Z:Z,'PFR Receiving'!AB:AB))</f>
        <v>257.33333333333331</v>
      </c>
      <c r="AG168" s="18">
        <f>Z168+AF168</f>
        <v>740</v>
      </c>
      <c r="AH168" s="18">
        <f>K168/F168*16</f>
        <v>550.66666666666663</v>
      </c>
      <c r="AI168" s="18">
        <f>Z168+$AM$1*AH168+AF168</f>
        <v>1086.9199999999998</v>
      </c>
    </row>
    <row r="169" spans="1:35" ht="20" x14ac:dyDescent="0.25">
      <c r="A169" s="5">
        <v>2019</v>
      </c>
      <c r="B169" s="7" t="s">
        <v>93</v>
      </c>
      <c r="C169" s="8" t="s">
        <v>53</v>
      </c>
      <c r="D169" s="8">
        <v>27</v>
      </c>
      <c r="E169" s="8"/>
      <c r="F169" s="8">
        <v>16</v>
      </c>
      <c r="G169" s="8">
        <v>0</v>
      </c>
      <c r="H169" s="8">
        <v>137</v>
      </c>
      <c r="I169" s="8">
        <v>772</v>
      </c>
      <c r="J169" s="8">
        <v>31</v>
      </c>
      <c r="K169" s="8">
        <v>475</v>
      </c>
      <c r="L169" s="8">
        <v>3.5</v>
      </c>
      <c r="M169" s="15">
        <f t="shared" si="20"/>
        <v>0.93</v>
      </c>
      <c r="N169" s="8">
        <v>297</v>
      </c>
      <c r="O169" s="8">
        <v>2.2000000000000002</v>
      </c>
      <c r="P169" s="8">
        <v>12</v>
      </c>
      <c r="Q169" s="15">
        <f t="shared" si="21"/>
        <v>0.84499999999999997</v>
      </c>
      <c r="R169" s="8">
        <v>11.4</v>
      </c>
      <c r="S169" s="5" t="str">
        <f t="shared" si="19"/>
        <v>2019-Raheem Mostert</v>
      </c>
      <c r="T169" s="13">
        <f>_xlfn.XLOOKUP(S169,AV!Y:Y,AV!N:N)</f>
        <v>8</v>
      </c>
      <c r="U169">
        <f>IF(ISNA(_xlfn.XLOOKUP(S169,'NGS RYOE'!N:N,'NGS RYOE'!K:K)),"",_xlfn.XLOOKUP(S169,'NGS RYOE'!N:N,'NGS RYOE'!K:K))</f>
        <v>0.55000000000000004</v>
      </c>
      <c r="V169">
        <f t="shared" si="18"/>
        <v>0.76</v>
      </c>
      <c r="W169">
        <f>IF(ISNA(_xlfn.XLOOKUP(S169,'NGS RYOE'!N:N,'NGS RYOE'!L:L)),"",_xlfn.XLOOKUP(S169,'NGS RYOE'!N:N,'NGS RYOE'!L:L))</f>
        <v>43.1</v>
      </c>
      <c r="X169" s="17">
        <f>IF(ISNA(_xlfn.XLOOKUP(S169,'PFR Receiving'!Z:Z,'PFR Receiving'!AA:AA)),0,_xlfn.XLOOKUP(S169,'PFR Receiving'!Z:Z,'PFR Receiving'!AA:AA))</f>
        <v>180</v>
      </c>
      <c r="Y169" s="13">
        <f t="shared" si="22"/>
        <v>772</v>
      </c>
      <c r="Z169" s="17">
        <f t="shared" si="23"/>
        <v>297</v>
      </c>
      <c r="AA169" s="15">
        <f t="shared" si="24"/>
        <v>0.71699999999999997</v>
      </c>
      <c r="AB169" s="17">
        <f t="shared" si="25"/>
        <v>498.61313868613138</v>
      </c>
      <c r="AC169" s="12">
        <f t="shared" si="26"/>
        <v>5.6350364963503647</v>
      </c>
      <c r="AD169" s="16">
        <f>P169/H169*230</f>
        <v>20.145985401459853</v>
      </c>
      <c r="AE169" s="18">
        <f>Z169+X169</f>
        <v>477</v>
      </c>
      <c r="AF169" s="18">
        <f>IF(ISNA(_xlfn.XLOOKUP(S169,'PFR Receiving'!Z:Z,'PFR Receiving'!AB:AB)),0,_xlfn.XLOOKUP(S169,'PFR Receiving'!Z:Z,'PFR Receiving'!AB:AB))</f>
        <v>155</v>
      </c>
      <c r="AG169" s="18">
        <f>Z169+AF169</f>
        <v>452</v>
      </c>
      <c r="AH169" s="18">
        <f>K169/F169*16</f>
        <v>475</v>
      </c>
      <c r="AI169" s="18">
        <f>Z169+$AM$1*AH169+AF169</f>
        <v>751.25</v>
      </c>
    </row>
    <row r="170" spans="1:35" ht="20" x14ac:dyDescent="0.25">
      <c r="A170" s="5">
        <v>2019</v>
      </c>
      <c r="B170" s="7" t="s">
        <v>15</v>
      </c>
      <c r="C170" s="8" t="s">
        <v>16</v>
      </c>
      <c r="D170" s="8">
        <v>22</v>
      </c>
      <c r="E170" s="8" t="s">
        <v>17</v>
      </c>
      <c r="F170" s="8">
        <v>16</v>
      </c>
      <c r="G170" s="8">
        <v>9</v>
      </c>
      <c r="H170" s="8">
        <v>172</v>
      </c>
      <c r="I170" s="8">
        <v>724</v>
      </c>
      <c r="J170" s="8">
        <v>34</v>
      </c>
      <c r="K170" s="8">
        <v>309</v>
      </c>
      <c r="L170" s="8">
        <v>1.8</v>
      </c>
      <c r="M170" s="15">
        <f t="shared" si="20"/>
        <v>0.35199999999999998</v>
      </c>
      <c r="N170" s="8">
        <v>415</v>
      </c>
      <c r="O170" s="8">
        <v>2.4</v>
      </c>
      <c r="P170" s="8">
        <v>23</v>
      </c>
      <c r="Q170" s="15">
        <f t="shared" si="21"/>
        <v>0.96099999999999997</v>
      </c>
      <c r="R170" s="8">
        <v>7.5</v>
      </c>
      <c r="S170" s="5" t="str">
        <f t="shared" si="19"/>
        <v>2019-Ronald Jones II</v>
      </c>
      <c r="T170" s="13">
        <f>_xlfn.XLOOKUP(S170,AV!Y:Y,AV!N:N)</f>
        <v>7.04</v>
      </c>
      <c r="U170">
        <f>IF(ISNA(_xlfn.XLOOKUP(S170,'NGS RYOE'!N:N,'NGS RYOE'!K:K)),"",_xlfn.XLOOKUP(S170,'NGS RYOE'!N:N,'NGS RYOE'!K:K))</f>
        <v>0.24</v>
      </c>
      <c r="V170">
        <f t="shared" si="18"/>
        <v>0.53300000000000003</v>
      </c>
      <c r="W170">
        <f>IF(ISNA(_xlfn.XLOOKUP(S170,'NGS RYOE'!N:N,'NGS RYOE'!L:L)),"",_xlfn.XLOOKUP(S170,'NGS RYOE'!N:N,'NGS RYOE'!L:L))</f>
        <v>34.9</v>
      </c>
      <c r="X170" s="17">
        <f>IF(ISNA(_xlfn.XLOOKUP(S170,'PFR Receiving'!Z:Z,'PFR Receiving'!AA:AA)),0,_xlfn.XLOOKUP(S170,'PFR Receiving'!Z:Z,'PFR Receiving'!AA:AA))</f>
        <v>309</v>
      </c>
      <c r="Y170" s="13">
        <f t="shared" si="22"/>
        <v>724</v>
      </c>
      <c r="Z170" s="17">
        <f t="shared" si="23"/>
        <v>415</v>
      </c>
      <c r="AA170" s="15">
        <f t="shared" si="24"/>
        <v>0.81899999999999995</v>
      </c>
      <c r="AB170" s="17">
        <f t="shared" si="25"/>
        <v>554.94186046511629</v>
      </c>
      <c r="AC170" s="12">
        <f t="shared" si="26"/>
        <v>4.2093023255813957</v>
      </c>
      <c r="AD170" s="16">
        <f>P170/H170*230</f>
        <v>30.755813953488371</v>
      </c>
      <c r="AE170" s="18">
        <f>Z170+X170</f>
        <v>724</v>
      </c>
      <c r="AF170" s="18">
        <f>IF(ISNA(_xlfn.XLOOKUP(S170,'PFR Receiving'!Z:Z,'PFR Receiving'!AB:AB)),0,_xlfn.XLOOKUP(S170,'PFR Receiving'!Z:Z,'PFR Receiving'!AB:AB))</f>
        <v>290</v>
      </c>
      <c r="AG170" s="18">
        <f>Z170+AF170</f>
        <v>705</v>
      </c>
      <c r="AH170" s="18">
        <f>K170/F170*16</f>
        <v>309</v>
      </c>
      <c r="AI170" s="18">
        <f>Z170+$AM$1*AH170+AF170</f>
        <v>899.67</v>
      </c>
    </row>
    <row r="171" spans="1:35" ht="20" x14ac:dyDescent="0.25">
      <c r="A171" s="5">
        <v>2019</v>
      </c>
      <c r="B171" s="7" t="s">
        <v>29</v>
      </c>
      <c r="C171" s="8" t="s">
        <v>23</v>
      </c>
      <c r="D171" s="8">
        <v>24</v>
      </c>
      <c r="E171" s="8"/>
      <c r="F171" s="8">
        <v>16</v>
      </c>
      <c r="G171" s="8">
        <v>1</v>
      </c>
      <c r="H171" s="8">
        <v>133</v>
      </c>
      <c r="I171" s="8">
        <v>711</v>
      </c>
      <c r="J171" s="8">
        <v>46</v>
      </c>
      <c r="K171" s="8">
        <v>335</v>
      </c>
      <c r="L171" s="8">
        <v>2.5</v>
      </c>
      <c r="M171" s="15">
        <f t="shared" si="20"/>
        <v>0.72099999999999997</v>
      </c>
      <c r="N171" s="8">
        <v>376</v>
      </c>
      <c r="O171" s="8">
        <v>2.8</v>
      </c>
      <c r="P171" s="8">
        <v>7</v>
      </c>
      <c r="Q171" s="15">
        <f t="shared" si="21"/>
        <v>0.68300000000000005</v>
      </c>
      <c r="R171" s="8">
        <v>19</v>
      </c>
      <c r="S171" s="5" t="str">
        <f t="shared" si="19"/>
        <v>2019-Gus Edwards</v>
      </c>
      <c r="T171" s="13">
        <f>_xlfn.XLOOKUP(S171,AV!Y:Y,AV!N:N)</f>
        <v>6.08</v>
      </c>
      <c r="U171">
        <f>IF(ISNA(_xlfn.XLOOKUP(S171,'NGS RYOE'!N:N,'NGS RYOE'!K:K)),"",_xlfn.XLOOKUP(S171,'NGS RYOE'!N:N,'NGS RYOE'!K:K))</f>
        <v>0.56999999999999995</v>
      </c>
      <c r="V171">
        <f t="shared" ref="V171:V234" si="27">IF(ISERROR(_xlfn.PERCENTRANK.INC(U:U,U171)),0.01,_xlfn.PERCENTRANK.INC(U:U,U171))</f>
        <v>0.78</v>
      </c>
      <c r="W171">
        <f>IF(ISNA(_xlfn.XLOOKUP(S171,'NGS RYOE'!N:N,'NGS RYOE'!L:L)),"",_xlfn.XLOOKUP(S171,'NGS RYOE'!N:N,'NGS RYOE'!L:L))</f>
        <v>37.4</v>
      </c>
      <c r="X171" s="17">
        <f>IF(ISNA(_xlfn.XLOOKUP(S171,'PFR Receiving'!Z:Z,'PFR Receiving'!AA:AA)),0,_xlfn.XLOOKUP(S171,'PFR Receiving'!Z:Z,'PFR Receiving'!AA:AA))</f>
        <v>45</v>
      </c>
      <c r="Y171" s="13">
        <f t="shared" si="22"/>
        <v>711</v>
      </c>
      <c r="Z171" s="17">
        <f t="shared" si="23"/>
        <v>376</v>
      </c>
      <c r="AA171" s="15">
        <f t="shared" si="24"/>
        <v>0.77900000000000003</v>
      </c>
      <c r="AB171" s="17">
        <f t="shared" si="25"/>
        <v>650.22556390977445</v>
      </c>
      <c r="AC171" s="12">
        <f t="shared" si="26"/>
        <v>5.3458646616541357</v>
      </c>
      <c r="AD171" s="16">
        <f>P171/H171*230</f>
        <v>12.105263157894736</v>
      </c>
      <c r="AE171" s="18">
        <f>Z171+X171</f>
        <v>421</v>
      </c>
      <c r="AF171" s="18">
        <f>IF(ISNA(_xlfn.XLOOKUP(S171,'PFR Receiving'!Z:Z,'PFR Receiving'!AB:AB)),0,_xlfn.XLOOKUP(S171,'PFR Receiving'!Z:Z,'PFR Receiving'!AB:AB))</f>
        <v>45</v>
      </c>
      <c r="AG171" s="18">
        <f>Z171+AF171</f>
        <v>421</v>
      </c>
      <c r="AH171" s="18">
        <f>K171/F171*16</f>
        <v>335</v>
      </c>
      <c r="AI171" s="18">
        <f>Z171+$AM$1*AH171+AF171</f>
        <v>632.04999999999995</v>
      </c>
    </row>
    <row r="172" spans="1:35" ht="20" x14ac:dyDescent="0.25">
      <c r="A172" s="5">
        <v>2019</v>
      </c>
      <c r="B172" s="7" t="s">
        <v>113</v>
      </c>
      <c r="C172" s="8" t="s">
        <v>33</v>
      </c>
      <c r="D172" s="8">
        <v>27</v>
      </c>
      <c r="E172" s="8" t="s">
        <v>17</v>
      </c>
      <c r="F172" s="8">
        <v>14</v>
      </c>
      <c r="G172" s="8">
        <v>14</v>
      </c>
      <c r="H172" s="8">
        <v>184</v>
      </c>
      <c r="I172" s="8">
        <v>656</v>
      </c>
      <c r="J172" s="8">
        <v>31</v>
      </c>
      <c r="K172" s="8">
        <v>363</v>
      </c>
      <c r="L172" s="8">
        <v>2</v>
      </c>
      <c r="M172" s="15">
        <f t="shared" si="20"/>
        <v>0.44500000000000001</v>
      </c>
      <c r="N172" s="8">
        <v>293</v>
      </c>
      <c r="O172" s="8">
        <v>1.6</v>
      </c>
      <c r="P172" s="8">
        <v>11</v>
      </c>
      <c r="Q172" s="15">
        <f t="shared" si="21"/>
        <v>0.82299999999999995</v>
      </c>
      <c r="R172" s="8">
        <v>16.7</v>
      </c>
      <c r="S172" s="5" t="str">
        <f t="shared" si="19"/>
        <v>2019-Devonta Freeman</v>
      </c>
      <c r="T172" s="13">
        <f>_xlfn.XLOOKUP(S172,AV!Y:Y,AV!N:N)</f>
        <v>9.1199999999999992</v>
      </c>
      <c r="U172">
        <f>IF(ISNA(_xlfn.XLOOKUP(S172,'NGS RYOE'!N:N,'NGS RYOE'!K:K)),"",_xlfn.XLOOKUP(S172,'NGS RYOE'!N:N,'NGS RYOE'!K:K))</f>
        <v>-1.19</v>
      </c>
      <c r="V172">
        <f t="shared" si="27"/>
        <v>0</v>
      </c>
      <c r="W172">
        <f>IF(ISNA(_xlfn.XLOOKUP(S172,'NGS RYOE'!N:N,'NGS RYOE'!L:L)),"",_xlfn.XLOOKUP(S172,'NGS RYOE'!N:N,'NGS RYOE'!L:L))</f>
        <v>29.1</v>
      </c>
      <c r="X172" s="17">
        <f>IF(ISNA(_xlfn.XLOOKUP(S172,'PFR Receiving'!Z:Z,'PFR Receiving'!AA:AA)),0,_xlfn.XLOOKUP(S172,'PFR Receiving'!Z:Z,'PFR Receiving'!AA:AA))</f>
        <v>468.57142857142856</v>
      </c>
      <c r="Y172" s="13">
        <f t="shared" si="22"/>
        <v>749.71428571428567</v>
      </c>
      <c r="Z172" s="17">
        <f t="shared" si="23"/>
        <v>334.85714285714283</v>
      </c>
      <c r="AA172" s="15">
        <f t="shared" si="24"/>
        <v>0.74099999999999999</v>
      </c>
      <c r="AB172" s="17">
        <f t="shared" si="25"/>
        <v>366.25</v>
      </c>
      <c r="AC172" s="12">
        <f t="shared" si="26"/>
        <v>3.5652173913043477</v>
      </c>
      <c r="AD172" s="16">
        <f>P172/H172*230</f>
        <v>13.75</v>
      </c>
      <c r="AE172" s="18">
        <f>Z172+X172</f>
        <v>803.42857142857133</v>
      </c>
      <c r="AF172" s="18">
        <f>IF(ISNA(_xlfn.XLOOKUP(S172,'PFR Receiving'!Z:Z,'PFR Receiving'!AB:AB)),0,_xlfn.XLOOKUP(S172,'PFR Receiving'!Z:Z,'PFR Receiving'!AB:AB))</f>
        <v>393.14285714285717</v>
      </c>
      <c r="AG172" s="18">
        <f>Z172+AF172</f>
        <v>728</v>
      </c>
      <c r="AH172" s="18">
        <f>K172/F172*16</f>
        <v>414.85714285714283</v>
      </c>
      <c r="AI172" s="18">
        <f>Z172+$AM$1*AH172+AF172</f>
        <v>989.3599999999999</v>
      </c>
    </row>
    <row r="173" spans="1:35" ht="20" x14ac:dyDescent="0.25">
      <c r="A173" s="5">
        <v>2019</v>
      </c>
      <c r="B173" s="7" t="s">
        <v>75</v>
      </c>
      <c r="C173" s="8" t="s">
        <v>49</v>
      </c>
      <c r="D173" s="8">
        <v>29</v>
      </c>
      <c r="E173" s="8" t="s">
        <v>24</v>
      </c>
      <c r="F173" s="8">
        <v>16</v>
      </c>
      <c r="G173" s="8">
        <v>8</v>
      </c>
      <c r="H173" s="8">
        <v>146</v>
      </c>
      <c r="I173" s="8">
        <v>637</v>
      </c>
      <c r="J173" s="8">
        <v>38</v>
      </c>
      <c r="K173" s="8">
        <v>390</v>
      </c>
      <c r="L173" s="8">
        <v>2.7</v>
      </c>
      <c r="M173" s="15">
        <f t="shared" si="20"/>
        <v>0.77800000000000002</v>
      </c>
      <c r="N173" s="8">
        <v>247</v>
      </c>
      <c r="O173" s="8">
        <v>1.7</v>
      </c>
      <c r="P173" s="8">
        <v>11</v>
      </c>
      <c r="Q173" s="15">
        <f t="shared" si="21"/>
        <v>0.82299999999999995</v>
      </c>
      <c r="R173" s="8">
        <v>13.3</v>
      </c>
      <c r="S173" s="5" t="str">
        <f t="shared" si="19"/>
        <v>2019-Latavius Murray</v>
      </c>
      <c r="T173" s="13">
        <f>_xlfn.XLOOKUP(S173,AV!Y:Y,AV!N:N)</f>
        <v>7.04</v>
      </c>
      <c r="U173">
        <f>IF(ISNA(_xlfn.XLOOKUP(S173,'NGS RYOE'!N:N,'NGS RYOE'!K:K)),"",_xlfn.XLOOKUP(S173,'NGS RYOE'!N:N,'NGS RYOE'!K:K))</f>
        <v>0.08</v>
      </c>
      <c r="V173">
        <f t="shared" si="27"/>
        <v>0.433</v>
      </c>
      <c r="W173">
        <f>IF(ISNA(_xlfn.XLOOKUP(S173,'NGS RYOE'!N:N,'NGS RYOE'!L:L)),"",_xlfn.XLOOKUP(S173,'NGS RYOE'!N:N,'NGS RYOE'!L:L))</f>
        <v>37.700000000000003</v>
      </c>
      <c r="X173" s="17">
        <f>IF(ISNA(_xlfn.XLOOKUP(S173,'PFR Receiving'!Z:Z,'PFR Receiving'!AA:AA)),0,_xlfn.XLOOKUP(S173,'PFR Receiving'!Z:Z,'PFR Receiving'!AA:AA))</f>
        <v>235</v>
      </c>
      <c r="Y173" s="13">
        <f t="shared" si="22"/>
        <v>637</v>
      </c>
      <c r="Z173" s="17">
        <f t="shared" si="23"/>
        <v>247</v>
      </c>
      <c r="AA173" s="15">
        <f t="shared" si="24"/>
        <v>0.66900000000000004</v>
      </c>
      <c r="AB173" s="17">
        <f t="shared" si="25"/>
        <v>389.10958904109589</v>
      </c>
      <c r="AC173" s="12">
        <f t="shared" si="26"/>
        <v>4.3630136986301373</v>
      </c>
      <c r="AD173" s="16">
        <f>P173/H173*230</f>
        <v>17.328767123287669</v>
      </c>
      <c r="AE173" s="18">
        <f>Z173+X173</f>
        <v>482</v>
      </c>
      <c r="AF173" s="18">
        <f>IF(ISNA(_xlfn.XLOOKUP(S173,'PFR Receiving'!Z:Z,'PFR Receiving'!AB:AB)),0,_xlfn.XLOOKUP(S173,'PFR Receiving'!Z:Z,'PFR Receiving'!AB:AB))</f>
        <v>284</v>
      </c>
      <c r="AG173" s="18">
        <f>Z173+AF173</f>
        <v>531</v>
      </c>
      <c r="AH173" s="18">
        <f>K173/F173*16</f>
        <v>390</v>
      </c>
      <c r="AI173" s="18">
        <f>Z173+$AM$1*AH173+AF173</f>
        <v>776.7</v>
      </c>
    </row>
    <row r="174" spans="1:35" ht="20" x14ac:dyDescent="0.25">
      <c r="A174" s="5">
        <v>2019</v>
      </c>
      <c r="B174" s="7" t="s">
        <v>119</v>
      </c>
      <c r="C174" s="8" t="s">
        <v>53</v>
      </c>
      <c r="D174" s="8">
        <v>24</v>
      </c>
      <c r="E174" s="8" t="s">
        <v>24</v>
      </c>
      <c r="F174" s="8">
        <v>13</v>
      </c>
      <c r="G174" s="8">
        <v>5</v>
      </c>
      <c r="H174" s="8">
        <v>123</v>
      </c>
      <c r="I174" s="8">
        <v>623</v>
      </c>
      <c r="J174" s="8">
        <v>23</v>
      </c>
      <c r="K174" s="8">
        <v>402</v>
      </c>
      <c r="L174" s="8">
        <v>3.3</v>
      </c>
      <c r="M174" s="15">
        <f t="shared" si="20"/>
        <v>0.91100000000000003</v>
      </c>
      <c r="N174" s="8">
        <v>221</v>
      </c>
      <c r="O174" s="8">
        <v>1.8</v>
      </c>
      <c r="P174" s="8">
        <v>8</v>
      </c>
      <c r="Q174" s="15">
        <f t="shared" si="21"/>
        <v>0.71599999999999997</v>
      </c>
      <c r="R174" s="8">
        <v>15.4</v>
      </c>
      <c r="S174" s="5" t="str">
        <f t="shared" si="19"/>
        <v>2019-Matt Breida</v>
      </c>
      <c r="T174" s="13">
        <f>_xlfn.XLOOKUP(S174,AV!Y:Y,AV!N:N)</f>
        <v>7.36</v>
      </c>
      <c r="U174">
        <f>IF(ISNA(_xlfn.XLOOKUP(S174,'NGS RYOE'!N:N,'NGS RYOE'!K:K)),"",_xlfn.XLOOKUP(S174,'NGS RYOE'!N:N,'NGS RYOE'!K:K))</f>
        <v>0.27</v>
      </c>
      <c r="V174">
        <f t="shared" si="27"/>
        <v>0.56599999999999995</v>
      </c>
      <c r="W174">
        <f>IF(ISNA(_xlfn.XLOOKUP(S174,'NGS RYOE'!N:N,'NGS RYOE'!L:L)),"",_xlfn.XLOOKUP(S174,'NGS RYOE'!N:N,'NGS RYOE'!L:L))</f>
        <v>34.700000000000003</v>
      </c>
      <c r="X174" s="17">
        <f>IF(ISNA(_xlfn.XLOOKUP(S174,'PFR Receiving'!Z:Z,'PFR Receiving'!AA:AA)),0,_xlfn.XLOOKUP(S174,'PFR Receiving'!Z:Z,'PFR Receiving'!AA:AA))</f>
        <v>147.69230769230768</v>
      </c>
      <c r="Y174" s="13">
        <f t="shared" si="22"/>
        <v>766.76923076923072</v>
      </c>
      <c r="Z174" s="17">
        <f t="shared" si="23"/>
        <v>272</v>
      </c>
      <c r="AA174" s="15">
        <f t="shared" si="24"/>
        <v>0.69799999999999995</v>
      </c>
      <c r="AB174" s="17">
        <f t="shared" si="25"/>
        <v>413.2520325203252</v>
      </c>
      <c r="AC174" s="12">
        <f t="shared" si="26"/>
        <v>5.0650406504065044</v>
      </c>
      <c r="AD174" s="16">
        <f>P174/H174*230</f>
        <v>14.959349593495936</v>
      </c>
      <c r="AE174" s="18">
        <f>Z174+X174</f>
        <v>419.69230769230768</v>
      </c>
      <c r="AF174" s="18">
        <f>IF(ISNA(_xlfn.XLOOKUP(S174,'PFR Receiving'!Z:Z,'PFR Receiving'!AB:AB)),0,_xlfn.XLOOKUP(S174,'PFR Receiving'!Z:Z,'PFR Receiving'!AB:AB))</f>
        <v>156.30769230769232</v>
      </c>
      <c r="AG174" s="18">
        <f>Z174+AF174</f>
        <v>428.30769230769232</v>
      </c>
      <c r="AH174" s="18">
        <f>K174/F174*16</f>
        <v>494.76923076923077</v>
      </c>
      <c r="AI174" s="18">
        <f>Z174+$AM$1*AH174+AF174</f>
        <v>740.01230769230779</v>
      </c>
    </row>
    <row r="175" spans="1:35" ht="20" x14ac:dyDescent="0.25">
      <c r="A175" s="5">
        <v>2019</v>
      </c>
      <c r="B175" s="7" t="s">
        <v>59</v>
      </c>
      <c r="C175" s="8" t="s">
        <v>55</v>
      </c>
      <c r="D175" s="8">
        <v>26</v>
      </c>
      <c r="E175" s="8" t="s">
        <v>17</v>
      </c>
      <c r="F175" s="8">
        <v>12</v>
      </c>
      <c r="G175" s="8">
        <v>11</v>
      </c>
      <c r="H175" s="8">
        <v>162</v>
      </c>
      <c r="I175" s="8">
        <v>612</v>
      </c>
      <c r="J175" s="8">
        <v>39</v>
      </c>
      <c r="K175" s="8">
        <v>312</v>
      </c>
      <c r="L175" s="8">
        <v>1.9</v>
      </c>
      <c r="M175" s="15">
        <f t="shared" si="20"/>
        <v>0.39</v>
      </c>
      <c r="N175" s="8">
        <v>300</v>
      </c>
      <c r="O175" s="8">
        <v>1.9</v>
      </c>
      <c r="P175" s="8">
        <v>8</v>
      </c>
      <c r="Q175" s="15">
        <f t="shared" si="21"/>
        <v>0.71599999999999997</v>
      </c>
      <c r="R175" s="8">
        <v>20.3</v>
      </c>
      <c r="S175" s="5" t="str">
        <f t="shared" si="19"/>
        <v>2019-Melvin Gordon</v>
      </c>
      <c r="T175" s="13">
        <f>_xlfn.XLOOKUP(S175,AV!Y:Y,AV!N:N)</f>
        <v>8</v>
      </c>
      <c r="U175">
        <f>IF(ISNA(_xlfn.XLOOKUP(S175,'NGS RYOE'!N:N,'NGS RYOE'!K:K)),"",_xlfn.XLOOKUP(S175,'NGS RYOE'!N:N,'NGS RYOE'!K:K))</f>
        <v>-0.22</v>
      </c>
      <c r="V175">
        <f t="shared" si="27"/>
        <v>0.246</v>
      </c>
      <c r="W175">
        <f>IF(ISNA(_xlfn.XLOOKUP(S175,'NGS RYOE'!N:N,'NGS RYOE'!L:L)),"",_xlfn.XLOOKUP(S175,'NGS RYOE'!N:N,'NGS RYOE'!L:L))</f>
        <v>34.200000000000003</v>
      </c>
      <c r="X175" s="17">
        <f>IF(ISNA(_xlfn.XLOOKUP(S175,'PFR Receiving'!Z:Z,'PFR Receiving'!AA:AA)),0,_xlfn.XLOOKUP(S175,'PFR Receiving'!Z:Z,'PFR Receiving'!AA:AA))</f>
        <v>394.66666666666669</v>
      </c>
      <c r="Y175" s="13">
        <f t="shared" si="22"/>
        <v>816</v>
      </c>
      <c r="Z175" s="17">
        <f t="shared" si="23"/>
        <v>400</v>
      </c>
      <c r="AA175" s="15">
        <f t="shared" si="24"/>
        <v>0.80500000000000005</v>
      </c>
      <c r="AB175" s="17">
        <f t="shared" si="25"/>
        <v>425.92592592592592</v>
      </c>
      <c r="AC175" s="12">
        <f t="shared" si="26"/>
        <v>3.7777777777777777</v>
      </c>
      <c r="AD175" s="16">
        <f>P175/H175*230</f>
        <v>11.358024691358024</v>
      </c>
      <c r="AE175" s="18">
        <f>Z175+X175</f>
        <v>794.66666666666674</v>
      </c>
      <c r="AF175" s="18">
        <f>IF(ISNA(_xlfn.XLOOKUP(S175,'PFR Receiving'!Z:Z,'PFR Receiving'!AB:AB)),0,_xlfn.XLOOKUP(S175,'PFR Receiving'!Z:Z,'PFR Receiving'!AB:AB))</f>
        <v>428</v>
      </c>
      <c r="AG175" s="18">
        <f>Z175+AF175</f>
        <v>828</v>
      </c>
      <c r="AH175" s="18">
        <f>K175/F175*16</f>
        <v>416</v>
      </c>
      <c r="AI175" s="18">
        <f>Z175+$AM$1*AH175+AF175</f>
        <v>1090.08</v>
      </c>
    </row>
    <row r="176" spans="1:35" ht="20" x14ac:dyDescent="0.25">
      <c r="A176" s="5">
        <v>2019</v>
      </c>
      <c r="B176" s="7" t="s">
        <v>67</v>
      </c>
      <c r="C176" s="8" t="s">
        <v>21</v>
      </c>
      <c r="D176" s="8">
        <v>36</v>
      </c>
      <c r="E176" s="8" t="s">
        <v>24</v>
      </c>
      <c r="F176" s="8">
        <v>16</v>
      </c>
      <c r="G176" s="8">
        <v>8</v>
      </c>
      <c r="H176" s="8">
        <v>166</v>
      </c>
      <c r="I176" s="8">
        <v>599</v>
      </c>
      <c r="J176" s="8">
        <v>30</v>
      </c>
      <c r="K176" s="8">
        <v>260</v>
      </c>
      <c r="L176" s="8">
        <v>1.6</v>
      </c>
      <c r="M176" s="15">
        <f t="shared" si="20"/>
        <v>0.28999999999999998</v>
      </c>
      <c r="N176" s="8">
        <v>339</v>
      </c>
      <c r="O176" s="8">
        <v>2</v>
      </c>
      <c r="P176" s="8">
        <v>10</v>
      </c>
      <c r="Q176" s="15">
        <f t="shared" si="21"/>
        <v>0.78500000000000003</v>
      </c>
      <c r="R176" s="8">
        <v>16.600000000000001</v>
      </c>
      <c r="S176" s="5" t="str">
        <f t="shared" si="19"/>
        <v>2019-Frank Gore</v>
      </c>
      <c r="T176" s="13">
        <f>_xlfn.XLOOKUP(S176,AV!Y:Y,AV!N:N)</f>
        <v>4</v>
      </c>
      <c r="U176">
        <f>IF(ISNA(_xlfn.XLOOKUP(S176,'NGS RYOE'!N:N,'NGS RYOE'!K:K)),"",_xlfn.XLOOKUP(S176,'NGS RYOE'!N:N,'NGS RYOE'!K:K))</f>
        <v>-0.43</v>
      </c>
      <c r="V176">
        <f t="shared" si="27"/>
        <v>0.14000000000000001</v>
      </c>
      <c r="W176">
        <f>IF(ISNA(_xlfn.XLOOKUP(S176,'NGS RYOE'!N:N,'NGS RYOE'!L:L)),"",_xlfn.XLOOKUP(S176,'NGS RYOE'!N:N,'NGS RYOE'!L:L))</f>
        <v>31.7</v>
      </c>
      <c r="X176" s="17">
        <f>IF(ISNA(_xlfn.XLOOKUP(S176,'PFR Receiving'!Z:Z,'PFR Receiving'!AA:AA)),0,_xlfn.XLOOKUP(S176,'PFR Receiving'!Z:Z,'PFR Receiving'!AA:AA))</f>
        <v>100</v>
      </c>
      <c r="Y176" s="13">
        <f t="shared" si="22"/>
        <v>599</v>
      </c>
      <c r="Z176" s="17">
        <f t="shared" si="23"/>
        <v>339</v>
      </c>
      <c r="AA176" s="15">
        <f t="shared" si="24"/>
        <v>0.745</v>
      </c>
      <c r="AB176" s="17">
        <f t="shared" si="25"/>
        <v>469.69879518072293</v>
      </c>
      <c r="AC176" s="12">
        <f t="shared" si="26"/>
        <v>3.6084337349397591</v>
      </c>
      <c r="AD176" s="16">
        <f>P176/H176*230</f>
        <v>13.855421686746988</v>
      </c>
      <c r="AE176" s="18">
        <f>Z176+X176</f>
        <v>439</v>
      </c>
      <c r="AF176" s="18">
        <f>IF(ISNA(_xlfn.XLOOKUP(S176,'PFR Receiving'!Z:Z,'PFR Receiving'!AB:AB)),0,_xlfn.XLOOKUP(S176,'PFR Receiving'!Z:Z,'PFR Receiving'!AB:AB))</f>
        <v>88</v>
      </c>
      <c r="AG176" s="18">
        <f>Z176+AF176</f>
        <v>427</v>
      </c>
      <c r="AH176" s="18">
        <f>K176/F176*16</f>
        <v>260</v>
      </c>
      <c r="AI176" s="18">
        <f>Z176+$AM$1*AH176+AF176</f>
        <v>590.79999999999995</v>
      </c>
    </row>
    <row r="177" spans="1:35" ht="20" x14ac:dyDescent="0.25">
      <c r="A177" s="5">
        <v>2019</v>
      </c>
      <c r="B177" s="7" t="s">
        <v>54</v>
      </c>
      <c r="C177" s="8" t="s">
        <v>55</v>
      </c>
      <c r="D177" s="8">
        <v>24</v>
      </c>
      <c r="E177" s="8" t="s">
        <v>24</v>
      </c>
      <c r="F177" s="8">
        <v>16</v>
      </c>
      <c r="G177" s="8">
        <v>8</v>
      </c>
      <c r="H177" s="8">
        <v>132</v>
      </c>
      <c r="I177" s="8">
        <v>557</v>
      </c>
      <c r="J177" s="8">
        <v>32</v>
      </c>
      <c r="K177" s="8">
        <v>233</v>
      </c>
      <c r="L177" s="8">
        <v>1.8</v>
      </c>
      <c r="M177" s="15">
        <f t="shared" si="20"/>
        <v>0.35199999999999998</v>
      </c>
      <c r="N177" s="8">
        <v>324</v>
      </c>
      <c r="O177" s="8">
        <v>2.5</v>
      </c>
      <c r="P177" s="8">
        <v>12</v>
      </c>
      <c r="Q177" s="15">
        <f t="shared" si="21"/>
        <v>0.84499999999999997</v>
      </c>
      <c r="R177" s="8">
        <v>11</v>
      </c>
      <c r="S177" s="5" t="str">
        <f t="shared" si="19"/>
        <v>2019-Austin Ekeler</v>
      </c>
      <c r="T177" s="13">
        <f>_xlfn.XLOOKUP(S177,AV!Y:Y,AV!N:N)</f>
        <v>11.04</v>
      </c>
      <c r="U177">
        <f>IF(ISNA(_xlfn.XLOOKUP(S177,'NGS RYOE'!N:N,'NGS RYOE'!K:K)),"",_xlfn.XLOOKUP(S177,'NGS RYOE'!N:N,'NGS RYOE'!K:K))</f>
        <v>-0.67</v>
      </c>
      <c r="V177">
        <f t="shared" si="27"/>
        <v>6.6000000000000003E-2</v>
      </c>
      <c r="W177">
        <f>IF(ISNA(_xlfn.XLOOKUP(S177,'NGS RYOE'!N:N,'NGS RYOE'!L:L)),"",_xlfn.XLOOKUP(S177,'NGS RYOE'!N:N,'NGS RYOE'!L:L))</f>
        <v>31.8</v>
      </c>
      <c r="X177" s="17">
        <f>IF(ISNA(_xlfn.XLOOKUP(S177,'PFR Receiving'!Z:Z,'PFR Receiving'!AA:AA)),0,_xlfn.XLOOKUP(S177,'PFR Receiving'!Z:Z,'PFR Receiving'!AA:AA))</f>
        <v>993</v>
      </c>
      <c r="Y177" s="13">
        <f t="shared" si="22"/>
        <v>557</v>
      </c>
      <c r="Z177" s="17">
        <f t="shared" si="23"/>
        <v>324</v>
      </c>
      <c r="AA177" s="15">
        <f t="shared" si="24"/>
        <v>0.73099999999999998</v>
      </c>
      <c r="AB177" s="17">
        <f t="shared" si="25"/>
        <v>564.5454545454545</v>
      </c>
      <c r="AC177" s="12">
        <f t="shared" si="26"/>
        <v>4.2196969696969697</v>
      </c>
      <c r="AD177" s="16">
        <f>P177/H177*230</f>
        <v>20.90909090909091</v>
      </c>
      <c r="AE177" s="18">
        <f>Z177+X177</f>
        <v>1317</v>
      </c>
      <c r="AF177" s="18">
        <f>IF(ISNA(_xlfn.XLOOKUP(S177,'PFR Receiving'!Z:Z,'PFR Receiving'!AB:AB)),0,_xlfn.XLOOKUP(S177,'PFR Receiving'!Z:Z,'PFR Receiving'!AB:AB))</f>
        <v>940</v>
      </c>
      <c r="AG177" s="18">
        <f>Z177+AF177</f>
        <v>1264</v>
      </c>
      <c r="AH177" s="18">
        <f>K177/F177*16</f>
        <v>233</v>
      </c>
      <c r="AI177" s="18">
        <f>Z177+$AM$1*AH177+AF177</f>
        <v>1410.79</v>
      </c>
    </row>
    <row r="178" spans="1:35" ht="20" x14ac:dyDescent="0.25">
      <c r="A178" s="5">
        <v>2019</v>
      </c>
      <c r="B178" s="7" t="s">
        <v>117</v>
      </c>
      <c r="C178" s="8" t="s">
        <v>53</v>
      </c>
      <c r="D178" s="8">
        <v>26</v>
      </c>
      <c r="E178" s="8" t="s">
        <v>17</v>
      </c>
      <c r="F178" s="8">
        <v>14</v>
      </c>
      <c r="G178" s="8">
        <v>11</v>
      </c>
      <c r="H178" s="8">
        <v>137</v>
      </c>
      <c r="I178" s="8">
        <v>544</v>
      </c>
      <c r="J178" s="8">
        <v>26</v>
      </c>
      <c r="K178" s="8">
        <v>354</v>
      </c>
      <c r="L178" s="8">
        <v>2.6</v>
      </c>
      <c r="M178" s="15">
        <f t="shared" si="20"/>
        <v>0.75700000000000001</v>
      </c>
      <c r="N178" s="8">
        <v>190</v>
      </c>
      <c r="O178" s="8">
        <v>1.4</v>
      </c>
      <c r="P178" s="8">
        <v>5</v>
      </c>
      <c r="Q178" s="15">
        <f t="shared" si="21"/>
        <v>0.58799999999999997</v>
      </c>
      <c r="R178" s="8">
        <v>27.4</v>
      </c>
      <c r="S178" s="5" t="str">
        <f t="shared" si="19"/>
        <v>2019-Tevin Coleman</v>
      </c>
      <c r="T178" s="13">
        <f>_xlfn.XLOOKUP(S178,AV!Y:Y,AV!N:N)</f>
        <v>6.88</v>
      </c>
      <c r="U178">
        <f>IF(ISNA(_xlfn.XLOOKUP(S178,'NGS RYOE'!N:N,'NGS RYOE'!K:K)),"",_xlfn.XLOOKUP(S178,'NGS RYOE'!N:N,'NGS RYOE'!K:K))</f>
        <v>0.31</v>
      </c>
      <c r="V178">
        <f t="shared" si="27"/>
        <v>0.59299999999999997</v>
      </c>
      <c r="W178">
        <f>IF(ISNA(_xlfn.XLOOKUP(S178,'NGS RYOE'!N:N,'NGS RYOE'!L:L)),"",_xlfn.XLOOKUP(S178,'NGS RYOE'!N:N,'NGS RYOE'!L:L))</f>
        <v>40.4</v>
      </c>
      <c r="X178" s="17">
        <f>IF(ISNA(_xlfn.XLOOKUP(S178,'PFR Receiving'!Z:Z,'PFR Receiving'!AA:AA)),0,_xlfn.XLOOKUP(S178,'PFR Receiving'!Z:Z,'PFR Receiving'!AA:AA))</f>
        <v>205.71428571428572</v>
      </c>
      <c r="Y178" s="13">
        <f t="shared" si="22"/>
        <v>621.71428571428567</v>
      </c>
      <c r="Z178" s="17">
        <f t="shared" si="23"/>
        <v>217.14285714285714</v>
      </c>
      <c r="AA178" s="15">
        <f t="shared" si="24"/>
        <v>0.61899999999999999</v>
      </c>
      <c r="AB178" s="17">
        <f t="shared" si="25"/>
        <v>318.97810218978105</v>
      </c>
      <c r="AC178" s="12">
        <f t="shared" si="26"/>
        <v>3.9708029197080292</v>
      </c>
      <c r="AD178" s="16">
        <f>P178/H178*230</f>
        <v>8.3941605839416056</v>
      </c>
      <c r="AE178" s="18">
        <f>Z178+X178</f>
        <v>422.85714285714289</v>
      </c>
      <c r="AF178" s="18">
        <f>IF(ISNA(_xlfn.XLOOKUP(S178,'PFR Receiving'!Z:Z,'PFR Receiving'!AB:AB)),0,_xlfn.XLOOKUP(S178,'PFR Receiving'!Z:Z,'PFR Receiving'!AB:AB))</f>
        <v>233.14285714285714</v>
      </c>
      <c r="AG178" s="18">
        <f>Z178+AF178</f>
        <v>450.28571428571428</v>
      </c>
      <c r="AH178" s="18">
        <f>K178/F178*16</f>
        <v>404.57142857142856</v>
      </c>
      <c r="AI178" s="18">
        <f>Z178+$AM$1*AH178+AF178</f>
        <v>705.16571428571422</v>
      </c>
    </row>
    <row r="179" spans="1:35" ht="20" x14ac:dyDescent="0.25">
      <c r="A179" s="5">
        <v>2019</v>
      </c>
      <c r="B179" s="7" t="s">
        <v>120</v>
      </c>
      <c r="C179" s="8" t="s">
        <v>47</v>
      </c>
      <c r="D179" s="8">
        <v>25</v>
      </c>
      <c r="E179" s="8" t="s">
        <v>121</v>
      </c>
      <c r="F179" s="8">
        <v>10</v>
      </c>
      <c r="G179" s="8">
        <v>4</v>
      </c>
      <c r="H179" s="8">
        <v>119</v>
      </c>
      <c r="I179" s="8">
        <v>525</v>
      </c>
      <c r="J179" s="8">
        <v>28</v>
      </c>
      <c r="K179" s="8">
        <v>243</v>
      </c>
      <c r="L179" s="8">
        <v>2</v>
      </c>
      <c r="M179" s="15">
        <f t="shared" si="20"/>
        <v>0.44500000000000001</v>
      </c>
      <c r="N179" s="8">
        <v>282</v>
      </c>
      <c r="O179" s="8">
        <v>2.4</v>
      </c>
      <c r="P179" s="8">
        <v>4</v>
      </c>
      <c r="Q179" s="15">
        <f t="shared" si="21"/>
        <v>0.53800000000000003</v>
      </c>
      <c r="R179" s="8">
        <v>29.8</v>
      </c>
      <c r="S179" s="5" t="str">
        <f t="shared" si="19"/>
        <v>2019-Jordan Howard</v>
      </c>
      <c r="T179" s="13">
        <f>_xlfn.XLOOKUP(S179,AV!Y:Y,AV!N:N)</f>
        <v>0</v>
      </c>
      <c r="U179">
        <f>IF(ISNA(_xlfn.XLOOKUP(S179,'NGS RYOE'!N:N,'NGS RYOE'!K:K)),"",_xlfn.XLOOKUP(S179,'NGS RYOE'!N:N,'NGS RYOE'!K:K))</f>
        <v>0.06</v>
      </c>
      <c r="V179">
        <f t="shared" si="27"/>
        <v>0.4</v>
      </c>
      <c r="W179">
        <f>IF(ISNA(_xlfn.XLOOKUP(S179,'NGS RYOE'!N:N,'NGS RYOE'!L:L)),"",_xlfn.XLOOKUP(S179,'NGS RYOE'!N:N,'NGS RYOE'!L:L))</f>
        <v>44.5</v>
      </c>
      <c r="X179" s="17">
        <f>IF(ISNA(_xlfn.XLOOKUP(S179,'PFR Receiving'!Z:Z,'PFR Receiving'!AA:AA)),0,_xlfn.XLOOKUP(S179,'PFR Receiving'!Z:Z,'PFR Receiving'!AA:AA))</f>
        <v>110.4</v>
      </c>
      <c r="Y179" s="13">
        <f t="shared" si="22"/>
        <v>840</v>
      </c>
      <c r="Z179" s="17">
        <f t="shared" si="23"/>
        <v>451.2</v>
      </c>
      <c r="AA179" s="15">
        <f t="shared" si="24"/>
        <v>0.85</v>
      </c>
      <c r="AB179" s="17">
        <f t="shared" si="25"/>
        <v>545.0420168067227</v>
      </c>
      <c r="AC179" s="12">
        <f t="shared" si="26"/>
        <v>4.4117647058823533</v>
      </c>
      <c r="AD179" s="16">
        <f>P179/H179*230</f>
        <v>7.73109243697479</v>
      </c>
      <c r="AE179" s="18">
        <f>Z179+X179</f>
        <v>561.6</v>
      </c>
      <c r="AF179" s="18">
        <f>IF(ISNA(_xlfn.XLOOKUP(S179,'PFR Receiving'!Z:Z,'PFR Receiving'!AB:AB)),0,_xlfn.XLOOKUP(S179,'PFR Receiving'!Z:Z,'PFR Receiving'!AB:AB))</f>
        <v>110.4</v>
      </c>
      <c r="AG179" s="18">
        <f>Z179+AF179</f>
        <v>561.6</v>
      </c>
      <c r="AH179" s="18">
        <f>K179/F179*16</f>
        <v>388.8</v>
      </c>
      <c r="AI179" s="18">
        <f>Z179+$AM$1*AH179+AF179</f>
        <v>806.54399999999998</v>
      </c>
    </row>
    <row r="180" spans="1:35" ht="20" x14ac:dyDescent="0.25">
      <c r="A180" s="5">
        <v>2019</v>
      </c>
      <c r="B180" s="7" t="s">
        <v>123</v>
      </c>
      <c r="C180" s="8" t="s">
        <v>62</v>
      </c>
      <c r="D180" s="8">
        <v>27</v>
      </c>
      <c r="E180" s="8" t="s">
        <v>24</v>
      </c>
      <c r="F180" s="8">
        <v>11</v>
      </c>
      <c r="G180" s="8">
        <v>6</v>
      </c>
      <c r="H180" s="8">
        <v>111</v>
      </c>
      <c r="I180" s="8">
        <v>498</v>
      </c>
      <c r="J180" s="8">
        <v>22</v>
      </c>
      <c r="K180" s="8">
        <v>141</v>
      </c>
      <c r="L180" s="8">
        <v>1.3</v>
      </c>
      <c r="M180" s="15">
        <f t="shared" si="20"/>
        <v>0.21099999999999999</v>
      </c>
      <c r="N180" s="8">
        <v>357</v>
      </c>
      <c r="O180" s="8">
        <v>3.2</v>
      </c>
      <c r="P180" s="8">
        <v>15</v>
      </c>
      <c r="Q180" s="15">
        <f t="shared" si="21"/>
        <v>0.86899999999999999</v>
      </c>
      <c r="R180" s="8">
        <v>7.4</v>
      </c>
      <c r="S180" s="5" t="str">
        <f t="shared" si="19"/>
        <v>2019-Damien Williams</v>
      </c>
      <c r="T180" s="13">
        <f>_xlfn.XLOOKUP(S180,AV!Y:Y,AV!N:N)</f>
        <v>8.8000000000000007</v>
      </c>
      <c r="U180">
        <f>IF(ISNA(_xlfn.XLOOKUP(S180,'NGS RYOE'!N:N,'NGS RYOE'!K:K)),"",_xlfn.XLOOKUP(S180,'NGS RYOE'!N:N,'NGS RYOE'!K:K))</f>
        <v>0.75</v>
      </c>
      <c r="V180">
        <f t="shared" si="27"/>
        <v>0.86599999999999999</v>
      </c>
      <c r="W180">
        <f>IF(ISNA(_xlfn.XLOOKUP(S180,'NGS RYOE'!N:N,'NGS RYOE'!L:L)),"",_xlfn.XLOOKUP(S180,'NGS RYOE'!N:N,'NGS RYOE'!L:L))</f>
        <v>36.4</v>
      </c>
      <c r="X180" s="17">
        <f>IF(ISNA(_xlfn.XLOOKUP(S180,'PFR Receiving'!Z:Z,'PFR Receiving'!AA:AA)),0,_xlfn.XLOOKUP(S180,'PFR Receiving'!Z:Z,'PFR Receiving'!AA:AA))</f>
        <v>309.81818181818181</v>
      </c>
      <c r="Y180" s="13">
        <f t="shared" si="22"/>
        <v>724.36363636363637</v>
      </c>
      <c r="Z180" s="17">
        <f t="shared" si="23"/>
        <v>519.27272727272725</v>
      </c>
      <c r="AA180" s="15">
        <f t="shared" si="24"/>
        <v>0.9</v>
      </c>
      <c r="AB180" s="17">
        <f t="shared" si="25"/>
        <v>739.72972972972968</v>
      </c>
      <c r="AC180" s="12">
        <f t="shared" si="26"/>
        <v>4.4864864864864868</v>
      </c>
      <c r="AD180" s="16">
        <f>P180/H180*230</f>
        <v>31.081081081081084</v>
      </c>
      <c r="AE180" s="18">
        <f>Z180+X180</f>
        <v>829.09090909090901</v>
      </c>
      <c r="AF180" s="18">
        <f>IF(ISNA(_xlfn.XLOOKUP(S180,'PFR Receiving'!Z:Z,'PFR Receiving'!AB:AB)),0,_xlfn.XLOOKUP(S180,'PFR Receiving'!Z:Z,'PFR Receiving'!AB:AB))</f>
        <v>334.54545454545456</v>
      </c>
      <c r="AG180" s="18">
        <f>Z180+AF180</f>
        <v>853.81818181818176</v>
      </c>
      <c r="AH180" s="18">
        <f>K180/F180*16</f>
        <v>205.09090909090909</v>
      </c>
      <c r="AI180" s="18">
        <f>Z180+$AM$1*AH180+AF180</f>
        <v>983.02545454545452</v>
      </c>
    </row>
    <row r="181" spans="1:35" ht="20" x14ac:dyDescent="0.25">
      <c r="A181" s="5">
        <v>2019</v>
      </c>
      <c r="B181" s="7" t="s">
        <v>118</v>
      </c>
      <c r="C181" s="8" t="s">
        <v>60</v>
      </c>
      <c r="D181" s="8">
        <v>23</v>
      </c>
      <c r="E181" s="8"/>
      <c r="F181" s="8">
        <v>16</v>
      </c>
      <c r="G181" s="8">
        <v>0</v>
      </c>
      <c r="H181" s="8">
        <v>132</v>
      </c>
      <c r="I181" s="8">
        <v>496</v>
      </c>
      <c r="J181" s="8">
        <v>22</v>
      </c>
      <c r="K181" s="8">
        <v>244</v>
      </c>
      <c r="L181" s="8">
        <v>1.8</v>
      </c>
      <c r="M181" s="15">
        <f t="shared" si="20"/>
        <v>0.35199999999999998</v>
      </c>
      <c r="N181" s="8">
        <v>252</v>
      </c>
      <c r="O181" s="8">
        <v>1.9</v>
      </c>
      <c r="P181" s="8">
        <v>8</v>
      </c>
      <c r="Q181" s="15">
        <f t="shared" si="21"/>
        <v>0.71599999999999997</v>
      </c>
      <c r="R181" s="8">
        <v>16.5</v>
      </c>
      <c r="S181" s="5" t="str">
        <f t="shared" si="19"/>
        <v>2019-Royce Freeman</v>
      </c>
      <c r="T181" s="13">
        <f>_xlfn.XLOOKUP(S181,AV!Y:Y,AV!N:N)</f>
        <v>4.96</v>
      </c>
      <c r="U181">
        <f>IF(ISNA(_xlfn.XLOOKUP(S181,'NGS RYOE'!N:N,'NGS RYOE'!K:K)),"",_xlfn.XLOOKUP(S181,'NGS RYOE'!N:N,'NGS RYOE'!K:K))</f>
        <v>-0.74</v>
      </c>
      <c r="V181">
        <f t="shared" si="27"/>
        <v>0.04</v>
      </c>
      <c r="W181">
        <f>IF(ISNA(_xlfn.XLOOKUP(S181,'NGS RYOE'!N:N,'NGS RYOE'!L:L)),"",_xlfn.XLOOKUP(S181,'NGS RYOE'!N:N,'NGS RYOE'!L:L))</f>
        <v>30.7</v>
      </c>
      <c r="X181" s="17">
        <f>IF(ISNA(_xlfn.XLOOKUP(S181,'PFR Receiving'!Z:Z,'PFR Receiving'!AA:AA)),0,_xlfn.XLOOKUP(S181,'PFR Receiving'!Z:Z,'PFR Receiving'!AA:AA))</f>
        <v>256</v>
      </c>
      <c r="Y181" s="13">
        <f t="shared" si="22"/>
        <v>496</v>
      </c>
      <c r="Z181" s="17">
        <f t="shared" si="23"/>
        <v>252</v>
      </c>
      <c r="AA181" s="15">
        <f t="shared" si="24"/>
        <v>0.67900000000000005</v>
      </c>
      <c r="AB181" s="17">
        <f t="shared" si="25"/>
        <v>439.09090909090912</v>
      </c>
      <c r="AC181" s="12">
        <f t="shared" si="26"/>
        <v>3.7575757575757578</v>
      </c>
      <c r="AD181" s="16">
        <f>P181/H181*230</f>
        <v>13.939393939393939</v>
      </c>
      <c r="AE181" s="18">
        <f>Z181+X181</f>
        <v>508</v>
      </c>
      <c r="AF181" s="18">
        <f>IF(ISNA(_xlfn.XLOOKUP(S181,'PFR Receiving'!Z:Z,'PFR Receiving'!AB:AB)),0,_xlfn.XLOOKUP(S181,'PFR Receiving'!Z:Z,'PFR Receiving'!AB:AB))</f>
        <v>259</v>
      </c>
      <c r="AG181" s="18">
        <f>Z181+AF181</f>
        <v>511</v>
      </c>
      <c r="AH181" s="18">
        <f>K181/F181*16</f>
        <v>244</v>
      </c>
      <c r="AI181" s="18">
        <f>Z181+$AM$1*AH181+AF181</f>
        <v>664.72</v>
      </c>
    </row>
    <row r="182" spans="1:35" ht="20" x14ac:dyDescent="0.25">
      <c r="A182" s="5">
        <v>2019</v>
      </c>
      <c r="B182" s="7" t="s">
        <v>116</v>
      </c>
      <c r="C182" s="8" t="s">
        <v>16</v>
      </c>
      <c r="D182" s="8">
        <v>25</v>
      </c>
      <c r="E182" s="8" t="s">
        <v>24</v>
      </c>
      <c r="F182" s="8">
        <v>16</v>
      </c>
      <c r="G182" s="8">
        <v>7</v>
      </c>
      <c r="H182" s="8">
        <v>154</v>
      </c>
      <c r="I182" s="8">
        <v>470</v>
      </c>
      <c r="J182" s="8">
        <v>23</v>
      </c>
      <c r="K182" s="8">
        <v>204</v>
      </c>
      <c r="L182" s="8">
        <v>1.3</v>
      </c>
      <c r="M182" s="15">
        <f t="shared" si="20"/>
        <v>0.21099999999999999</v>
      </c>
      <c r="N182" s="8">
        <v>266</v>
      </c>
      <c r="O182" s="8">
        <v>1.7</v>
      </c>
      <c r="P182" s="8">
        <v>8</v>
      </c>
      <c r="Q182" s="15">
        <f t="shared" si="21"/>
        <v>0.71599999999999997</v>
      </c>
      <c r="R182" s="8">
        <v>19.3</v>
      </c>
      <c r="S182" s="5" t="str">
        <f t="shared" si="19"/>
        <v>2019-Peyton Barber</v>
      </c>
      <c r="T182" s="13">
        <f>_xlfn.XLOOKUP(S182,AV!Y:Y,AV!N:N)</f>
        <v>4</v>
      </c>
      <c r="U182">
        <f>IF(ISNA(_xlfn.XLOOKUP(S182,'NGS RYOE'!N:N,'NGS RYOE'!K:K)),"",_xlfn.XLOOKUP(S182,'NGS RYOE'!N:N,'NGS RYOE'!K:K))</f>
        <v>-0.72</v>
      </c>
      <c r="V182">
        <f t="shared" si="27"/>
        <v>5.2999999999999999E-2</v>
      </c>
      <c r="W182">
        <f>IF(ISNA(_xlfn.XLOOKUP(S182,'NGS RYOE'!N:N,'NGS RYOE'!L:L)),"",_xlfn.XLOOKUP(S182,'NGS RYOE'!N:N,'NGS RYOE'!L:L))</f>
        <v>29.1</v>
      </c>
      <c r="X182" s="17">
        <f>IF(ISNA(_xlfn.XLOOKUP(S182,'PFR Receiving'!Z:Z,'PFR Receiving'!AA:AA)),0,_xlfn.XLOOKUP(S182,'PFR Receiving'!Z:Z,'PFR Receiving'!AA:AA))</f>
        <v>115</v>
      </c>
      <c r="Y182" s="13">
        <f t="shared" si="22"/>
        <v>470</v>
      </c>
      <c r="Z182" s="17">
        <f t="shared" si="23"/>
        <v>266</v>
      </c>
      <c r="AA182" s="15">
        <f t="shared" si="24"/>
        <v>0.69299999999999995</v>
      </c>
      <c r="AB182" s="17">
        <f t="shared" si="25"/>
        <v>397.27272727272725</v>
      </c>
      <c r="AC182" s="12">
        <f t="shared" si="26"/>
        <v>3.051948051948052</v>
      </c>
      <c r="AD182" s="16">
        <f>P182/H182*230</f>
        <v>11.948051948051949</v>
      </c>
      <c r="AE182" s="18">
        <f>Z182+X182</f>
        <v>381</v>
      </c>
      <c r="AF182" s="18">
        <f>IF(ISNA(_xlfn.XLOOKUP(S182,'PFR Receiving'!Z:Z,'PFR Receiving'!AB:AB)),0,_xlfn.XLOOKUP(S182,'PFR Receiving'!Z:Z,'PFR Receiving'!AB:AB))</f>
        <v>113</v>
      </c>
      <c r="AG182" s="18">
        <f>Z182+AF182</f>
        <v>379</v>
      </c>
      <c r="AH182" s="18">
        <f>K182/F182*16</f>
        <v>204</v>
      </c>
      <c r="AI182" s="18">
        <f>Z182+$AM$1*AH182+AF182</f>
        <v>507.52</v>
      </c>
    </row>
    <row r="183" spans="1:35" ht="20" x14ac:dyDescent="0.25">
      <c r="A183" s="5">
        <v>2019</v>
      </c>
      <c r="B183" s="7" t="s">
        <v>125</v>
      </c>
      <c r="C183" s="8" t="s">
        <v>62</v>
      </c>
      <c r="D183" s="8">
        <v>31</v>
      </c>
      <c r="E183" s="8" t="s">
        <v>17</v>
      </c>
      <c r="F183" s="8">
        <v>13</v>
      </c>
      <c r="G183" s="8">
        <v>9</v>
      </c>
      <c r="H183" s="8">
        <v>101</v>
      </c>
      <c r="I183" s="8">
        <v>465</v>
      </c>
      <c r="J183" s="8">
        <v>24</v>
      </c>
      <c r="K183" s="8">
        <v>265</v>
      </c>
      <c r="L183" s="8">
        <v>2.6</v>
      </c>
      <c r="M183" s="15">
        <f t="shared" si="20"/>
        <v>0.75700000000000001</v>
      </c>
      <c r="N183" s="8">
        <v>200</v>
      </c>
      <c r="O183" s="8">
        <v>2</v>
      </c>
      <c r="P183" s="8">
        <v>5</v>
      </c>
      <c r="Q183" s="15">
        <f t="shared" si="21"/>
        <v>0.58799999999999997</v>
      </c>
      <c r="R183" s="8">
        <v>20.2</v>
      </c>
      <c r="S183" s="5" t="str">
        <f t="shared" si="19"/>
        <v>2019-LeSean McCoy</v>
      </c>
      <c r="T183" s="13">
        <f>_xlfn.XLOOKUP(S183,AV!Y:Y,AV!N:N)</f>
        <v>6.08</v>
      </c>
      <c r="U183">
        <f>IF(ISNA(_xlfn.XLOOKUP(S183,'NGS RYOE'!N:N,'NGS RYOE'!K:K)),"",_xlfn.XLOOKUP(S183,'NGS RYOE'!N:N,'NGS RYOE'!K:K))</f>
        <v>-0.1</v>
      </c>
      <c r="V183">
        <f t="shared" si="27"/>
        <v>0.32600000000000001</v>
      </c>
      <c r="W183">
        <f>IF(ISNA(_xlfn.XLOOKUP(S183,'NGS RYOE'!N:N,'NGS RYOE'!L:L)),"",_xlfn.XLOOKUP(S183,'NGS RYOE'!N:N,'NGS RYOE'!L:L))</f>
        <v>27.6</v>
      </c>
      <c r="X183" s="17">
        <f>IF(ISNA(_xlfn.XLOOKUP(S183,'PFR Receiving'!Z:Z,'PFR Receiving'!AA:AA)),0,_xlfn.XLOOKUP(S183,'PFR Receiving'!Z:Z,'PFR Receiving'!AA:AA))</f>
        <v>222.76923076923077</v>
      </c>
      <c r="Y183" s="13">
        <f t="shared" si="22"/>
        <v>572.30769230769226</v>
      </c>
      <c r="Z183" s="17">
        <f t="shared" si="23"/>
        <v>246.15384615384616</v>
      </c>
      <c r="AA183" s="15">
        <f t="shared" si="24"/>
        <v>0.66700000000000004</v>
      </c>
      <c r="AB183" s="17">
        <f t="shared" si="25"/>
        <v>455.44554455445547</v>
      </c>
      <c r="AC183" s="12">
        <f t="shared" si="26"/>
        <v>4.6039603960396036</v>
      </c>
      <c r="AD183" s="16">
        <f>P183/H183*230</f>
        <v>11.386138613861387</v>
      </c>
      <c r="AE183" s="18">
        <f>Z183+X183</f>
        <v>468.92307692307691</v>
      </c>
      <c r="AF183" s="18">
        <f>IF(ISNA(_xlfn.XLOOKUP(S183,'PFR Receiving'!Z:Z,'PFR Receiving'!AB:AB)),0,_xlfn.XLOOKUP(S183,'PFR Receiving'!Z:Z,'PFR Receiving'!AB:AB))</f>
        <v>290.46153846153845</v>
      </c>
      <c r="AG183" s="18">
        <f>Z183+AF183</f>
        <v>536.61538461538464</v>
      </c>
      <c r="AH183" s="18">
        <f>K183/F183*16</f>
        <v>326.15384615384613</v>
      </c>
      <c r="AI183" s="18">
        <f>Z183+$AM$1*AH183+AF183</f>
        <v>742.09230769230771</v>
      </c>
    </row>
    <row r="184" spans="1:35" ht="20" x14ac:dyDescent="0.25">
      <c r="A184" s="5">
        <v>2019</v>
      </c>
      <c r="B184" s="7" t="s">
        <v>71</v>
      </c>
      <c r="C184" s="8" t="s">
        <v>72</v>
      </c>
      <c r="D184" s="8">
        <v>24</v>
      </c>
      <c r="E184" s="8" t="s">
        <v>17</v>
      </c>
      <c r="F184" s="8">
        <v>10</v>
      </c>
      <c r="G184" s="8">
        <v>10</v>
      </c>
      <c r="H184" s="8">
        <v>116</v>
      </c>
      <c r="I184" s="8">
        <v>464</v>
      </c>
      <c r="J184" s="8">
        <v>26</v>
      </c>
      <c r="K184" s="8">
        <v>199</v>
      </c>
      <c r="L184" s="8">
        <v>1.7</v>
      </c>
      <c r="M184" s="15">
        <f t="shared" si="20"/>
        <v>0.32300000000000001</v>
      </c>
      <c r="N184" s="8">
        <v>265</v>
      </c>
      <c r="O184" s="8">
        <v>2.2999999999999998</v>
      </c>
      <c r="P184" s="8">
        <v>5</v>
      </c>
      <c r="Q184" s="15">
        <f t="shared" si="21"/>
        <v>0.58799999999999997</v>
      </c>
      <c r="R184" s="8">
        <v>23.2</v>
      </c>
      <c r="S184" s="5" t="str">
        <f t="shared" si="19"/>
        <v>2019-James Conner</v>
      </c>
      <c r="T184" s="13">
        <f>_xlfn.XLOOKUP(S184,AV!Y:Y,AV!N:N)</f>
        <v>6.4</v>
      </c>
      <c r="U184">
        <f>IF(ISNA(_xlfn.XLOOKUP(S184,'NGS RYOE'!N:N,'NGS RYOE'!K:K)),"",_xlfn.XLOOKUP(S184,'NGS RYOE'!N:N,'NGS RYOE'!K:K))</f>
        <v>-0.31</v>
      </c>
      <c r="V184">
        <f t="shared" si="27"/>
        <v>0.2</v>
      </c>
      <c r="W184">
        <f>IF(ISNA(_xlfn.XLOOKUP(S184,'NGS RYOE'!N:N,'NGS RYOE'!L:L)),"",_xlfn.XLOOKUP(S184,'NGS RYOE'!N:N,'NGS RYOE'!L:L))</f>
        <v>37.9</v>
      </c>
      <c r="X184" s="17">
        <f>IF(ISNA(_xlfn.XLOOKUP(S184,'PFR Receiving'!Z:Z,'PFR Receiving'!AA:AA)),0,_xlfn.XLOOKUP(S184,'PFR Receiving'!Z:Z,'PFR Receiving'!AA:AA))</f>
        <v>401.6</v>
      </c>
      <c r="Y184" s="13">
        <f t="shared" si="22"/>
        <v>742.4</v>
      </c>
      <c r="Z184" s="17">
        <f t="shared" si="23"/>
        <v>424</v>
      </c>
      <c r="AA184" s="15">
        <f t="shared" si="24"/>
        <v>0.82799999999999996</v>
      </c>
      <c r="AB184" s="17">
        <f t="shared" si="25"/>
        <v>525.43103448275861</v>
      </c>
      <c r="AC184" s="12">
        <f t="shared" si="26"/>
        <v>4</v>
      </c>
      <c r="AD184" s="16">
        <f>P184/H184*230</f>
        <v>9.9137931034482758</v>
      </c>
      <c r="AE184" s="18">
        <f>Z184+X184</f>
        <v>825.6</v>
      </c>
      <c r="AF184" s="18">
        <f>IF(ISNA(_xlfn.XLOOKUP(S184,'PFR Receiving'!Z:Z,'PFR Receiving'!AB:AB)),0,_xlfn.XLOOKUP(S184,'PFR Receiving'!Z:Z,'PFR Receiving'!AB:AB))</f>
        <v>476.8</v>
      </c>
      <c r="AG184" s="18">
        <f>Z184+AF184</f>
        <v>900.8</v>
      </c>
      <c r="AH184" s="18">
        <f>K184/F184*16</f>
        <v>318.39999999999998</v>
      </c>
      <c r="AI184" s="18">
        <f>Z184+$AM$1*AH184+AF184</f>
        <v>1101.3920000000001</v>
      </c>
    </row>
    <row r="185" spans="1:35" ht="20" x14ac:dyDescent="0.25">
      <c r="A185" s="5">
        <v>2019</v>
      </c>
      <c r="B185" s="7" t="s">
        <v>126</v>
      </c>
      <c r="C185" s="8" t="s">
        <v>39</v>
      </c>
      <c r="D185" s="8">
        <v>21</v>
      </c>
      <c r="E185" s="8"/>
      <c r="F185" s="8">
        <v>13</v>
      </c>
      <c r="G185" s="8">
        <v>0</v>
      </c>
      <c r="H185" s="8">
        <v>100</v>
      </c>
      <c r="I185" s="8">
        <v>462</v>
      </c>
      <c r="J185" s="8">
        <v>19</v>
      </c>
      <c r="K185" s="8">
        <v>267</v>
      </c>
      <c r="L185" s="8">
        <v>2.7</v>
      </c>
      <c r="M185" s="15">
        <f t="shared" si="20"/>
        <v>0.77800000000000002</v>
      </c>
      <c r="N185" s="8">
        <v>195</v>
      </c>
      <c r="O185" s="8">
        <v>2</v>
      </c>
      <c r="P185" s="8">
        <v>11</v>
      </c>
      <c r="Q185" s="15">
        <f t="shared" si="21"/>
        <v>0.82299999999999995</v>
      </c>
      <c r="R185" s="8">
        <v>9.1</v>
      </c>
      <c r="S185" s="5" t="str">
        <f t="shared" si="19"/>
        <v>2019-Alexander Mattison</v>
      </c>
      <c r="T185" s="13">
        <f>_xlfn.XLOOKUP(S185,AV!Y:Y,AV!N:N)</f>
        <v>4.96</v>
      </c>
      <c r="U185">
        <f>IF(ISNA(_xlfn.XLOOKUP(S185,'NGS RYOE'!N:N,'NGS RYOE'!K:K)),"",_xlfn.XLOOKUP(S185,'NGS RYOE'!N:N,'NGS RYOE'!K:K))</f>
        <v>0.67</v>
      </c>
      <c r="V185">
        <f t="shared" si="27"/>
        <v>0.82</v>
      </c>
      <c r="W185">
        <f>IF(ISNA(_xlfn.XLOOKUP(S185,'NGS RYOE'!N:N,'NGS RYOE'!L:L)),"",_xlfn.XLOOKUP(S185,'NGS RYOE'!N:N,'NGS RYOE'!L:L))</f>
        <v>39.200000000000003</v>
      </c>
      <c r="X185" s="17">
        <f>IF(ISNA(_xlfn.XLOOKUP(S185,'PFR Receiving'!Z:Z,'PFR Receiving'!AA:AA)),0,_xlfn.XLOOKUP(S185,'PFR Receiving'!Z:Z,'PFR Receiving'!AA:AA))</f>
        <v>100.92307692307692</v>
      </c>
      <c r="Y185" s="13">
        <f t="shared" si="22"/>
        <v>568.61538461538464</v>
      </c>
      <c r="Z185" s="17">
        <f t="shared" si="23"/>
        <v>240</v>
      </c>
      <c r="AA185" s="15">
        <f t="shared" si="24"/>
        <v>0.65500000000000003</v>
      </c>
      <c r="AB185" s="17">
        <f t="shared" si="25"/>
        <v>448.5</v>
      </c>
      <c r="AC185" s="12">
        <f t="shared" si="26"/>
        <v>4.62</v>
      </c>
      <c r="AD185" s="16">
        <f>P185/H185*230</f>
        <v>25.3</v>
      </c>
      <c r="AE185" s="18">
        <f>Z185+X185</f>
        <v>340.92307692307691</v>
      </c>
      <c r="AF185" s="18">
        <f>IF(ISNA(_xlfn.XLOOKUP(S185,'PFR Receiving'!Z:Z,'PFR Receiving'!AB:AB)),0,_xlfn.XLOOKUP(S185,'PFR Receiving'!Z:Z,'PFR Receiving'!AB:AB))</f>
        <v>91.07692307692308</v>
      </c>
      <c r="AG185" s="18">
        <f>Z185+AF185</f>
        <v>331.07692307692309</v>
      </c>
      <c r="AH185" s="18">
        <f>K185/F185*16</f>
        <v>328.61538461538464</v>
      </c>
      <c r="AI185" s="18">
        <f>Z185+$AM$1*AH185+AF185</f>
        <v>538.10461538461539</v>
      </c>
    </row>
    <row r="186" spans="1:35" ht="20" x14ac:dyDescent="0.25">
      <c r="A186" s="5">
        <v>2019</v>
      </c>
      <c r="B186" s="7" t="s">
        <v>82</v>
      </c>
      <c r="C186" s="8" t="s">
        <v>19</v>
      </c>
      <c r="D186" s="8">
        <v>24</v>
      </c>
      <c r="E186" s="8"/>
      <c r="F186" s="8">
        <v>14</v>
      </c>
      <c r="G186" s="8">
        <v>2</v>
      </c>
      <c r="H186" s="8">
        <v>107</v>
      </c>
      <c r="I186" s="8">
        <v>460</v>
      </c>
      <c r="J186" s="8">
        <v>23</v>
      </c>
      <c r="K186" s="8">
        <v>270</v>
      </c>
      <c r="L186" s="8">
        <v>2.5</v>
      </c>
      <c r="M186" s="15">
        <f t="shared" si="20"/>
        <v>0.72099999999999997</v>
      </c>
      <c r="N186" s="8">
        <v>190</v>
      </c>
      <c r="O186" s="8">
        <v>1.8</v>
      </c>
      <c r="P186" s="8">
        <v>5</v>
      </c>
      <c r="Q186" s="15">
        <f t="shared" si="21"/>
        <v>0.58799999999999997</v>
      </c>
      <c r="R186" s="8">
        <v>21.4</v>
      </c>
      <c r="S186" s="5" t="str">
        <f t="shared" si="19"/>
        <v>2019-Jamaal Williams</v>
      </c>
      <c r="T186" s="13">
        <f>_xlfn.XLOOKUP(S186,AV!Y:Y,AV!N:N)</f>
        <v>5.76</v>
      </c>
      <c r="U186">
        <f>IF(ISNA(_xlfn.XLOOKUP(S186,'NGS RYOE'!N:N,'NGS RYOE'!K:K)),"",_xlfn.XLOOKUP(S186,'NGS RYOE'!N:N,'NGS RYOE'!K:K))</f>
        <v>-0.05</v>
      </c>
      <c r="V186">
        <f t="shared" si="27"/>
        <v>0.36</v>
      </c>
      <c r="W186">
        <f>IF(ISNA(_xlfn.XLOOKUP(S186,'NGS RYOE'!N:N,'NGS RYOE'!L:L)),"",_xlfn.XLOOKUP(S186,'NGS RYOE'!N:N,'NGS RYOE'!L:L))</f>
        <v>39.4</v>
      </c>
      <c r="X186" s="17">
        <f>IF(ISNA(_xlfn.XLOOKUP(S186,'PFR Receiving'!Z:Z,'PFR Receiving'!AA:AA)),0,_xlfn.XLOOKUP(S186,'PFR Receiving'!Z:Z,'PFR Receiving'!AA:AA))</f>
        <v>289.14285714285717</v>
      </c>
      <c r="Y186" s="13">
        <f t="shared" si="22"/>
        <v>525.71428571428567</v>
      </c>
      <c r="Z186" s="17">
        <f t="shared" si="23"/>
        <v>217.14285714285714</v>
      </c>
      <c r="AA186" s="15">
        <f t="shared" si="24"/>
        <v>0.61899999999999999</v>
      </c>
      <c r="AB186" s="17">
        <f t="shared" si="25"/>
        <v>408.41121495327104</v>
      </c>
      <c r="AC186" s="12">
        <f t="shared" si="26"/>
        <v>4.2990654205607477</v>
      </c>
      <c r="AD186" s="16">
        <f>P186/H186*230</f>
        <v>10.747663551401869</v>
      </c>
      <c r="AE186" s="18">
        <f>Z186+X186</f>
        <v>506.28571428571433</v>
      </c>
      <c r="AF186" s="18">
        <f>IF(ISNA(_xlfn.XLOOKUP(S186,'PFR Receiving'!Z:Z,'PFR Receiving'!AB:AB)),0,_xlfn.XLOOKUP(S186,'PFR Receiving'!Z:Z,'PFR Receiving'!AB:AB))</f>
        <v>318.85714285714283</v>
      </c>
      <c r="AG186" s="18">
        <f>Z186+AF186</f>
        <v>536</v>
      </c>
      <c r="AH186" s="18">
        <f>K186/F186*16</f>
        <v>308.57142857142856</v>
      </c>
      <c r="AI186" s="18">
        <f>Z186+$AM$1*AH186+AF186</f>
        <v>730.39999999999986</v>
      </c>
    </row>
    <row r="187" spans="1:35" ht="20" x14ac:dyDescent="0.25">
      <c r="A187" s="5">
        <v>2019</v>
      </c>
      <c r="B187" s="7" t="s">
        <v>36</v>
      </c>
      <c r="C187" s="8" t="s">
        <v>37</v>
      </c>
      <c r="D187" s="8">
        <v>22</v>
      </c>
      <c r="E187" s="8"/>
      <c r="F187" s="8">
        <v>15</v>
      </c>
      <c r="G187" s="8">
        <v>0</v>
      </c>
      <c r="H187" s="8">
        <v>86</v>
      </c>
      <c r="I187" s="8">
        <v>455</v>
      </c>
      <c r="J187" s="8">
        <v>21</v>
      </c>
      <c r="K187" s="8">
        <v>146</v>
      </c>
      <c r="L187" s="8">
        <v>1.7</v>
      </c>
      <c r="M187" s="15">
        <f t="shared" si="20"/>
        <v>0.32300000000000001</v>
      </c>
      <c r="N187" s="8">
        <v>309</v>
      </c>
      <c r="O187" s="8">
        <v>3.6</v>
      </c>
      <c r="P187" s="8">
        <v>10</v>
      </c>
      <c r="Q187" s="15">
        <f t="shared" si="21"/>
        <v>0.78500000000000003</v>
      </c>
      <c r="R187" s="8">
        <v>8.6</v>
      </c>
      <c r="S187" s="5" t="str">
        <f t="shared" si="19"/>
        <v>2019-Tony Pollard</v>
      </c>
      <c r="T187" s="13">
        <f>_xlfn.XLOOKUP(S187,AV!Y:Y,AV!N:N)</f>
        <v>3.2</v>
      </c>
      <c r="U187">
        <f>IF(ISNA(_xlfn.XLOOKUP(S187,'NGS RYOE'!N:N,'NGS RYOE'!K:K)),"",_xlfn.XLOOKUP(S187,'NGS RYOE'!N:N,'NGS RYOE'!K:K))</f>
        <v>1.05</v>
      </c>
      <c r="V187">
        <f t="shared" si="27"/>
        <v>0.92600000000000005</v>
      </c>
      <c r="W187">
        <f>IF(ISNA(_xlfn.XLOOKUP(S187,'NGS RYOE'!N:N,'NGS RYOE'!L:L)),"",_xlfn.XLOOKUP(S187,'NGS RYOE'!N:N,'NGS RYOE'!L:L))</f>
        <v>45.1</v>
      </c>
      <c r="X187" s="17">
        <f>IF(ISNA(_xlfn.XLOOKUP(S187,'PFR Receiving'!Z:Z,'PFR Receiving'!AA:AA)),0,_xlfn.XLOOKUP(S187,'PFR Receiving'!Z:Z,'PFR Receiving'!AA:AA))</f>
        <v>114.13333333333334</v>
      </c>
      <c r="Y187" s="13">
        <f t="shared" si="22"/>
        <v>485.33333333333331</v>
      </c>
      <c r="Z187" s="17">
        <f t="shared" si="23"/>
        <v>329.6</v>
      </c>
      <c r="AA187" s="15">
        <f t="shared" si="24"/>
        <v>0.73599999999999999</v>
      </c>
      <c r="AB187" s="17">
        <f t="shared" si="25"/>
        <v>826.39534883720933</v>
      </c>
      <c r="AC187" s="12">
        <f t="shared" si="26"/>
        <v>5.2906976744186043</v>
      </c>
      <c r="AD187" s="16">
        <f>P187/H187*230</f>
        <v>26.744186046511629</v>
      </c>
      <c r="AE187" s="18">
        <f>Z187+X187</f>
        <v>443.73333333333335</v>
      </c>
      <c r="AF187" s="18">
        <f>IF(ISNA(_xlfn.XLOOKUP(S187,'PFR Receiving'!Z:Z,'PFR Receiving'!AB:AB)),0,_xlfn.XLOOKUP(S187,'PFR Receiving'!Z:Z,'PFR Receiving'!AB:AB))</f>
        <v>144</v>
      </c>
      <c r="AG187" s="18">
        <f>Z187+AF187</f>
        <v>473.6</v>
      </c>
      <c r="AH187" s="18">
        <f>K187/F187*16</f>
        <v>155.73333333333332</v>
      </c>
      <c r="AI187" s="18">
        <f>Z187+$AM$1*AH187+AF187</f>
        <v>571.71199999999999</v>
      </c>
    </row>
    <row r="188" spans="1:35" ht="20" x14ac:dyDescent="0.25">
      <c r="A188" s="5">
        <v>2019</v>
      </c>
      <c r="B188" s="7" t="s">
        <v>128</v>
      </c>
      <c r="C188" s="8" t="s">
        <v>74</v>
      </c>
      <c r="D188" s="8">
        <v>26</v>
      </c>
      <c r="E188" s="8"/>
      <c r="F188" s="8">
        <v>16</v>
      </c>
      <c r="G188" s="8">
        <v>2</v>
      </c>
      <c r="H188" s="8">
        <v>83</v>
      </c>
      <c r="I188" s="8">
        <v>410</v>
      </c>
      <c r="J188" s="8">
        <v>17</v>
      </c>
      <c r="K188" s="8">
        <v>175</v>
      </c>
      <c r="L188" s="8">
        <v>2.1</v>
      </c>
      <c r="M188" s="15">
        <f t="shared" si="20"/>
        <v>0.497</v>
      </c>
      <c r="N188" s="8">
        <v>235</v>
      </c>
      <c r="O188" s="8">
        <v>2.8</v>
      </c>
      <c r="P188" s="8">
        <v>8</v>
      </c>
      <c r="Q188" s="15">
        <f t="shared" si="21"/>
        <v>0.71599999999999997</v>
      </c>
      <c r="R188" s="8">
        <v>10.4</v>
      </c>
      <c r="S188" s="5" t="str">
        <f t="shared" si="19"/>
        <v>2019-Duke Johnson</v>
      </c>
      <c r="T188" s="13">
        <f>_xlfn.XLOOKUP(S188,AV!Y:Y,AV!N:N)</f>
        <v>7.04</v>
      </c>
      <c r="U188" t="str">
        <f>IF(ISNA(_xlfn.XLOOKUP(S188,'NGS RYOE'!N:N,'NGS RYOE'!K:K)),"",_xlfn.XLOOKUP(S188,'NGS RYOE'!N:N,'NGS RYOE'!K:K))</f>
        <v/>
      </c>
      <c r="V188">
        <f t="shared" si="27"/>
        <v>0.01</v>
      </c>
      <c r="W188" t="str">
        <f>IF(ISNA(_xlfn.XLOOKUP(S188,'NGS RYOE'!N:N,'NGS RYOE'!L:L)),"",_xlfn.XLOOKUP(S188,'NGS RYOE'!N:N,'NGS RYOE'!L:L))</f>
        <v/>
      </c>
      <c r="X188" s="17">
        <f>IF(ISNA(_xlfn.XLOOKUP(S188,'PFR Receiving'!Z:Z,'PFR Receiving'!AA:AA)),0,_xlfn.XLOOKUP(S188,'PFR Receiving'!Z:Z,'PFR Receiving'!AA:AA))</f>
        <v>410</v>
      </c>
      <c r="Y188" s="13">
        <f t="shared" si="22"/>
        <v>410</v>
      </c>
      <c r="Z188" s="17">
        <f t="shared" si="23"/>
        <v>235</v>
      </c>
      <c r="AA188" s="15">
        <f t="shared" si="24"/>
        <v>0.65</v>
      </c>
      <c r="AB188" s="17">
        <f t="shared" si="25"/>
        <v>651.20481927710841</v>
      </c>
      <c r="AC188" s="12">
        <f t="shared" si="26"/>
        <v>4.9397590361445785</v>
      </c>
      <c r="AD188" s="16">
        <f>P188/H188*230</f>
        <v>22.168674698795183</v>
      </c>
      <c r="AE188" s="18">
        <f>Z188+X188</f>
        <v>645</v>
      </c>
      <c r="AF188" s="18">
        <f>IF(ISNA(_xlfn.XLOOKUP(S188,'PFR Receiving'!Z:Z,'PFR Receiving'!AB:AB)),0,_xlfn.XLOOKUP(S188,'PFR Receiving'!Z:Z,'PFR Receiving'!AB:AB))</f>
        <v>361</v>
      </c>
      <c r="AG188" s="18">
        <f>Z188+AF188</f>
        <v>596</v>
      </c>
      <c r="AH188" s="18">
        <f>K188/F188*16</f>
        <v>175</v>
      </c>
      <c r="AI188" s="18">
        <f>Z188+$AM$1*AH188+AF188</f>
        <v>706.25</v>
      </c>
    </row>
    <row r="189" spans="1:35" ht="20" x14ac:dyDescent="0.25">
      <c r="A189" s="5">
        <v>2019</v>
      </c>
      <c r="B189" s="7" t="s">
        <v>122</v>
      </c>
      <c r="C189" s="8" t="s">
        <v>90</v>
      </c>
      <c r="D189" s="8">
        <v>22</v>
      </c>
      <c r="E189" s="8" t="s">
        <v>17</v>
      </c>
      <c r="F189" s="8">
        <v>8</v>
      </c>
      <c r="G189" s="8">
        <v>7</v>
      </c>
      <c r="H189" s="8">
        <v>113</v>
      </c>
      <c r="I189" s="8">
        <v>403</v>
      </c>
      <c r="J189" s="8">
        <v>22</v>
      </c>
      <c r="K189" s="8">
        <v>177</v>
      </c>
      <c r="L189" s="8">
        <v>1.6</v>
      </c>
      <c r="M189" s="15">
        <f t="shared" si="20"/>
        <v>0.28999999999999998</v>
      </c>
      <c r="N189" s="8">
        <v>226</v>
      </c>
      <c r="O189" s="8">
        <v>2</v>
      </c>
      <c r="P189" s="8">
        <v>8</v>
      </c>
      <c r="Q189" s="15">
        <f t="shared" si="21"/>
        <v>0.71599999999999997</v>
      </c>
      <c r="R189" s="8">
        <v>14.1</v>
      </c>
      <c r="S189" s="5" t="str">
        <f t="shared" si="19"/>
        <v>2019-Kerryon Johnson</v>
      </c>
      <c r="T189" s="13">
        <f>_xlfn.XLOOKUP(S189,AV!Y:Y,AV!N:N)</f>
        <v>6.08</v>
      </c>
      <c r="U189">
        <f>IF(ISNA(_xlfn.XLOOKUP(S189,'NGS RYOE'!N:N,'NGS RYOE'!K:K)),"",_xlfn.XLOOKUP(S189,'NGS RYOE'!N:N,'NGS RYOE'!K:K))</f>
        <v>-0.5</v>
      </c>
      <c r="V189">
        <f t="shared" si="27"/>
        <v>0.12</v>
      </c>
      <c r="W189">
        <f>IF(ISNA(_xlfn.XLOOKUP(S189,'NGS RYOE'!N:N,'NGS RYOE'!L:L)),"",_xlfn.XLOOKUP(S189,'NGS RYOE'!N:N,'NGS RYOE'!L:L))</f>
        <v>34.5</v>
      </c>
      <c r="X189" s="17">
        <f>IF(ISNA(_xlfn.XLOOKUP(S189,'PFR Receiving'!Z:Z,'PFR Receiving'!AA:AA)),0,_xlfn.XLOOKUP(S189,'PFR Receiving'!Z:Z,'PFR Receiving'!AA:AA))</f>
        <v>254</v>
      </c>
      <c r="Y189" s="13">
        <f t="shared" si="22"/>
        <v>806</v>
      </c>
      <c r="Z189" s="17">
        <f t="shared" si="23"/>
        <v>452</v>
      </c>
      <c r="AA189" s="15">
        <f t="shared" si="24"/>
        <v>0.85199999999999998</v>
      </c>
      <c r="AB189" s="17">
        <f t="shared" si="25"/>
        <v>460</v>
      </c>
      <c r="AC189" s="12">
        <f t="shared" si="26"/>
        <v>3.5663716814159292</v>
      </c>
      <c r="AD189" s="16">
        <f>P189/H189*230</f>
        <v>16.283185840707965</v>
      </c>
      <c r="AE189" s="18">
        <f>Z189+X189</f>
        <v>706</v>
      </c>
      <c r="AF189" s="18">
        <f>IF(ISNA(_xlfn.XLOOKUP(S189,'PFR Receiving'!Z:Z,'PFR Receiving'!AB:AB)),0,_xlfn.XLOOKUP(S189,'PFR Receiving'!Z:Z,'PFR Receiving'!AB:AB))</f>
        <v>232</v>
      </c>
      <c r="AG189" s="18">
        <f>Z189+AF189</f>
        <v>684</v>
      </c>
      <c r="AH189" s="18">
        <f>K189/F189*16</f>
        <v>354</v>
      </c>
      <c r="AI189" s="18">
        <f>Z189+$AM$1*AH189+AF189</f>
        <v>907.02</v>
      </c>
    </row>
    <row r="190" spans="1:35" ht="20" x14ac:dyDescent="0.25">
      <c r="A190" s="5">
        <v>2019</v>
      </c>
      <c r="B190" s="7" t="s">
        <v>124</v>
      </c>
      <c r="C190" s="8" t="s">
        <v>109</v>
      </c>
      <c r="D190" s="8">
        <v>26</v>
      </c>
      <c r="E190" s="8"/>
      <c r="F190" s="8">
        <v>16</v>
      </c>
      <c r="G190" s="8">
        <v>3</v>
      </c>
      <c r="H190" s="8">
        <v>108</v>
      </c>
      <c r="I190" s="8">
        <v>387</v>
      </c>
      <c r="J190" s="8">
        <v>23</v>
      </c>
      <c r="K190" s="8">
        <v>186</v>
      </c>
      <c r="L190" s="8">
        <v>1.7</v>
      </c>
      <c r="M190" s="15">
        <f t="shared" si="20"/>
        <v>0.32300000000000001</v>
      </c>
      <c r="N190" s="8">
        <v>201</v>
      </c>
      <c r="O190" s="8">
        <v>1.9</v>
      </c>
      <c r="P190" s="8">
        <v>5</v>
      </c>
      <c r="Q190" s="15">
        <f t="shared" si="21"/>
        <v>0.58799999999999997</v>
      </c>
      <c r="R190" s="8">
        <v>21.6</v>
      </c>
      <c r="S190" s="5" t="str">
        <f t="shared" si="19"/>
        <v>2019-DeAndre Washington</v>
      </c>
      <c r="T190" s="13">
        <f>_xlfn.XLOOKUP(S190,AV!Y:Y,AV!N:N)</f>
        <v>0</v>
      </c>
      <c r="U190">
        <f>IF(ISNA(_xlfn.XLOOKUP(S190,'NGS RYOE'!N:N,'NGS RYOE'!K:K)),"",_xlfn.XLOOKUP(S190,'NGS RYOE'!N:N,'NGS RYOE'!K:K))</f>
        <v>-0.88</v>
      </c>
      <c r="V190">
        <f t="shared" si="27"/>
        <v>0.02</v>
      </c>
      <c r="W190">
        <f>IF(ISNA(_xlfn.XLOOKUP(S190,'NGS RYOE'!N:N,'NGS RYOE'!L:L)),"",_xlfn.XLOOKUP(S190,'NGS RYOE'!N:N,'NGS RYOE'!L:L))</f>
        <v>30.6</v>
      </c>
      <c r="X190" s="17">
        <f>IF(ISNA(_xlfn.XLOOKUP(S190,'PFR Receiving'!Z:Z,'PFR Receiving'!AA:AA)),0,_xlfn.XLOOKUP(S190,'PFR Receiving'!Z:Z,'PFR Receiving'!AA:AA))</f>
        <v>292</v>
      </c>
      <c r="Y190" s="13">
        <f t="shared" si="22"/>
        <v>387</v>
      </c>
      <c r="Z190" s="17">
        <f t="shared" si="23"/>
        <v>201</v>
      </c>
      <c r="AA190" s="15">
        <f t="shared" si="24"/>
        <v>0.59799999999999998</v>
      </c>
      <c r="AB190" s="17">
        <f t="shared" si="25"/>
        <v>428.05555555555554</v>
      </c>
      <c r="AC190" s="12">
        <f t="shared" si="26"/>
        <v>3.5833333333333335</v>
      </c>
      <c r="AD190" s="16">
        <f>P190/H190*230</f>
        <v>10.648148148148147</v>
      </c>
      <c r="AE190" s="18">
        <f>Z190+X190</f>
        <v>493</v>
      </c>
      <c r="AF190" s="18">
        <f>IF(ISNA(_xlfn.XLOOKUP(S190,'PFR Receiving'!Z:Z,'PFR Receiving'!AB:AB)),0,_xlfn.XLOOKUP(S190,'PFR Receiving'!Z:Z,'PFR Receiving'!AB:AB))</f>
        <v>246</v>
      </c>
      <c r="AG190" s="18">
        <f>Z190+AF190</f>
        <v>447</v>
      </c>
      <c r="AH190" s="18">
        <f>K190/F190*16</f>
        <v>186</v>
      </c>
      <c r="AI190" s="18">
        <f>Z190+$AM$1*AH190+AF190</f>
        <v>564.18000000000006</v>
      </c>
    </row>
    <row r="191" spans="1:35" ht="20" x14ac:dyDescent="0.25">
      <c r="A191" s="5">
        <v>2019</v>
      </c>
      <c r="B191" s="7" t="s">
        <v>127</v>
      </c>
      <c r="C191" s="8" t="s">
        <v>90</v>
      </c>
      <c r="D191" s="8">
        <v>25</v>
      </c>
      <c r="E191" s="8" t="s">
        <v>24</v>
      </c>
      <c r="F191" s="8">
        <v>6</v>
      </c>
      <c r="G191" s="8">
        <v>5</v>
      </c>
      <c r="H191" s="8">
        <v>89</v>
      </c>
      <c r="I191" s="8">
        <v>377</v>
      </c>
      <c r="J191" s="8">
        <v>15</v>
      </c>
      <c r="K191" s="8">
        <v>183</v>
      </c>
      <c r="L191" s="8">
        <v>2.1</v>
      </c>
      <c r="M191" s="15">
        <f t="shared" si="20"/>
        <v>0.497</v>
      </c>
      <c r="N191" s="8">
        <v>194</v>
      </c>
      <c r="O191" s="8">
        <v>2.2000000000000002</v>
      </c>
      <c r="P191" s="8">
        <v>5</v>
      </c>
      <c r="Q191" s="15">
        <f t="shared" si="21"/>
        <v>0.58799999999999997</v>
      </c>
      <c r="R191" s="8">
        <v>17.8</v>
      </c>
      <c r="S191" s="5" t="str">
        <f t="shared" si="19"/>
        <v>2019-Bo Scarbrough</v>
      </c>
      <c r="T191" s="13">
        <f>_xlfn.XLOOKUP(S191,AV!Y:Y,AV!N:N)</f>
        <v>5.28</v>
      </c>
      <c r="U191">
        <f>IF(ISNA(_xlfn.XLOOKUP(S191,'NGS RYOE'!N:N,'NGS RYOE'!K:K)),"",_xlfn.XLOOKUP(S191,'NGS RYOE'!N:N,'NGS RYOE'!K:K))</f>
        <v>-0.24</v>
      </c>
      <c r="V191">
        <f t="shared" si="27"/>
        <v>0.22600000000000001</v>
      </c>
      <c r="W191">
        <f>IF(ISNA(_xlfn.XLOOKUP(S191,'NGS RYOE'!N:N,'NGS RYOE'!L:L)),"",_xlfn.XLOOKUP(S191,'NGS RYOE'!N:N,'NGS RYOE'!L:L))</f>
        <v>33.299999999999997</v>
      </c>
      <c r="X191" s="17">
        <f>IF(ISNA(_xlfn.XLOOKUP(S191,'PFR Receiving'!Z:Z,'PFR Receiving'!AA:AA)),0,_xlfn.XLOOKUP(S191,'PFR Receiving'!Z:Z,'PFR Receiving'!AA:AA))</f>
        <v>13.333333333333334</v>
      </c>
      <c r="Y191" s="13">
        <f t="shared" si="22"/>
        <v>1005.3333333333334</v>
      </c>
      <c r="Z191" s="17">
        <f t="shared" si="23"/>
        <v>517.33333333333337</v>
      </c>
      <c r="AA191" s="15">
        <f t="shared" si="24"/>
        <v>0.89700000000000002</v>
      </c>
      <c r="AB191" s="17">
        <f t="shared" si="25"/>
        <v>501.34831460674155</v>
      </c>
      <c r="AC191" s="12">
        <f t="shared" si="26"/>
        <v>4.2359550561797752</v>
      </c>
      <c r="AD191" s="16">
        <f>P191/H191*230</f>
        <v>12.921348314606741</v>
      </c>
      <c r="AE191" s="18">
        <f>Z191+X191</f>
        <v>530.66666666666674</v>
      </c>
      <c r="AF191" s="18">
        <f>IF(ISNA(_xlfn.XLOOKUP(S191,'PFR Receiving'!Z:Z,'PFR Receiving'!AB:AB)),0,_xlfn.XLOOKUP(S191,'PFR Receiving'!Z:Z,'PFR Receiving'!AB:AB))</f>
        <v>21.333333333333332</v>
      </c>
      <c r="AG191" s="18">
        <f>Z191+AF191</f>
        <v>538.66666666666674</v>
      </c>
      <c r="AH191" s="18">
        <f>K191/F191*16</f>
        <v>488</v>
      </c>
      <c r="AI191" s="18">
        <f>Z191+$AM$1*AH191+AF191</f>
        <v>846.10666666666668</v>
      </c>
    </row>
    <row r="192" spans="1:35" ht="20" x14ac:dyDescent="0.25">
      <c r="A192" s="5">
        <v>2019</v>
      </c>
      <c r="B192" s="7" t="s">
        <v>135</v>
      </c>
      <c r="C192" s="8" t="s">
        <v>51</v>
      </c>
      <c r="D192" s="8">
        <v>23</v>
      </c>
      <c r="E192" s="8"/>
      <c r="F192" s="8">
        <v>10</v>
      </c>
      <c r="G192" s="8">
        <v>0</v>
      </c>
      <c r="H192" s="8">
        <v>65</v>
      </c>
      <c r="I192" s="8">
        <v>370</v>
      </c>
      <c r="J192" s="8">
        <v>16</v>
      </c>
      <c r="K192" s="8">
        <v>186</v>
      </c>
      <c r="L192" s="8">
        <v>2.9</v>
      </c>
      <c r="M192" s="15">
        <f t="shared" si="20"/>
        <v>0.84</v>
      </c>
      <c r="N192" s="8">
        <v>184</v>
      </c>
      <c r="O192" s="8">
        <v>2.8</v>
      </c>
      <c r="P192" s="8">
        <v>5</v>
      </c>
      <c r="Q192" s="15">
        <f t="shared" si="21"/>
        <v>0.58799999999999997</v>
      </c>
      <c r="R192" s="8">
        <v>13</v>
      </c>
      <c r="S192" s="5" t="str">
        <f t="shared" si="19"/>
        <v>2019-Rashaad Penny</v>
      </c>
      <c r="T192" s="13">
        <f>_xlfn.XLOOKUP(S192,AV!Y:Y,AV!N:N)</f>
        <v>4.8</v>
      </c>
      <c r="U192" t="str">
        <f>IF(ISNA(_xlfn.XLOOKUP(S192,'NGS RYOE'!N:N,'NGS RYOE'!K:K)),"",_xlfn.XLOOKUP(S192,'NGS RYOE'!N:N,'NGS RYOE'!K:K))</f>
        <v/>
      </c>
      <c r="V192">
        <f t="shared" si="27"/>
        <v>0.01</v>
      </c>
      <c r="W192" t="str">
        <f>IF(ISNA(_xlfn.XLOOKUP(S192,'NGS RYOE'!N:N,'NGS RYOE'!L:L)),"",_xlfn.XLOOKUP(S192,'NGS RYOE'!N:N,'NGS RYOE'!L:L))</f>
        <v/>
      </c>
      <c r="X192" s="17">
        <f>IF(ISNA(_xlfn.XLOOKUP(S192,'PFR Receiving'!Z:Z,'PFR Receiving'!AA:AA)),0,_xlfn.XLOOKUP(S192,'PFR Receiving'!Z:Z,'PFR Receiving'!AA:AA))</f>
        <v>132.80000000000001</v>
      </c>
      <c r="Y192" s="13">
        <f t="shared" si="22"/>
        <v>592</v>
      </c>
      <c r="Z192" s="17">
        <f t="shared" si="23"/>
        <v>294.39999999999998</v>
      </c>
      <c r="AA192" s="15">
        <f t="shared" si="24"/>
        <v>0.71199999999999997</v>
      </c>
      <c r="AB192" s="17">
        <f t="shared" si="25"/>
        <v>651.07692307692309</v>
      </c>
      <c r="AC192" s="12">
        <f t="shared" si="26"/>
        <v>5.6923076923076925</v>
      </c>
      <c r="AD192" s="16">
        <f>P192/H192*230</f>
        <v>17.692307692307693</v>
      </c>
      <c r="AE192" s="18">
        <f>Z192+X192</f>
        <v>427.2</v>
      </c>
      <c r="AF192" s="18">
        <f>IF(ISNA(_xlfn.XLOOKUP(S192,'PFR Receiving'!Z:Z,'PFR Receiving'!AB:AB)),0,_xlfn.XLOOKUP(S192,'PFR Receiving'!Z:Z,'PFR Receiving'!AB:AB))</f>
        <v>145.6</v>
      </c>
      <c r="AG192" s="18">
        <f>Z192+AF192</f>
        <v>440</v>
      </c>
      <c r="AH192" s="18">
        <f>K192/F192*16</f>
        <v>297.60000000000002</v>
      </c>
      <c r="AI192" s="18">
        <f>Z192+$AM$1*AH192+AF192</f>
        <v>627.48800000000006</v>
      </c>
    </row>
    <row r="193" spans="1:35" ht="20" x14ac:dyDescent="0.25">
      <c r="A193" s="5">
        <v>2019</v>
      </c>
      <c r="B193" s="7" t="s">
        <v>73</v>
      </c>
      <c r="C193" s="8" t="s">
        <v>88</v>
      </c>
      <c r="D193" s="8">
        <v>28</v>
      </c>
      <c r="E193" s="8" t="s">
        <v>24</v>
      </c>
      <c r="F193" s="8">
        <v>13</v>
      </c>
      <c r="G193" s="8">
        <v>9</v>
      </c>
      <c r="H193" s="8">
        <v>94</v>
      </c>
      <c r="I193" s="8">
        <v>345</v>
      </c>
      <c r="J193" s="8">
        <v>20</v>
      </c>
      <c r="K193" s="8">
        <v>175</v>
      </c>
      <c r="L193" s="8">
        <v>1.9</v>
      </c>
      <c r="M193" s="15">
        <f t="shared" si="20"/>
        <v>0.39</v>
      </c>
      <c r="N193" s="8">
        <v>170</v>
      </c>
      <c r="O193" s="8">
        <v>1.8</v>
      </c>
      <c r="P193" s="8">
        <v>6</v>
      </c>
      <c r="Q193" s="15">
        <f t="shared" si="21"/>
        <v>0.65200000000000002</v>
      </c>
      <c r="R193" s="8">
        <v>15.7</v>
      </c>
      <c r="S193" s="5" t="str">
        <f t="shared" si="19"/>
        <v>2019-David Johnson</v>
      </c>
      <c r="T193" s="13">
        <f>_xlfn.XLOOKUP(S193,AV!Y:Y,AV!N:N)</f>
        <v>6.08</v>
      </c>
      <c r="U193">
        <f>IF(ISNA(_xlfn.XLOOKUP(S193,'NGS RYOE'!N:N,'NGS RYOE'!K:K)),"",_xlfn.XLOOKUP(S193,'NGS RYOE'!N:N,'NGS RYOE'!K:K))</f>
        <v>-0.82</v>
      </c>
      <c r="V193">
        <f t="shared" si="27"/>
        <v>2.5999999999999999E-2</v>
      </c>
      <c r="W193">
        <f>IF(ISNA(_xlfn.XLOOKUP(S193,'NGS RYOE'!N:N,'NGS RYOE'!L:L)),"",_xlfn.XLOOKUP(S193,'NGS RYOE'!N:N,'NGS RYOE'!L:L))</f>
        <v>25.8</v>
      </c>
      <c r="X193" s="17">
        <f>IF(ISNA(_xlfn.XLOOKUP(S193,'PFR Receiving'!Z:Z,'PFR Receiving'!AA:AA)),0,_xlfn.XLOOKUP(S193,'PFR Receiving'!Z:Z,'PFR Receiving'!AA:AA))</f>
        <v>455.38461538461536</v>
      </c>
      <c r="Y193" s="13">
        <f t="shared" si="22"/>
        <v>424.61538461538464</v>
      </c>
      <c r="Z193" s="17">
        <f t="shared" si="23"/>
        <v>209.23076923076923</v>
      </c>
      <c r="AA193" s="15">
        <f t="shared" si="24"/>
        <v>0.60499999999999998</v>
      </c>
      <c r="AB193" s="17">
        <f t="shared" si="25"/>
        <v>415.95744680851067</v>
      </c>
      <c r="AC193" s="12">
        <f t="shared" si="26"/>
        <v>3.6702127659574466</v>
      </c>
      <c r="AD193" s="16">
        <f>P193/H193*230</f>
        <v>14.680851063829786</v>
      </c>
      <c r="AE193" s="18">
        <f>Z193+X193</f>
        <v>664.61538461538453</v>
      </c>
      <c r="AF193" s="18">
        <f>IF(ISNA(_xlfn.XLOOKUP(S193,'PFR Receiving'!Z:Z,'PFR Receiving'!AB:AB)),0,_xlfn.XLOOKUP(S193,'PFR Receiving'!Z:Z,'PFR Receiving'!AB:AB))</f>
        <v>273.23076923076923</v>
      </c>
      <c r="AG193" s="18">
        <f>Z193+AF193</f>
        <v>482.46153846153845</v>
      </c>
      <c r="AH193" s="18">
        <f>K193/F193*16</f>
        <v>215.38461538461539</v>
      </c>
      <c r="AI193" s="18">
        <f>Z193+$AM$1*AH193+AF193</f>
        <v>618.15384615384619</v>
      </c>
    </row>
    <row r="194" spans="1:35" ht="20" x14ac:dyDescent="0.25">
      <c r="A194" s="5">
        <v>2019</v>
      </c>
      <c r="B194" s="7" t="s">
        <v>32</v>
      </c>
      <c r="C194" s="8" t="s">
        <v>33</v>
      </c>
      <c r="D194" s="8">
        <v>24</v>
      </c>
      <c r="E194" s="8"/>
      <c r="F194" s="8">
        <v>12</v>
      </c>
      <c r="G194" s="8">
        <v>2</v>
      </c>
      <c r="H194" s="8">
        <v>78</v>
      </c>
      <c r="I194" s="8">
        <v>323</v>
      </c>
      <c r="J194" s="8">
        <v>19</v>
      </c>
      <c r="K194" s="8">
        <v>157</v>
      </c>
      <c r="L194" s="8">
        <v>2</v>
      </c>
      <c r="M194" s="15">
        <f t="shared" si="20"/>
        <v>0.44500000000000001</v>
      </c>
      <c r="N194" s="8">
        <v>166</v>
      </c>
      <c r="O194" s="8">
        <v>2.1</v>
      </c>
      <c r="P194" s="8">
        <v>3</v>
      </c>
      <c r="Q194" s="15">
        <f t="shared" si="21"/>
        <v>0.495</v>
      </c>
      <c r="R194" s="8">
        <v>26</v>
      </c>
      <c r="S194" s="5" t="str">
        <f t="shared" ref="S194:S257" si="28">TRIM(CONCATENATE(A194,"-",B194))</f>
        <v>2019-Brian Hill</v>
      </c>
      <c r="T194" s="13">
        <f>_xlfn.XLOOKUP(S194,AV!Y:Y,AV!N:N)</f>
        <v>4</v>
      </c>
      <c r="U194" t="str">
        <f>IF(ISNA(_xlfn.XLOOKUP(S194,'NGS RYOE'!N:N,'NGS RYOE'!K:K)),"",_xlfn.XLOOKUP(S194,'NGS RYOE'!N:N,'NGS RYOE'!K:K))</f>
        <v/>
      </c>
      <c r="V194">
        <f t="shared" si="27"/>
        <v>0.01</v>
      </c>
      <c r="W194" t="str">
        <f>IF(ISNA(_xlfn.XLOOKUP(S194,'NGS RYOE'!N:N,'NGS RYOE'!L:L)),"",_xlfn.XLOOKUP(S194,'NGS RYOE'!N:N,'NGS RYOE'!L:L))</f>
        <v/>
      </c>
      <c r="X194" s="17">
        <f>IF(ISNA(_xlfn.XLOOKUP(S194,'PFR Receiving'!Z:Z,'PFR Receiving'!AA:AA)),0,_xlfn.XLOOKUP(S194,'PFR Receiving'!Z:Z,'PFR Receiving'!AA:AA))</f>
        <v>92</v>
      </c>
      <c r="Y194" s="13">
        <f t="shared" si="22"/>
        <v>430.66666666666669</v>
      </c>
      <c r="Z194" s="17">
        <f t="shared" si="23"/>
        <v>221.33333333333334</v>
      </c>
      <c r="AA194" s="15">
        <f t="shared" si="24"/>
        <v>0.629</v>
      </c>
      <c r="AB194" s="17">
        <f t="shared" si="25"/>
        <v>489.4871794871795</v>
      </c>
      <c r="AC194" s="12">
        <f t="shared" si="26"/>
        <v>4.1410256410256414</v>
      </c>
      <c r="AD194" s="16">
        <f>P194/H194*230</f>
        <v>8.8461538461538467</v>
      </c>
      <c r="AE194" s="18">
        <f>Z194+X194</f>
        <v>313.33333333333337</v>
      </c>
      <c r="AF194" s="18">
        <f>IF(ISNA(_xlfn.XLOOKUP(S194,'PFR Receiving'!Z:Z,'PFR Receiving'!AB:AB)),0,_xlfn.XLOOKUP(S194,'PFR Receiving'!Z:Z,'PFR Receiving'!AB:AB))</f>
        <v>72</v>
      </c>
      <c r="AG194" s="18">
        <f>Z194+AF194</f>
        <v>293.33333333333337</v>
      </c>
      <c r="AH194" s="18">
        <f>K194/F194*16</f>
        <v>209.33333333333334</v>
      </c>
      <c r="AI194" s="18">
        <f>Z194+$AM$1*AH194+AF194</f>
        <v>425.21333333333337</v>
      </c>
    </row>
    <row r="195" spans="1:35" ht="20" x14ac:dyDescent="0.25">
      <c r="A195" s="5">
        <v>2019</v>
      </c>
      <c r="B195" s="7" t="s">
        <v>150</v>
      </c>
      <c r="C195" s="8" t="s">
        <v>58</v>
      </c>
      <c r="D195" s="8">
        <v>25</v>
      </c>
      <c r="E195" s="8"/>
      <c r="F195" s="8">
        <v>14</v>
      </c>
      <c r="G195" s="8">
        <v>1</v>
      </c>
      <c r="H195" s="8">
        <v>51</v>
      </c>
      <c r="I195" s="8">
        <v>307</v>
      </c>
      <c r="J195" s="8">
        <v>12</v>
      </c>
      <c r="K195" s="8">
        <v>140</v>
      </c>
      <c r="L195" s="8">
        <v>2.7</v>
      </c>
      <c r="M195" s="15">
        <f t="shared" ref="M195:M258" si="29">_xlfn.PERCENTRANK.INC(L:L,L195)</f>
        <v>0.77800000000000002</v>
      </c>
      <c r="N195" s="8">
        <v>167</v>
      </c>
      <c r="O195" s="8">
        <v>3.3</v>
      </c>
      <c r="P195" s="8">
        <v>4</v>
      </c>
      <c r="Q195" s="15">
        <f t="shared" ref="Q195:Q258" si="30">_xlfn.PERCENTRANK.INC(P:P,P195)</f>
        <v>0.53800000000000003</v>
      </c>
      <c r="R195" s="8">
        <v>12.8</v>
      </c>
      <c r="S195" s="5" t="str">
        <f t="shared" si="28"/>
        <v>2019-Jordan Wilkins</v>
      </c>
      <c r="T195" s="13">
        <f>_xlfn.XLOOKUP(S195,AV!Y:Y,AV!N:N)</f>
        <v>2.2400000000000002</v>
      </c>
      <c r="U195" t="str">
        <f>IF(ISNA(_xlfn.XLOOKUP(S195,'NGS RYOE'!N:N,'NGS RYOE'!K:K)),"",_xlfn.XLOOKUP(S195,'NGS RYOE'!N:N,'NGS RYOE'!K:K))</f>
        <v/>
      </c>
      <c r="V195">
        <f t="shared" si="27"/>
        <v>0.01</v>
      </c>
      <c r="W195" t="str">
        <f>IF(ISNA(_xlfn.XLOOKUP(S195,'NGS RYOE'!N:N,'NGS RYOE'!L:L)),"",_xlfn.XLOOKUP(S195,'NGS RYOE'!N:N,'NGS RYOE'!L:L))</f>
        <v/>
      </c>
      <c r="X195" s="17">
        <f>IF(ISNA(_xlfn.XLOOKUP(S195,'PFR Receiving'!Z:Z,'PFR Receiving'!AA:AA)),0,_xlfn.XLOOKUP(S195,'PFR Receiving'!Z:Z,'PFR Receiving'!AA:AA))</f>
        <v>49.142857142857146</v>
      </c>
      <c r="Y195" s="13">
        <f t="shared" ref="Y195:Y258" si="31">I195/F195*16</f>
        <v>350.85714285714283</v>
      </c>
      <c r="Z195" s="17">
        <f t="shared" ref="Z195:Z258" si="32">N195/F195*16</f>
        <v>190.85714285714286</v>
      </c>
      <c r="AA195" s="15">
        <f t="shared" ref="AA195:AA258" si="33">_xlfn.PERCENTRANK.INC(Z:Z,Z195)</f>
        <v>0.57699999999999996</v>
      </c>
      <c r="AB195" s="17">
        <f t="shared" ref="AB195:AB258" si="34">N195/H195*230</f>
        <v>753.13725490196077</v>
      </c>
      <c r="AC195" s="12">
        <f t="shared" ref="AC195:AC258" si="35">I195/H195</f>
        <v>6.0196078431372548</v>
      </c>
      <c r="AD195" s="16">
        <f>P195/H195*230</f>
        <v>18.03921568627451</v>
      </c>
      <c r="AE195" s="18">
        <f>Z195+X195</f>
        <v>240</v>
      </c>
      <c r="AF195" s="18">
        <f>IF(ISNA(_xlfn.XLOOKUP(S195,'PFR Receiving'!Z:Z,'PFR Receiving'!AB:AB)),0,_xlfn.XLOOKUP(S195,'PFR Receiving'!Z:Z,'PFR Receiving'!AB:AB))</f>
        <v>36.571428571428569</v>
      </c>
      <c r="AG195" s="18">
        <f>Z195+AF195</f>
        <v>227.42857142857144</v>
      </c>
      <c r="AH195" s="18">
        <f>K195/F195*16</f>
        <v>160</v>
      </c>
      <c r="AI195" s="18">
        <f>Z195+$AM$1*AH195+AF195</f>
        <v>328.2285714285714</v>
      </c>
    </row>
    <row r="196" spans="1:35" ht="20" x14ac:dyDescent="0.25">
      <c r="A196" s="5">
        <v>2019</v>
      </c>
      <c r="B196" s="7" t="s">
        <v>141</v>
      </c>
      <c r="C196" s="8" t="s">
        <v>88</v>
      </c>
      <c r="D196" s="8">
        <v>23</v>
      </c>
      <c r="E196" s="8"/>
      <c r="F196" s="8">
        <v>13</v>
      </c>
      <c r="G196" s="8">
        <v>2</v>
      </c>
      <c r="H196" s="8">
        <v>60</v>
      </c>
      <c r="I196" s="8">
        <v>303</v>
      </c>
      <c r="J196" s="8">
        <v>12</v>
      </c>
      <c r="K196" s="8">
        <v>180</v>
      </c>
      <c r="L196" s="8">
        <v>3</v>
      </c>
      <c r="M196" s="15">
        <f t="shared" si="29"/>
        <v>0.86599999999999999</v>
      </c>
      <c r="N196" s="8">
        <v>123</v>
      </c>
      <c r="O196" s="8">
        <v>2.1</v>
      </c>
      <c r="P196" s="8">
        <v>4</v>
      </c>
      <c r="Q196" s="15">
        <f t="shared" si="30"/>
        <v>0.53800000000000003</v>
      </c>
      <c r="R196" s="8">
        <v>15</v>
      </c>
      <c r="S196" s="5" t="str">
        <f t="shared" si="28"/>
        <v>2019-Chase Edmonds</v>
      </c>
      <c r="T196" s="13">
        <f>_xlfn.XLOOKUP(S196,AV!Y:Y,AV!N:N)</f>
        <v>3.68</v>
      </c>
      <c r="U196" t="str">
        <f>IF(ISNA(_xlfn.XLOOKUP(S196,'NGS RYOE'!N:N,'NGS RYOE'!K:K)),"",_xlfn.XLOOKUP(S196,'NGS RYOE'!N:N,'NGS RYOE'!K:K))</f>
        <v/>
      </c>
      <c r="V196">
        <f t="shared" si="27"/>
        <v>0.01</v>
      </c>
      <c r="W196" t="str">
        <f>IF(ISNA(_xlfn.XLOOKUP(S196,'NGS RYOE'!N:N,'NGS RYOE'!L:L)),"",_xlfn.XLOOKUP(S196,'NGS RYOE'!N:N,'NGS RYOE'!L:L))</f>
        <v/>
      </c>
      <c r="X196" s="17">
        <f>IF(ISNA(_xlfn.XLOOKUP(S196,'PFR Receiving'!Z:Z,'PFR Receiving'!AA:AA)),0,_xlfn.XLOOKUP(S196,'PFR Receiving'!Z:Z,'PFR Receiving'!AA:AA))</f>
        <v>129.23076923076923</v>
      </c>
      <c r="Y196" s="13">
        <f t="shared" si="31"/>
        <v>372.92307692307691</v>
      </c>
      <c r="Z196" s="17">
        <f t="shared" si="32"/>
        <v>151.38461538461539</v>
      </c>
      <c r="AA196" s="15">
        <f t="shared" si="33"/>
        <v>0.505</v>
      </c>
      <c r="AB196" s="17">
        <f t="shared" si="34"/>
        <v>471.49999999999994</v>
      </c>
      <c r="AC196" s="12">
        <f t="shared" si="35"/>
        <v>5.05</v>
      </c>
      <c r="AD196" s="16">
        <f>P196/H196*230</f>
        <v>15.333333333333334</v>
      </c>
      <c r="AE196" s="18">
        <f>Z196+X196</f>
        <v>280.61538461538464</v>
      </c>
      <c r="AF196" s="18">
        <f>IF(ISNA(_xlfn.XLOOKUP(S196,'PFR Receiving'!Z:Z,'PFR Receiving'!AB:AB)),0,_xlfn.XLOOKUP(S196,'PFR Receiving'!Z:Z,'PFR Receiving'!AB:AB))</f>
        <v>132.92307692307693</v>
      </c>
      <c r="AG196" s="18">
        <f>Z196+AF196</f>
        <v>284.30769230769232</v>
      </c>
      <c r="AH196" s="18">
        <f>K196/F196*16</f>
        <v>221.53846153846155</v>
      </c>
      <c r="AI196" s="18">
        <f>Z196+$AM$1*AH196+AF196</f>
        <v>423.87692307692305</v>
      </c>
    </row>
    <row r="197" spans="1:35" ht="20" x14ac:dyDescent="0.25">
      <c r="A197" s="5">
        <v>2019</v>
      </c>
      <c r="B197" s="7" t="s">
        <v>134</v>
      </c>
      <c r="C197" s="8" t="s">
        <v>81</v>
      </c>
      <c r="D197" s="8">
        <v>29</v>
      </c>
      <c r="E197" s="8"/>
      <c r="F197" s="8">
        <v>13</v>
      </c>
      <c r="G197" s="8">
        <v>1</v>
      </c>
      <c r="H197" s="8">
        <v>65</v>
      </c>
      <c r="I197" s="8">
        <v>302</v>
      </c>
      <c r="J197" s="8">
        <v>18</v>
      </c>
      <c r="K197" s="8">
        <v>157</v>
      </c>
      <c r="L197" s="8">
        <v>2.4</v>
      </c>
      <c r="M197" s="15">
        <f t="shared" si="29"/>
        <v>0.67600000000000005</v>
      </c>
      <c r="N197" s="8">
        <v>145</v>
      </c>
      <c r="O197" s="8">
        <v>2.2000000000000002</v>
      </c>
      <c r="P197" s="8">
        <v>6</v>
      </c>
      <c r="Q197" s="15">
        <f t="shared" si="30"/>
        <v>0.65200000000000002</v>
      </c>
      <c r="R197" s="8">
        <v>10.8</v>
      </c>
      <c r="S197" s="5" t="str">
        <f t="shared" si="28"/>
        <v>2019-Rex Burkhead</v>
      </c>
      <c r="T197" s="13">
        <f>_xlfn.XLOOKUP(S197,AV!Y:Y,AV!N:N)</f>
        <v>4.96</v>
      </c>
      <c r="U197" t="str">
        <f>IF(ISNA(_xlfn.XLOOKUP(S197,'NGS RYOE'!N:N,'NGS RYOE'!K:K)),"",_xlfn.XLOOKUP(S197,'NGS RYOE'!N:N,'NGS RYOE'!K:K))</f>
        <v/>
      </c>
      <c r="V197">
        <f t="shared" si="27"/>
        <v>0.01</v>
      </c>
      <c r="W197" t="str">
        <f>IF(ISNA(_xlfn.XLOOKUP(S197,'NGS RYOE'!N:N,'NGS RYOE'!L:L)),"",_xlfn.XLOOKUP(S197,'NGS RYOE'!N:N,'NGS RYOE'!L:L))</f>
        <v/>
      </c>
      <c r="X197" s="17">
        <f>IF(ISNA(_xlfn.XLOOKUP(S197,'PFR Receiving'!Z:Z,'PFR Receiving'!AA:AA)),0,_xlfn.XLOOKUP(S197,'PFR Receiving'!Z:Z,'PFR Receiving'!AA:AA))</f>
        <v>343.38461538461536</v>
      </c>
      <c r="Y197" s="13">
        <f t="shared" si="31"/>
        <v>371.69230769230768</v>
      </c>
      <c r="Z197" s="17">
        <f t="shared" si="32"/>
        <v>178.46153846153845</v>
      </c>
      <c r="AA197" s="15">
        <f t="shared" si="33"/>
        <v>0.55800000000000005</v>
      </c>
      <c r="AB197" s="17">
        <f t="shared" si="34"/>
        <v>513.07692307692309</v>
      </c>
      <c r="AC197" s="12">
        <f t="shared" si="35"/>
        <v>4.6461538461538465</v>
      </c>
      <c r="AD197" s="16">
        <f>P197/H197*230</f>
        <v>21.230769230769234</v>
      </c>
      <c r="AE197" s="18">
        <f>Z197+X197</f>
        <v>521.84615384615381</v>
      </c>
      <c r="AF197" s="18">
        <f>IF(ISNA(_xlfn.XLOOKUP(S197,'PFR Receiving'!Z:Z,'PFR Receiving'!AB:AB)),0,_xlfn.XLOOKUP(S197,'PFR Receiving'!Z:Z,'PFR Receiving'!AB:AB))</f>
        <v>281.84615384615387</v>
      </c>
      <c r="AG197" s="18">
        <f>Z197+AF197</f>
        <v>460.30769230769232</v>
      </c>
      <c r="AH197" s="18">
        <f>K197/F197*16</f>
        <v>193.23076923076923</v>
      </c>
      <c r="AI197" s="18">
        <f>Z197+$AM$1*AH197+AF197</f>
        <v>582.04307692307702</v>
      </c>
    </row>
    <row r="198" spans="1:35" ht="20" x14ac:dyDescent="0.25">
      <c r="A198" s="5">
        <v>2019</v>
      </c>
      <c r="B198" s="7" t="s">
        <v>137</v>
      </c>
      <c r="C198" s="8" t="s">
        <v>90</v>
      </c>
      <c r="D198" s="8">
        <v>22</v>
      </c>
      <c r="E198" s="8"/>
      <c r="F198" s="8">
        <v>16</v>
      </c>
      <c r="G198" s="8">
        <v>1</v>
      </c>
      <c r="H198" s="8">
        <v>63</v>
      </c>
      <c r="I198" s="8">
        <v>273</v>
      </c>
      <c r="J198" s="8">
        <v>11</v>
      </c>
      <c r="K198" s="8">
        <v>120</v>
      </c>
      <c r="L198" s="8">
        <v>1.9</v>
      </c>
      <c r="M198" s="15">
        <f t="shared" si="29"/>
        <v>0.39</v>
      </c>
      <c r="N198" s="8">
        <v>153</v>
      </c>
      <c r="O198" s="8">
        <v>2.4</v>
      </c>
      <c r="P198" s="8">
        <v>5</v>
      </c>
      <c r="Q198" s="15">
        <f t="shared" si="30"/>
        <v>0.58799999999999997</v>
      </c>
      <c r="R198" s="8">
        <v>12.6</v>
      </c>
      <c r="S198" s="5" t="str">
        <f t="shared" si="28"/>
        <v>2019-Ty Johnson</v>
      </c>
      <c r="T198" s="13">
        <f>_xlfn.XLOOKUP(S198,AV!Y:Y,AV!N:N)</f>
        <v>1.92</v>
      </c>
      <c r="U198" t="str">
        <f>IF(ISNA(_xlfn.XLOOKUP(S198,'NGS RYOE'!N:N,'NGS RYOE'!K:K)),"",_xlfn.XLOOKUP(S198,'NGS RYOE'!N:N,'NGS RYOE'!K:K))</f>
        <v/>
      </c>
      <c r="V198">
        <f t="shared" si="27"/>
        <v>0.01</v>
      </c>
      <c r="W198" t="str">
        <f>IF(ISNA(_xlfn.XLOOKUP(S198,'NGS RYOE'!N:N,'NGS RYOE'!L:L)),"",_xlfn.XLOOKUP(S198,'NGS RYOE'!N:N,'NGS RYOE'!L:L))</f>
        <v/>
      </c>
      <c r="X198" s="17">
        <f>IF(ISNA(_xlfn.XLOOKUP(S198,'PFR Receiving'!Z:Z,'PFR Receiving'!AA:AA)),0,_xlfn.XLOOKUP(S198,'PFR Receiving'!Z:Z,'PFR Receiving'!AA:AA))</f>
        <v>109</v>
      </c>
      <c r="Y198" s="13">
        <f t="shared" si="31"/>
        <v>273</v>
      </c>
      <c r="Z198" s="17">
        <f t="shared" si="32"/>
        <v>153</v>
      </c>
      <c r="AA198" s="15">
        <f t="shared" si="33"/>
        <v>0.51</v>
      </c>
      <c r="AB198" s="17">
        <f t="shared" si="34"/>
        <v>558.57142857142856</v>
      </c>
      <c r="AC198" s="12">
        <f t="shared" si="35"/>
        <v>4.333333333333333</v>
      </c>
      <c r="AD198" s="16">
        <f>P198/H198*230</f>
        <v>18.253968253968253</v>
      </c>
      <c r="AE198" s="18">
        <f>Z198+X198</f>
        <v>262</v>
      </c>
      <c r="AF198" s="18">
        <f>IF(ISNA(_xlfn.XLOOKUP(S198,'PFR Receiving'!Z:Z,'PFR Receiving'!AB:AB)),0,_xlfn.XLOOKUP(S198,'PFR Receiving'!Z:Z,'PFR Receiving'!AB:AB))</f>
        <v>87</v>
      </c>
      <c r="AG198" s="18">
        <f>Z198+AF198</f>
        <v>240</v>
      </c>
      <c r="AH198" s="18">
        <f>K198/F198*16</f>
        <v>120</v>
      </c>
      <c r="AI198" s="18">
        <f>Z198+$AM$1*AH198+AF198</f>
        <v>315.60000000000002</v>
      </c>
    </row>
    <row r="199" spans="1:35" ht="20" x14ac:dyDescent="0.25">
      <c r="A199" s="5">
        <v>2019</v>
      </c>
      <c r="B199" s="7" t="s">
        <v>151</v>
      </c>
      <c r="C199" s="8" t="s">
        <v>39</v>
      </c>
      <c r="D199" s="8">
        <v>24</v>
      </c>
      <c r="E199" s="8"/>
      <c r="F199" s="8">
        <v>16</v>
      </c>
      <c r="G199" s="8">
        <v>2</v>
      </c>
      <c r="H199" s="8">
        <v>49</v>
      </c>
      <c r="I199" s="8">
        <v>273</v>
      </c>
      <c r="J199" s="8">
        <v>9</v>
      </c>
      <c r="K199" s="8">
        <v>93</v>
      </c>
      <c r="L199" s="8">
        <v>1.9</v>
      </c>
      <c r="M199" s="15">
        <f t="shared" si="29"/>
        <v>0.39</v>
      </c>
      <c r="N199" s="8">
        <v>180</v>
      </c>
      <c r="O199" s="8">
        <v>3.7</v>
      </c>
      <c r="P199" s="8">
        <v>2</v>
      </c>
      <c r="Q199" s="15">
        <f t="shared" si="30"/>
        <v>0.41399999999999998</v>
      </c>
      <c r="R199" s="8">
        <v>24.5</v>
      </c>
      <c r="S199" s="5" t="str">
        <f t="shared" si="28"/>
        <v>2019-Mike Boone</v>
      </c>
      <c r="T199" s="13">
        <f>_xlfn.XLOOKUP(S199,AV!Y:Y,AV!N:N)</f>
        <v>1.92</v>
      </c>
      <c r="U199" t="str">
        <f>IF(ISNA(_xlfn.XLOOKUP(S199,'NGS RYOE'!N:N,'NGS RYOE'!K:K)),"",_xlfn.XLOOKUP(S199,'NGS RYOE'!N:N,'NGS RYOE'!K:K))</f>
        <v/>
      </c>
      <c r="V199">
        <f t="shared" si="27"/>
        <v>0.01</v>
      </c>
      <c r="W199" t="str">
        <f>IF(ISNA(_xlfn.XLOOKUP(S199,'NGS RYOE'!N:N,'NGS RYOE'!L:L)),"",_xlfn.XLOOKUP(S199,'NGS RYOE'!N:N,'NGS RYOE'!L:L))</f>
        <v/>
      </c>
      <c r="X199" s="17">
        <f>IF(ISNA(_xlfn.XLOOKUP(S199,'PFR Receiving'!Z:Z,'PFR Receiving'!AA:AA)),0,_xlfn.XLOOKUP(S199,'PFR Receiving'!Z:Z,'PFR Receiving'!AA:AA))</f>
        <v>17</v>
      </c>
      <c r="Y199" s="13">
        <f t="shared" si="31"/>
        <v>273</v>
      </c>
      <c r="Z199" s="17">
        <f t="shared" si="32"/>
        <v>180</v>
      </c>
      <c r="AA199" s="15">
        <f t="shared" si="33"/>
        <v>0.56000000000000005</v>
      </c>
      <c r="AB199" s="17">
        <f t="shared" si="34"/>
        <v>844.89795918367349</v>
      </c>
      <c r="AC199" s="12">
        <f t="shared" si="35"/>
        <v>5.5714285714285712</v>
      </c>
      <c r="AD199" s="16">
        <f>P199/H199*230</f>
        <v>9.3877551020408152</v>
      </c>
      <c r="AE199" s="18">
        <f>Z199+X199</f>
        <v>197</v>
      </c>
      <c r="AF199" s="18">
        <f>IF(ISNA(_xlfn.XLOOKUP(S199,'PFR Receiving'!Z:Z,'PFR Receiving'!AB:AB)),0,_xlfn.XLOOKUP(S199,'PFR Receiving'!Z:Z,'PFR Receiving'!AB:AB))</f>
        <v>26</v>
      </c>
      <c r="AG199" s="18">
        <f>Z199+AF199</f>
        <v>206</v>
      </c>
      <c r="AH199" s="18">
        <f>K199/F199*16</f>
        <v>93</v>
      </c>
      <c r="AI199" s="18">
        <f>Z199+$AM$1*AH199+AF199</f>
        <v>264.59000000000003</v>
      </c>
    </row>
    <row r="200" spans="1:35" ht="20" x14ac:dyDescent="0.25">
      <c r="A200" s="5">
        <v>2019</v>
      </c>
      <c r="B200" s="7" t="s">
        <v>132</v>
      </c>
      <c r="C200" s="8" t="s">
        <v>81</v>
      </c>
      <c r="D200" s="8">
        <v>27</v>
      </c>
      <c r="E200" s="8"/>
      <c r="F200" s="8">
        <v>15</v>
      </c>
      <c r="G200" s="8">
        <v>1</v>
      </c>
      <c r="H200" s="8">
        <v>67</v>
      </c>
      <c r="I200" s="8">
        <v>263</v>
      </c>
      <c r="J200" s="8">
        <v>15</v>
      </c>
      <c r="K200" s="8">
        <v>165</v>
      </c>
      <c r="L200" s="8">
        <v>2.5</v>
      </c>
      <c r="M200" s="15">
        <f t="shared" si="29"/>
        <v>0.72099999999999997</v>
      </c>
      <c r="N200" s="8">
        <v>98</v>
      </c>
      <c r="O200" s="8">
        <v>1.5</v>
      </c>
      <c r="P200" s="8">
        <v>3</v>
      </c>
      <c r="Q200" s="15">
        <f t="shared" si="30"/>
        <v>0.495</v>
      </c>
      <c r="R200" s="8">
        <v>22.3</v>
      </c>
      <c r="S200" s="5" t="str">
        <f t="shared" si="28"/>
        <v>2019-James White</v>
      </c>
      <c r="T200" s="13">
        <f>_xlfn.XLOOKUP(S200,AV!Y:Y,AV!N:N)</f>
        <v>7.52</v>
      </c>
      <c r="U200" t="str">
        <f>IF(ISNA(_xlfn.XLOOKUP(S200,'NGS RYOE'!N:N,'NGS RYOE'!K:K)),"",_xlfn.XLOOKUP(S200,'NGS RYOE'!N:N,'NGS RYOE'!K:K))</f>
        <v/>
      </c>
      <c r="V200">
        <f t="shared" si="27"/>
        <v>0.01</v>
      </c>
      <c r="W200" t="str">
        <f>IF(ISNA(_xlfn.XLOOKUP(S200,'NGS RYOE'!N:N,'NGS RYOE'!L:L)),"",_xlfn.XLOOKUP(S200,'NGS RYOE'!N:N,'NGS RYOE'!L:L))</f>
        <v/>
      </c>
      <c r="X200" s="17">
        <f>IF(ISNA(_xlfn.XLOOKUP(S200,'PFR Receiving'!Z:Z,'PFR Receiving'!AA:AA)),0,_xlfn.XLOOKUP(S200,'PFR Receiving'!Z:Z,'PFR Receiving'!AA:AA))</f>
        <v>688</v>
      </c>
      <c r="Y200" s="13">
        <f t="shared" si="31"/>
        <v>280.53333333333336</v>
      </c>
      <c r="Z200" s="17">
        <f t="shared" si="32"/>
        <v>104.53333333333333</v>
      </c>
      <c r="AA200" s="15">
        <f t="shared" si="33"/>
        <v>0.441</v>
      </c>
      <c r="AB200" s="17">
        <f t="shared" si="34"/>
        <v>336.41791044776119</v>
      </c>
      <c r="AC200" s="12">
        <f t="shared" si="35"/>
        <v>3.9253731343283582</v>
      </c>
      <c r="AD200" s="16">
        <f>P200/H200*230</f>
        <v>10.298507462686567</v>
      </c>
      <c r="AE200" s="18">
        <f>Z200+X200</f>
        <v>792.5333333333333</v>
      </c>
      <c r="AF200" s="18">
        <f>IF(ISNA(_xlfn.XLOOKUP(S200,'PFR Receiving'!Z:Z,'PFR Receiving'!AB:AB)),0,_xlfn.XLOOKUP(S200,'PFR Receiving'!Z:Z,'PFR Receiving'!AB:AB))</f>
        <v>557.86666666666667</v>
      </c>
      <c r="AG200" s="18">
        <f>Z200+AF200</f>
        <v>662.4</v>
      </c>
      <c r="AH200" s="18">
        <f>K200/F200*16</f>
        <v>176</v>
      </c>
      <c r="AI200" s="18">
        <f>Z200+$AM$1*AH200+AF200</f>
        <v>773.28</v>
      </c>
    </row>
    <row r="201" spans="1:35" ht="20" x14ac:dyDescent="0.25">
      <c r="A201" s="5">
        <v>2019</v>
      </c>
      <c r="B201" s="7" t="s">
        <v>96</v>
      </c>
      <c r="C201" s="8" t="s">
        <v>64</v>
      </c>
      <c r="D201" s="8">
        <v>26</v>
      </c>
      <c r="E201" s="8"/>
      <c r="F201" s="8">
        <v>14</v>
      </c>
      <c r="G201" s="8">
        <v>1</v>
      </c>
      <c r="H201" s="8">
        <v>69</v>
      </c>
      <c r="I201" s="8">
        <v>255</v>
      </c>
      <c r="J201" s="8">
        <v>16</v>
      </c>
      <c r="K201" s="8">
        <v>110</v>
      </c>
      <c r="L201" s="8">
        <v>1.6</v>
      </c>
      <c r="M201" s="15">
        <f t="shared" si="29"/>
        <v>0.28999999999999998</v>
      </c>
      <c r="N201" s="8">
        <v>145</v>
      </c>
      <c r="O201" s="8">
        <v>2.1</v>
      </c>
      <c r="P201" s="8">
        <v>10</v>
      </c>
      <c r="Q201" s="15">
        <f t="shared" si="30"/>
        <v>0.78500000000000003</v>
      </c>
      <c r="R201" s="8">
        <v>6.9</v>
      </c>
      <c r="S201" s="5" t="str">
        <f t="shared" si="28"/>
        <v>2019-Malcolm Brown</v>
      </c>
      <c r="T201" s="13">
        <f>_xlfn.XLOOKUP(S201,AV!Y:Y,AV!N:N)</f>
        <v>2.2400000000000002</v>
      </c>
      <c r="U201" t="str">
        <f>IF(ISNA(_xlfn.XLOOKUP(S201,'NGS RYOE'!N:N,'NGS RYOE'!K:K)),"",_xlfn.XLOOKUP(S201,'NGS RYOE'!N:N,'NGS RYOE'!K:K))</f>
        <v/>
      </c>
      <c r="V201">
        <f t="shared" si="27"/>
        <v>0.01</v>
      </c>
      <c r="W201" t="str">
        <f>IF(ISNA(_xlfn.XLOOKUP(S201,'NGS RYOE'!N:N,'NGS RYOE'!L:L)),"",_xlfn.XLOOKUP(S201,'NGS RYOE'!N:N,'NGS RYOE'!L:L))</f>
        <v/>
      </c>
      <c r="X201" s="17">
        <f>IF(ISNA(_xlfn.XLOOKUP(S201,'PFR Receiving'!Z:Z,'PFR Receiving'!AA:AA)),0,_xlfn.XLOOKUP(S201,'PFR Receiving'!Z:Z,'PFR Receiving'!AA:AA))</f>
        <v>18.285714285714285</v>
      </c>
      <c r="Y201" s="13">
        <f t="shared" si="31"/>
        <v>291.42857142857144</v>
      </c>
      <c r="Z201" s="17">
        <f t="shared" si="32"/>
        <v>165.71428571428572</v>
      </c>
      <c r="AA201" s="15">
        <f t="shared" si="33"/>
        <v>0.53900000000000003</v>
      </c>
      <c r="AB201" s="17">
        <f t="shared" si="34"/>
        <v>483.33333333333331</v>
      </c>
      <c r="AC201" s="12">
        <f t="shared" si="35"/>
        <v>3.6956521739130435</v>
      </c>
      <c r="AD201" s="16">
        <f>P201/H201*230</f>
        <v>33.333333333333336</v>
      </c>
      <c r="AE201" s="18">
        <f>Z201+X201</f>
        <v>184</v>
      </c>
      <c r="AF201" s="18">
        <f>IF(ISNA(_xlfn.XLOOKUP(S201,'PFR Receiving'!Z:Z,'PFR Receiving'!AB:AB)),0,_xlfn.XLOOKUP(S201,'PFR Receiving'!Z:Z,'PFR Receiving'!AB:AB))</f>
        <v>8</v>
      </c>
      <c r="AG201" s="18">
        <f>Z201+AF201</f>
        <v>173.71428571428572</v>
      </c>
      <c r="AH201" s="18">
        <f>K201/F201*16</f>
        <v>125.71428571428571</v>
      </c>
      <c r="AI201" s="18">
        <f>Z201+$AM$1*AH201+AF201</f>
        <v>252.91428571428571</v>
      </c>
    </row>
    <row r="202" spans="1:35" ht="20" x14ac:dyDescent="0.25">
      <c r="A202" s="5">
        <v>2019</v>
      </c>
      <c r="B202" s="7" t="s">
        <v>140</v>
      </c>
      <c r="C202" s="8" t="s">
        <v>47</v>
      </c>
      <c r="D202" s="8">
        <v>24</v>
      </c>
      <c r="E202" s="8"/>
      <c r="F202" s="8">
        <v>11</v>
      </c>
      <c r="G202" s="8">
        <v>2</v>
      </c>
      <c r="H202" s="8">
        <v>61</v>
      </c>
      <c r="I202" s="8">
        <v>245</v>
      </c>
      <c r="J202" s="8">
        <v>17</v>
      </c>
      <c r="K202" s="8">
        <v>136</v>
      </c>
      <c r="L202" s="8">
        <v>2.2000000000000002</v>
      </c>
      <c r="M202" s="15">
        <f t="shared" si="29"/>
        <v>0.57299999999999995</v>
      </c>
      <c r="N202" s="8">
        <v>109</v>
      </c>
      <c r="O202" s="8">
        <v>1.8</v>
      </c>
      <c r="P202" s="8">
        <v>2</v>
      </c>
      <c r="Q202" s="15">
        <f t="shared" si="30"/>
        <v>0.41399999999999998</v>
      </c>
      <c r="R202" s="8">
        <v>30.5</v>
      </c>
      <c r="S202" s="5" t="str">
        <f t="shared" si="28"/>
        <v>2019-Boston Scott</v>
      </c>
      <c r="T202" s="13">
        <f>_xlfn.XLOOKUP(S202,AV!Y:Y,AV!N:N)</f>
        <v>4.32</v>
      </c>
      <c r="U202" t="str">
        <f>IF(ISNA(_xlfn.XLOOKUP(S202,'NGS RYOE'!N:N,'NGS RYOE'!K:K)),"",_xlfn.XLOOKUP(S202,'NGS RYOE'!N:N,'NGS RYOE'!K:K))</f>
        <v/>
      </c>
      <c r="V202">
        <f t="shared" si="27"/>
        <v>0.01</v>
      </c>
      <c r="W202" t="str">
        <f>IF(ISNA(_xlfn.XLOOKUP(S202,'NGS RYOE'!N:N,'NGS RYOE'!L:L)),"",_xlfn.XLOOKUP(S202,'NGS RYOE'!N:N,'NGS RYOE'!L:L))</f>
        <v/>
      </c>
      <c r="X202" s="17">
        <f>IF(ISNA(_xlfn.XLOOKUP(S202,'PFR Receiving'!Z:Z,'PFR Receiving'!AA:AA)),0,_xlfn.XLOOKUP(S202,'PFR Receiving'!Z:Z,'PFR Receiving'!AA:AA))</f>
        <v>296.72727272727275</v>
      </c>
      <c r="Y202" s="13">
        <f t="shared" si="31"/>
        <v>356.36363636363637</v>
      </c>
      <c r="Z202" s="17">
        <f t="shared" si="32"/>
        <v>158.54545454545453</v>
      </c>
      <c r="AA202" s="15">
        <f t="shared" si="33"/>
        <v>0.52700000000000002</v>
      </c>
      <c r="AB202" s="17">
        <f t="shared" si="34"/>
        <v>410.98360655737707</v>
      </c>
      <c r="AC202" s="12">
        <f t="shared" si="35"/>
        <v>4.0163934426229506</v>
      </c>
      <c r="AD202" s="16">
        <f>P202/H202*230</f>
        <v>7.5409836065573774</v>
      </c>
      <c r="AE202" s="18">
        <f>Z202+X202</f>
        <v>455.27272727272725</v>
      </c>
      <c r="AF202" s="18">
        <f>IF(ISNA(_xlfn.XLOOKUP(S202,'PFR Receiving'!Z:Z,'PFR Receiving'!AB:AB)),0,_xlfn.XLOOKUP(S202,'PFR Receiving'!Z:Z,'PFR Receiving'!AB:AB))</f>
        <v>397.09090909090907</v>
      </c>
      <c r="AG202" s="18">
        <f>Z202+AF202</f>
        <v>555.63636363636363</v>
      </c>
      <c r="AH202" s="18">
        <f>K202/F202*16</f>
        <v>197.81818181818181</v>
      </c>
      <c r="AI202" s="18">
        <f>Z202+$AM$1*AH202+AF202</f>
        <v>680.26181818181817</v>
      </c>
    </row>
    <row r="203" spans="1:35" ht="20" x14ac:dyDescent="0.25">
      <c r="A203" s="5">
        <v>2019</v>
      </c>
      <c r="B203" s="7" t="s">
        <v>153</v>
      </c>
      <c r="C203" s="8" t="s">
        <v>70</v>
      </c>
      <c r="D203" s="8">
        <v>22</v>
      </c>
      <c r="E203" s="8"/>
      <c r="F203" s="8">
        <v>5</v>
      </c>
      <c r="G203" s="8">
        <v>1</v>
      </c>
      <c r="H203" s="8">
        <v>42</v>
      </c>
      <c r="I203" s="8">
        <v>245</v>
      </c>
      <c r="J203" s="8">
        <v>9</v>
      </c>
      <c r="K203" s="8">
        <v>52</v>
      </c>
      <c r="L203" s="8">
        <v>1.2</v>
      </c>
      <c r="M203" s="15">
        <f t="shared" si="29"/>
        <v>0.19</v>
      </c>
      <c r="N203" s="8">
        <v>193</v>
      </c>
      <c r="O203" s="8">
        <v>4.5999999999999996</v>
      </c>
      <c r="P203" s="8">
        <v>3</v>
      </c>
      <c r="Q203" s="15">
        <f t="shared" si="30"/>
        <v>0.495</v>
      </c>
      <c r="R203" s="8">
        <v>14</v>
      </c>
      <c r="S203" s="5" t="str">
        <f t="shared" si="28"/>
        <v>2019-Derrius Guice</v>
      </c>
      <c r="T203" s="13">
        <f>_xlfn.XLOOKUP(S203,AV!Y:Y,AV!N:N)</f>
        <v>6.4</v>
      </c>
      <c r="U203" t="str">
        <f>IF(ISNA(_xlfn.XLOOKUP(S203,'NGS RYOE'!N:N,'NGS RYOE'!K:K)),"",_xlfn.XLOOKUP(S203,'NGS RYOE'!N:N,'NGS RYOE'!K:K))</f>
        <v/>
      </c>
      <c r="V203">
        <f t="shared" si="27"/>
        <v>0.01</v>
      </c>
      <c r="W203" t="str">
        <f>IF(ISNA(_xlfn.XLOOKUP(S203,'NGS RYOE'!N:N,'NGS RYOE'!L:L)),"",_xlfn.XLOOKUP(S203,'NGS RYOE'!N:N,'NGS RYOE'!L:L))</f>
        <v/>
      </c>
      <c r="X203" s="17">
        <f>IF(ISNA(_xlfn.XLOOKUP(S203,'PFR Receiving'!Z:Z,'PFR Receiving'!AA:AA)),0,_xlfn.XLOOKUP(S203,'PFR Receiving'!Z:Z,'PFR Receiving'!AA:AA))</f>
        <v>252.8</v>
      </c>
      <c r="Y203" s="13">
        <f t="shared" si="31"/>
        <v>784</v>
      </c>
      <c r="Z203" s="17">
        <f t="shared" si="32"/>
        <v>617.6</v>
      </c>
      <c r="AA203" s="15">
        <f t="shared" si="33"/>
        <v>0.94</v>
      </c>
      <c r="AB203" s="17">
        <f t="shared" si="34"/>
        <v>1056.9047619047619</v>
      </c>
      <c r="AC203" s="12">
        <f t="shared" si="35"/>
        <v>5.833333333333333</v>
      </c>
      <c r="AD203" s="16">
        <f>P203/H203*230</f>
        <v>16.428571428571427</v>
      </c>
      <c r="AE203" s="18">
        <f>Z203+X203</f>
        <v>870.40000000000009</v>
      </c>
      <c r="AF203" s="18">
        <f>IF(ISNA(_xlfn.XLOOKUP(S203,'PFR Receiving'!Z:Z,'PFR Receiving'!AB:AB)),0,_xlfn.XLOOKUP(S203,'PFR Receiving'!Z:Z,'PFR Receiving'!AB:AB))</f>
        <v>275.2</v>
      </c>
      <c r="AG203" s="18">
        <f>Z203+AF203</f>
        <v>892.8</v>
      </c>
      <c r="AH203" s="18">
        <f>K203/F203*16</f>
        <v>166.4</v>
      </c>
      <c r="AI203" s="18">
        <f>Z203+$AM$1*AH203+AF203</f>
        <v>997.63200000000006</v>
      </c>
    </row>
    <row r="204" spans="1:35" ht="20" x14ac:dyDescent="0.25">
      <c r="A204" s="5">
        <v>2019</v>
      </c>
      <c r="B204" s="7" t="s">
        <v>152</v>
      </c>
      <c r="C204" s="8" t="s">
        <v>58</v>
      </c>
      <c r="D204" s="8">
        <v>25</v>
      </c>
      <c r="E204" s="8"/>
      <c r="F204" s="8">
        <v>9</v>
      </c>
      <c r="G204" s="8">
        <v>1</v>
      </c>
      <c r="H204" s="8">
        <v>49</v>
      </c>
      <c r="I204" s="8">
        <v>235</v>
      </c>
      <c r="J204" s="8">
        <v>13</v>
      </c>
      <c r="K204" s="8">
        <v>102</v>
      </c>
      <c r="L204" s="8">
        <v>2.1</v>
      </c>
      <c r="M204" s="15">
        <f t="shared" si="29"/>
        <v>0.497</v>
      </c>
      <c r="N204" s="8">
        <v>133</v>
      </c>
      <c r="O204" s="8">
        <v>2.7</v>
      </c>
      <c r="P204" s="8">
        <v>7</v>
      </c>
      <c r="Q204" s="15">
        <f t="shared" si="30"/>
        <v>0.68300000000000005</v>
      </c>
      <c r="R204" s="8">
        <v>7</v>
      </c>
      <c r="S204" s="5" t="str">
        <f t="shared" si="28"/>
        <v>2019-Jonathan Williams</v>
      </c>
      <c r="T204" s="13">
        <f>_xlfn.XLOOKUP(S204,AV!Y:Y,AV!N:N)</f>
        <v>3.52</v>
      </c>
      <c r="U204" t="str">
        <f>IF(ISNA(_xlfn.XLOOKUP(S204,'NGS RYOE'!N:N,'NGS RYOE'!K:K)),"",_xlfn.XLOOKUP(S204,'NGS RYOE'!N:N,'NGS RYOE'!K:K))</f>
        <v/>
      </c>
      <c r="V204">
        <f t="shared" si="27"/>
        <v>0.01</v>
      </c>
      <c r="W204" t="str">
        <f>IF(ISNA(_xlfn.XLOOKUP(S204,'NGS RYOE'!N:N,'NGS RYOE'!L:L)),"",_xlfn.XLOOKUP(S204,'NGS RYOE'!N:N,'NGS RYOE'!L:L))</f>
        <v/>
      </c>
      <c r="X204" s="17">
        <f>IF(ISNA(_xlfn.XLOOKUP(S204,'PFR Receiving'!Z:Z,'PFR Receiving'!AA:AA)),0,_xlfn.XLOOKUP(S204,'PFR Receiving'!Z:Z,'PFR Receiving'!AA:AA))</f>
        <v>104.88888888888889</v>
      </c>
      <c r="Y204" s="13">
        <f t="shared" si="31"/>
        <v>417.77777777777777</v>
      </c>
      <c r="Z204" s="17">
        <f t="shared" si="32"/>
        <v>236.44444444444446</v>
      </c>
      <c r="AA204" s="15">
        <f t="shared" si="33"/>
        <v>0.65300000000000002</v>
      </c>
      <c r="AB204" s="17">
        <f t="shared" si="34"/>
        <v>624.28571428571433</v>
      </c>
      <c r="AC204" s="12">
        <f t="shared" si="35"/>
        <v>4.795918367346939</v>
      </c>
      <c r="AD204" s="16">
        <f>P204/H204*230</f>
        <v>32.857142857142854</v>
      </c>
      <c r="AE204" s="18">
        <f>Z204+X204</f>
        <v>341.33333333333337</v>
      </c>
      <c r="AF204" s="18">
        <f>IF(ISNA(_xlfn.XLOOKUP(S204,'PFR Receiving'!Z:Z,'PFR Receiving'!AB:AB)),0,_xlfn.XLOOKUP(S204,'PFR Receiving'!Z:Z,'PFR Receiving'!AB:AB))</f>
        <v>113.77777777777777</v>
      </c>
      <c r="AG204" s="18">
        <f>Z204+AF204</f>
        <v>350.22222222222223</v>
      </c>
      <c r="AH204" s="18">
        <f>K204/F204*16</f>
        <v>181.33333333333334</v>
      </c>
      <c r="AI204" s="18">
        <f>Z204+$AM$1*AH204+AF204</f>
        <v>464.46222222222224</v>
      </c>
    </row>
    <row r="205" spans="1:35" ht="20" x14ac:dyDescent="0.25">
      <c r="A205" s="5">
        <v>2019</v>
      </c>
      <c r="B205" s="7" t="s">
        <v>142</v>
      </c>
      <c r="C205" s="8" t="s">
        <v>68</v>
      </c>
      <c r="D205" s="8">
        <v>31</v>
      </c>
      <c r="E205" s="8" t="s">
        <v>121</v>
      </c>
      <c r="F205" s="8">
        <v>13</v>
      </c>
      <c r="G205" s="8">
        <v>1</v>
      </c>
      <c r="H205" s="8">
        <v>59</v>
      </c>
      <c r="I205" s="8">
        <v>229</v>
      </c>
      <c r="J205" s="8">
        <v>12</v>
      </c>
      <c r="K205" s="8">
        <v>82</v>
      </c>
      <c r="L205" s="8">
        <v>1.4</v>
      </c>
      <c r="M205" s="15">
        <f t="shared" si="29"/>
        <v>0.23300000000000001</v>
      </c>
      <c r="N205" s="8">
        <v>147</v>
      </c>
      <c r="O205" s="8">
        <v>2.5</v>
      </c>
      <c r="P205" s="8">
        <v>4</v>
      </c>
      <c r="Q205" s="15">
        <f t="shared" si="30"/>
        <v>0.53800000000000003</v>
      </c>
      <c r="R205" s="8">
        <v>14.8</v>
      </c>
      <c r="S205" s="5" t="str">
        <f t="shared" si="28"/>
        <v>2019-Bilal Powell</v>
      </c>
      <c r="T205" s="13">
        <f>_xlfn.XLOOKUP(S205,AV!Y:Y,AV!N:N)</f>
        <v>1.28</v>
      </c>
      <c r="U205" t="str">
        <f>IF(ISNA(_xlfn.XLOOKUP(S205,'NGS RYOE'!N:N,'NGS RYOE'!K:K)),"",_xlfn.XLOOKUP(S205,'NGS RYOE'!N:N,'NGS RYOE'!K:K))</f>
        <v/>
      </c>
      <c r="V205">
        <f t="shared" si="27"/>
        <v>0.01</v>
      </c>
      <c r="W205" t="str">
        <f>IF(ISNA(_xlfn.XLOOKUP(S205,'NGS RYOE'!N:N,'NGS RYOE'!L:L)),"",_xlfn.XLOOKUP(S205,'NGS RYOE'!N:N,'NGS RYOE'!L:L))</f>
        <v/>
      </c>
      <c r="X205" s="17">
        <f>IF(ISNA(_xlfn.XLOOKUP(S205,'PFR Receiving'!Z:Z,'PFR Receiving'!AA:AA)),0,_xlfn.XLOOKUP(S205,'PFR Receiving'!Z:Z,'PFR Receiving'!AA:AA))</f>
        <v>40.615384615384613</v>
      </c>
      <c r="Y205" s="13">
        <f t="shared" si="31"/>
        <v>281.84615384615387</v>
      </c>
      <c r="Z205" s="17">
        <f t="shared" si="32"/>
        <v>180.92307692307693</v>
      </c>
      <c r="AA205" s="15">
        <f t="shared" si="33"/>
        <v>0.56200000000000006</v>
      </c>
      <c r="AB205" s="17">
        <f t="shared" si="34"/>
        <v>573.05084745762713</v>
      </c>
      <c r="AC205" s="12">
        <f t="shared" si="35"/>
        <v>3.8813559322033897</v>
      </c>
      <c r="AD205" s="16">
        <f>P205/H205*230</f>
        <v>15.59322033898305</v>
      </c>
      <c r="AE205" s="18">
        <f>Z205+X205</f>
        <v>221.53846153846155</v>
      </c>
      <c r="AF205" s="18">
        <f>IF(ISNA(_xlfn.XLOOKUP(S205,'PFR Receiving'!Z:Z,'PFR Receiving'!AB:AB)),0,_xlfn.XLOOKUP(S205,'PFR Receiving'!Z:Z,'PFR Receiving'!AB:AB))</f>
        <v>55.384615384615387</v>
      </c>
      <c r="AG205" s="18">
        <f>Z205+AF205</f>
        <v>236.30769230769232</v>
      </c>
      <c r="AH205" s="18">
        <f>K205/F205*16</f>
        <v>100.92307692307692</v>
      </c>
      <c r="AI205" s="18">
        <f>Z205+$AM$1*AH205+AF205</f>
        <v>299.88923076923078</v>
      </c>
    </row>
    <row r="206" spans="1:35" ht="20" x14ac:dyDescent="0.25">
      <c r="A206" s="5">
        <v>2019</v>
      </c>
      <c r="B206" s="7" t="s">
        <v>143</v>
      </c>
      <c r="C206" s="8" t="s">
        <v>23</v>
      </c>
      <c r="D206" s="8">
        <v>22</v>
      </c>
      <c r="E206" s="8"/>
      <c r="F206" s="8">
        <v>16</v>
      </c>
      <c r="G206" s="8">
        <v>0</v>
      </c>
      <c r="H206" s="8">
        <v>58</v>
      </c>
      <c r="I206" s="8">
        <v>225</v>
      </c>
      <c r="J206" s="8">
        <v>10</v>
      </c>
      <c r="K206" s="8">
        <v>125</v>
      </c>
      <c r="L206" s="8">
        <v>2.2000000000000002</v>
      </c>
      <c r="M206" s="15">
        <f t="shared" si="29"/>
        <v>0.57299999999999995</v>
      </c>
      <c r="N206" s="8">
        <v>100</v>
      </c>
      <c r="O206" s="8">
        <v>1.7</v>
      </c>
      <c r="P206" s="8">
        <v>3</v>
      </c>
      <c r="Q206" s="15">
        <f t="shared" si="30"/>
        <v>0.495</v>
      </c>
      <c r="R206" s="8">
        <v>19.3</v>
      </c>
      <c r="S206" s="5" t="str">
        <f t="shared" si="28"/>
        <v>2019-Justice Hill</v>
      </c>
      <c r="T206" s="13">
        <f>_xlfn.XLOOKUP(S206,AV!Y:Y,AV!N:N)</f>
        <v>3.04</v>
      </c>
      <c r="U206" t="str">
        <f>IF(ISNA(_xlfn.XLOOKUP(S206,'NGS RYOE'!N:N,'NGS RYOE'!K:K)),"",_xlfn.XLOOKUP(S206,'NGS RYOE'!N:N,'NGS RYOE'!K:K))</f>
        <v/>
      </c>
      <c r="V206">
        <f t="shared" si="27"/>
        <v>0.01</v>
      </c>
      <c r="W206" t="str">
        <f>IF(ISNA(_xlfn.XLOOKUP(S206,'NGS RYOE'!N:N,'NGS RYOE'!L:L)),"",_xlfn.XLOOKUP(S206,'NGS RYOE'!N:N,'NGS RYOE'!L:L))</f>
        <v/>
      </c>
      <c r="X206" s="17">
        <f>IF(ISNA(_xlfn.XLOOKUP(S206,'PFR Receiving'!Z:Z,'PFR Receiving'!AA:AA)),0,_xlfn.XLOOKUP(S206,'PFR Receiving'!Z:Z,'PFR Receiving'!AA:AA))</f>
        <v>70</v>
      </c>
      <c r="Y206" s="13">
        <f t="shared" si="31"/>
        <v>225</v>
      </c>
      <c r="Z206" s="17">
        <f t="shared" si="32"/>
        <v>100</v>
      </c>
      <c r="AA206" s="15">
        <f t="shared" si="33"/>
        <v>0.42899999999999999</v>
      </c>
      <c r="AB206" s="17">
        <f t="shared" si="34"/>
        <v>396.55172413793099</v>
      </c>
      <c r="AC206" s="12">
        <f t="shared" si="35"/>
        <v>3.8793103448275863</v>
      </c>
      <c r="AD206" s="16">
        <f>P206/H206*230</f>
        <v>11.896551724137931</v>
      </c>
      <c r="AE206" s="18">
        <f>Z206+X206</f>
        <v>170</v>
      </c>
      <c r="AF206" s="18">
        <f>IF(ISNA(_xlfn.XLOOKUP(S206,'PFR Receiving'!Z:Z,'PFR Receiving'!AB:AB)),0,_xlfn.XLOOKUP(S206,'PFR Receiving'!Z:Z,'PFR Receiving'!AB:AB))</f>
        <v>81</v>
      </c>
      <c r="AG206" s="18">
        <f>Z206+AF206</f>
        <v>181</v>
      </c>
      <c r="AH206" s="18">
        <f>K206/F206*16</f>
        <v>125</v>
      </c>
      <c r="AI206" s="18">
        <f>Z206+$AM$1*AH206+AF206</f>
        <v>259.75</v>
      </c>
    </row>
    <row r="207" spans="1:35" ht="20" x14ac:dyDescent="0.25">
      <c r="A207" s="5">
        <v>2019</v>
      </c>
      <c r="B207" s="7" t="s">
        <v>136</v>
      </c>
      <c r="C207" s="8" t="s">
        <v>41</v>
      </c>
      <c r="D207" s="8">
        <v>24</v>
      </c>
      <c r="E207" s="8" t="s">
        <v>17</v>
      </c>
      <c r="F207" s="8">
        <v>16</v>
      </c>
      <c r="G207" s="8">
        <v>11</v>
      </c>
      <c r="H207" s="8">
        <v>64</v>
      </c>
      <c r="I207" s="8">
        <v>213</v>
      </c>
      <c r="J207" s="8">
        <v>15</v>
      </c>
      <c r="K207" s="8">
        <v>134</v>
      </c>
      <c r="L207" s="8">
        <v>2.1</v>
      </c>
      <c r="M207" s="15">
        <f t="shared" si="29"/>
        <v>0.497</v>
      </c>
      <c r="N207" s="8">
        <v>79</v>
      </c>
      <c r="O207" s="8">
        <v>1.2</v>
      </c>
      <c r="P207" s="8">
        <v>6</v>
      </c>
      <c r="Q207" s="15">
        <f t="shared" si="30"/>
        <v>0.65200000000000002</v>
      </c>
      <c r="R207" s="8">
        <v>10.7</v>
      </c>
      <c r="S207" s="5" t="str">
        <f t="shared" si="28"/>
        <v>2019-Tarik Cohen</v>
      </c>
      <c r="T207" s="13">
        <f>_xlfn.XLOOKUP(S207,AV!Y:Y,AV!N:N)</f>
        <v>4.96</v>
      </c>
      <c r="U207" t="str">
        <f>IF(ISNA(_xlfn.XLOOKUP(S207,'NGS RYOE'!N:N,'NGS RYOE'!K:K)),"",_xlfn.XLOOKUP(S207,'NGS RYOE'!N:N,'NGS RYOE'!K:K))</f>
        <v/>
      </c>
      <c r="V207">
        <f t="shared" si="27"/>
        <v>0.01</v>
      </c>
      <c r="W207" t="str">
        <f>IF(ISNA(_xlfn.XLOOKUP(S207,'NGS RYOE'!N:N,'NGS RYOE'!L:L)),"",_xlfn.XLOOKUP(S207,'NGS RYOE'!N:N,'NGS RYOE'!L:L))</f>
        <v/>
      </c>
      <c r="X207" s="17">
        <f>IF(ISNA(_xlfn.XLOOKUP(S207,'PFR Receiving'!Z:Z,'PFR Receiving'!AA:AA)),0,_xlfn.XLOOKUP(S207,'PFR Receiving'!Z:Z,'PFR Receiving'!AA:AA))</f>
        <v>456</v>
      </c>
      <c r="Y207" s="13">
        <f t="shared" si="31"/>
        <v>213</v>
      </c>
      <c r="Z207" s="17">
        <f t="shared" si="32"/>
        <v>79</v>
      </c>
      <c r="AA207" s="15">
        <f t="shared" si="33"/>
        <v>0.36299999999999999</v>
      </c>
      <c r="AB207" s="17">
        <f t="shared" si="34"/>
        <v>283.90625</v>
      </c>
      <c r="AC207" s="12">
        <f t="shared" si="35"/>
        <v>3.328125</v>
      </c>
      <c r="AD207" s="16">
        <f>P207/H207*230</f>
        <v>21.5625</v>
      </c>
      <c r="AE207" s="18">
        <f>Z207+X207</f>
        <v>535</v>
      </c>
      <c r="AF207" s="18">
        <f>IF(ISNA(_xlfn.XLOOKUP(S207,'PFR Receiving'!Z:Z,'PFR Receiving'!AB:AB)),0,_xlfn.XLOOKUP(S207,'PFR Receiving'!Z:Z,'PFR Receiving'!AB:AB))</f>
        <v>429</v>
      </c>
      <c r="AG207" s="18">
        <f>Z207+AF207</f>
        <v>508</v>
      </c>
      <c r="AH207" s="18">
        <f>K207/F207*16</f>
        <v>134</v>
      </c>
      <c r="AI207" s="18">
        <f>Z207+$AM$1*AH207+AF207</f>
        <v>592.42000000000007</v>
      </c>
    </row>
    <row r="208" spans="1:35" ht="20" x14ac:dyDescent="0.25">
      <c r="A208" s="5">
        <v>2019</v>
      </c>
      <c r="B208" s="7" t="s">
        <v>146</v>
      </c>
      <c r="C208" s="8" t="s">
        <v>26</v>
      </c>
      <c r="D208" s="8">
        <v>29</v>
      </c>
      <c r="E208" s="8" t="s">
        <v>121</v>
      </c>
      <c r="F208" s="8">
        <v>16</v>
      </c>
      <c r="G208" s="8">
        <v>1</v>
      </c>
      <c r="H208" s="8">
        <v>54</v>
      </c>
      <c r="I208" s="8">
        <v>209</v>
      </c>
      <c r="J208" s="8">
        <v>6</v>
      </c>
      <c r="K208" s="8">
        <v>82</v>
      </c>
      <c r="L208" s="8">
        <v>1.5</v>
      </c>
      <c r="M208" s="15">
        <f t="shared" si="29"/>
        <v>0.254</v>
      </c>
      <c r="N208" s="8">
        <v>127</v>
      </c>
      <c r="O208" s="8">
        <v>2.4</v>
      </c>
      <c r="P208" s="8">
        <v>7</v>
      </c>
      <c r="Q208" s="15">
        <f t="shared" si="30"/>
        <v>0.68300000000000005</v>
      </c>
      <c r="R208" s="8">
        <v>7.7</v>
      </c>
      <c r="S208" s="5" t="str">
        <f t="shared" si="28"/>
        <v>2019-Dion Lewis</v>
      </c>
      <c r="T208" s="13">
        <f>_xlfn.XLOOKUP(S208,AV!Y:Y,AV!N:N)</f>
        <v>3.04</v>
      </c>
      <c r="U208" t="str">
        <f>IF(ISNA(_xlfn.XLOOKUP(S208,'NGS RYOE'!N:N,'NGS RYOE'!K:K)),"",_xlfn.XLOOKUP(S208,'NGS RYOE'!N:N,'NGS RYOE'!K:K))</f>
        <v/>
      </c>
      <c r="V208">
        <f t="shared" si="27"/>
        <v>0.01</v>
      </c>
      <c r="W208" t="str">
        <f>IF(ISNA(_xlfn.XLOOKUP(S208,'NGS RYOE'!N:N,'NGS RYOE'!L:L)),"",_xlfn.XLOOKUP(S208,'NGS RYOE'!N:N,'NGS RYOE'!L:L))</f>
        <v/>
      </c>
      <c r="X208" s="17">
        <f>IF(ISNA(_xlfn.XLOOKUP(S208,'PFR Receiving'!Z:Z,'PFR Receiving'!AA:AA)),0,_xlfn.XLOOKUP(S208,'PFR Receiving'!Z:Z,'PFR Receiving'!AA:AA))</f>
        <v>164</v>
      </c>
      <c r="Y208" s="13">
        <f t="shared" si="31"/>
        <v>209</v>
      </c>
      <c r="Z208" s="17">
        <f t="shared" si="32"/>
        <v>127</v>
      </c>
      <c r="AA208" s="15">
        <f t="shared" si="33"/>
        <v>0.47499999999999998</v>
      </c>
      <c r="AB208" s="17">
        <f t="shared" si="34"/>
        <v>540.92592592592587</v>
      </c>
      <c r="AC208" s="12">
        <f t="shared" si="35"/>
        <v>3.8703703703703702</v>
      </c>
      <c r="AD208" s="16">
        <f>P208/H208*230</f>
        <v>29.814814814814813</v>
      </c>
      <c r="AE208" s="18">
        <f>Z208+X208</f>
        <v>291</v>
      </c>
      <c r="AF208" s="18">
        <f>IF(ISNA(_xlfn.XLOOKUP(S208,'PFR Receiving'!Z:Z,'PFR Receiving'!AB:AB)),0,_xlfn.XLOOKUP(S208,'PFR Receiving'!Z:Z,'PFR Receiving'!AB:AB))</f>
        <v>193</v>
      </c>
      <c r="AG208" s="18">
        <f>Z208+AF208</f>
        <v>320</v>
      </c>
      <c r="AH208" s="18">
        <f>K208/F208*16</f>
        <v>82</v>
      </c>
      <c r="AI208" s="18">
        <f>Z208+$AM$1*AH208+AF208</f>
        <v>371.65999999999997</v>
      </c>
    </row>
    <row r="209" spans="1:35" ht="20" x14ac:dyDescent="0.25">
      <c r="A209" s="5">
        <v>2019</v>
      </c>
      <c r="B209" s="7" t="s">
        <v>147</v>
      </c>
      <c r="C209" s="8" t="s">
        <v>78</v>
      </c>
      <c r="D209" s="8">
        <v>22</v>
      </c>
      <c r="E209" s="8"/>
      <c r="F209" s="8">
        <v>7</v>
      </c>
      <c r="G209" s="8">
        <v>4</v>
      </c>
      <c r="H209" s="8">
        <v>53</v>
      </c>
      <c r="I209" s="8">
        <v>201</v>
      </c>
      <c r="J209" s="8">
        <v>11</v>
      </c>
      <c r="K209" s="8">
        <v>91</v>
      </c>
      <c r="L209" s="8">
        <v>1.7</v>
      </c>
      <c r="M209" s="15">
        <f t="shared" si="29"/>
        <v>0.32300000000000001</v>
      </c>
      <c r="N209" s="8">
        <v>110</v>
      </c>
      <c r="O209" s="8">
        <v>2.1</v>
      </c>
      <c r="P209" s="8">
        <v>1</v>
      </c>
      <c r="Q209" s="15">
        <f t="shared" si="30"/>
        <v>0.314</v>
      </c>
      <c r="R209" s="8">
        <v>53</v>
      </c>
      <c r="S209" s="5" t="str">
        <f t="shared" si="28"/>
        <v>2019-Mark Walton</v>
      </c>
      <c r="T209" s="13">
        <f>_xlfn.XLOOKUP(S209,AV!Y:Y,AV!N:N)</f>
        <v>4.6399999999999997</v>
      </c>
      <c r="U209" t="str">
        <f>IF(ISNA(_xlfn.XLOOKUP(S209,'NGS RYOE'!N:N,'NGS RYOE'!K:K)),"",_xlfn.XLOOKUP(S209,'NGS RYOE'!N:N,'NGS RYOE'!K:K))</f>
        <v/>
      </c>
      <c r="V209">
        <f t="shared" si="27"/>
        <v>0.01</v>
      </c>
      <c r="W209" t="str">
        <f>IF(ISNA(_xlfn.XLOOKUP(S209,'NGS RYOE'!N:N,'NGS RYOE'!L:L)),"",_xlfn.XLOOKUP(S209,'NGS RYOE'!N:N,'NGS RYOE'!L:L))</f>
        <v/>
      </c>
      <c r="X209" s="17">
        <f>IF(ISNA(_xlfn.XLOOKUP(S209,'PFR Receiving'!Z:Z,'PFR Receiving'!AA:AA)),0,_xlfn.XLOOKUP(S209,'PFR Receiving'!Z:Z,'PFR Receiving'!AA:AA))</f>
        <v>203.42857142857142</v>
      </c>
      <c r="Y209" s="13">
        <f t="shared" si="31"/>
        <v>459.42857142857144</v>
      </c>
      <c r="Z209" s="17">
        <f t="shared" si="32"/>
        <v>251.42857142857142</v>
      </c>
      <c r="AA209" s="15">
        <f t="shared" si="33"/>
        <v>0.67600000000000005</v>
      </c>
      <c r="AB209" s="17">
        <f t="shared" si="34"/>
        <v>477.35849056603774</v>
      </c>
      <c r="AC209" s="12">
        <f t="shared" si="35"/>
        <v>3.7924528301886791</v>
      </c>
      <c r="AD209" s="16">
        <f>P209/H209*230</f>
        <v>4.3396226415094334</v>
      </c>
      <c r="AE209" s="18">
        <f>Z209+X209</f>
        <v>454.85714285714283</v>
      </c>
      <c r="AF209" s="18">
        <f>IF(ISNA(_xlfn.XLOOKUP(S209,'PFR Receiving'!Z:Z,'PFR Receiving'!AB:AB)),0,_xlfn.XLOOKUP(S209,'PFR Receiving'!Z:Z,'PFR Receiving'!AB:AB))</f>
        <v>210.28571428571428</v>
      </c>
      <c r="AG209" s="18">
        <f>Z209+AF209</f>
        <v>461.71428571428567</v>
      </c>
      <c r="AH209" s="18">
        <f>K209/F209*16</f>
        <v>208</v>
      </c>
      <c r="AI209" s="18">
        <f>Z209+$AM$1*AH209+AF209</f>
        <v>592.75428571428574</v>
      </c>
    </row>
    <row r="210" spans="1:35" ht="20" x14ac:dyDescent="0.25">
      <c r="A210" s="5">
        <v>2019</v>
      </c>
      <c r="B210" s="7" t="s">
        <v>164</v>
      </c>
      <c r="C210" s="8" t="s">
        <v>55</v>
      </c>
      <c r="D210" s="8">
        <v>23</v>
      </c>
      <c r="E210" s="8"/>
      <c r="F210" s="8">
        <v>7</v>
      </c>
      <c r="G210" s="8">
        <v>0</v>
      </c>
      <c r="H210" s="8">
        <v>29</v>
      </c>
      <c r="I210" s="8">
        <v>200</v>
      </c>
      <c r="J210" s="8">
        <v>9</v>
      </c>
      <c r="K210" s="8">
        <v>99</v>
      </c>
      <c r="L210" s="8">
        <v>3.4</v>
      </c>
      <c r="M210" s="15">
        <f t="shared" si="29"/>
        <v>0.92300000000000004</v>
      </c>
      <c r="N210" s="8">
        <v>101</v>
      </c>
      <c r="O210" s="8">
        <v>3.5</v>
      </c>
      <c r="P210" s="8">
        <v>4</v>
      </c>
      <c r="Q210" s="15">
        <f t="shared" si="30"/>
        <v>0.53800000000000003</v>
      </c>
      <c r="R210" s="8">
        <v>7.3</v>
      </c>
      <c r="S210" s="5" t="str">
        <f t="shared" si="28"/>
        <v>2019-Justin Jackson</v>
      </c>
      <c r="T210" s="13">
        <f>_xlfn.XLOOKUP(S210,AV!Y:Y,AV!N:N)</f>
        <v>2.2400000000000002</v>
      </c>
      <c r="U210" t="str">
        <f>IF(ISNA(_xlfn.XLOOKUP(S210,'NGS RYOE'!N:N,'NGS RYOE'!K:K)),"",_xlfn.XLOOKUP(S210,'NGS RYOE'!N:N,'NGS RYOE'!K:K))</f>
        <v/>
      </c>
      <c r="V210">
        <f t="shared" si="27"/>
        <v>0.01</v>
      </c>
      <c r="W210" t="str">
        <f>IF(ISNA(_xlfn.XLOOKUP(S210,'NGS RYOE'!N:N,'NGS RYOE'!L:L)),"",_xlfn.XLOOKUP(S210,'NGS RYOE'!N:N,'NGS RYOE'!L:L))</f>
        <v/>
      </c>
      <c r="X210" s="17">
        <f>IF(ISNA(_xlfn.XLOOKUP(S210,'PFR Receiving'!Z:Z,'PFR Receiving'!AA:AA)),0,_xlfn.XLOOKUP(S210,'PFR Receiving'!Z:Z,'PFR Receiving'!AA:AA))</f>
        <v>50.285714285714285</v>
      </c>
      <c r="Y210" s="13">
        <f t="shared" si="31"/>
        <v>457.14285714285717</v>
      </c>
      <c r="Z210" s="17">
        <f t="shared" si="32"/>
        <v>230.85714285714286</v>
      </c>
      <c r="AA210" s="15">
        <f t="shared" si="33"/>
        <v>0.64300000000000002</v>
      </c>
      <c r="AB210" s="17">
        <f t="shared" si="34"/>
        <v>801.0344827586207</v>
      </c>
      <c r="AC210" s="12">
        <f t="shared" si="35"/>
        <v>6.8965517241379306</v>
      </c>
      <c r="AD210" s="16">
        <f>P210/H210*230</f>
        <v>31.724137931034484</v>
      </c>
      <c r="AE210" s="18">
        <f>Z210+X210</f>
        <v>281.14285714285717</v>
      </c>
      <c r="AF210" s="18">
        <f>IF(ISNA(_xlfn.XLOOKUP(S210,'PFR Receiving'!Z:Z,'PFR Receiving'!AB:AB)),0,_xlfn.XLOOKUP(S210,'PFR Receiving'!Z:Z,'PFR Receiving'!AB:AB))</f>
        <v>86.857142857142861</v>
      </c>
      <c r="AG210" s="18">
        <f>Z210+AF210</f>
        <v>317.71428571428572</v>
      </c>
      <c r="AH210" s="18">
        <f>K210/F210*16</f>
        <v>226.28571428571428</v>
      </c>
      <c r="AI210" s="18">
        <f>Z210+$AM$1*AH210+AF210</f>
        <v>460.27428571428572</v>
      </c>
    </row>
    <row r="211" spans="1:35" ht="20" x14ac:dyDescent="0.25">
      <c r="A211" s="5">
        <v>2019</v>
      </c>
      <c r="B211" s="7" t="s">
        <v>148</v>
      </c>
      <c r="C211" s="8" t="s">
        <v>58</v>
      </c>
      <c r="D211" s="8">
        <v>23</v>
      </c>
      <c r="E211" s="8"/>
      <c r="F211" s="8">
        <v>16</v>
      </c>
      <c r="G211" s="8">
        <v>2</v>
      </c>
      <c r="H211" s="8">
        <v>52</v>
      </c>
      <c r="I211" s="8">
        <v>199</v>
      </c>
      <c r="J211" s="8">
        <v>16</v>
      </c>
      <c r="K211" s="8">
        <v>118</v>
      </c>
      <c r="L211" s="8">
        <v>2.2999999999999998</v>
      </c>
      <c r="M211" s="15">
        <f t="shared" si="29"/>
        <v>0.623</v>
      </c>
      <c r="N211" s="8">
        <v>81</v>
      </c>
      <c r="O211" s="8">
        <v>1.6</v>
      </c>
      <c r="P211" s="8">
        <v>2</v>
      </c>
      <c r="Q211" s="15">
        <f t="shared" si="30"/>
        <v>0.41399999999999998</v>
      </c>
      <c r="R211" s="8">
        <v>26</v>
      </c>
      <c r="S211" s="5" t="str">
        <f t="shared" si="28"/>
        <v>2019-Nyheim Hines</v>
      </c>
      <c r="T211" s="13">
        <f>_xlfn.XLOOKUP(S211,AV!Y:Y,AV!N:N)</f>
        <v>6.08</v>
      </c>
      <c r="U211" t="str">
        <f>IF(ISNA(_xlfn.XLOOKUP(S211,'NGS RYOE'!N:N,'NGS RYOE'!K:K)),"",_xlfn.XLOOKUP(S211,'NGS RYOE'!N:N,'NGS RYOE'!K:K))</f>
        <v/>
      </c>
      <c r="V211">
        <f t="shared" si="27"/>
        <v>0.01</v>
      </c>
      <c r="W211" t="str">
        <f>IF(ISNA(_xlfn.XLOOKUP(S211,'NGS RYOE'!N:N,'NGS RYOE'!L:L)),"",_xlfn.XLOOKUP(S211,'NGS RYOE'!N:N,'NGS RYOE'!L:L))</f>
        <v/>
      </c>
      <c r="X211" s="17">
        <f>IF(ISNA(_xlfn.XLOOKUP(S211,'PFR Receiving'!Z:Z,'PFR Receiving'!AA:AA)),0,_xlfn.XLOOKUP(S211,'PFR Receiving'!Z:Z,'PFR Receiving'!AA:AA))</f>
        <v>320</v>
      </c>
      <c r="Y211" s="13">
        <f t="shared" si="31"/>
        <v>199</v>
      </c>
      <c r="Z211" s="17">
        <f t="shared" si="32"/>
        <v>81</v>
      </c>
      <c r="AA211" s="15">
        <f t="shared" si="33"/>
        <v>0.375</v>
      </c>
      <c r="AB211" s="17">
        <f t="shared" si="34"/>
        <v>358.26923076923077</v>
      </c>
      <c r="AC211" s="12">
        <f t="shared" si="35"/>
        <v>3.8269230769230771</v>
      </c>
      <c r="AD211" s="16">
        <f>P211/H211*230</f>
        <v>8.8461538461538467</v>
      </c>
      <c r="AE211" s="18">
        <f>Z211+X211</f>
        <v>401</v>
      </c>
      <c r="AF211" s="18">
        <f>IF(ISNA(_xlfn.XLOOKUP(S211,'PFR Receiving'!Z:Z,'PFR Receiving'!AB:AB)),0,_xlfn.XLOOKUP(S211,'PFR Receiving'!Z:Z,'PFR Receiving'!AB:AB))</f>
        <v>315</v>
      </c>
      <c r="AG211" s="18">
        <f>Z211+AF211</f>
        <v>396</v>
      </c>
      <c r="AH211" s="18">
        <f>K211/F211*16</f>
        <v>118</v>
      </c>
      <c r="AI211" s="18">
        <f>Z211+$AM$1*AH211+AF211</f>
        <v>470.34000000000003</v>
      </c>
    </row>
    <row r="212" spans="1:35" ht="20" x14ac:dyDescent="0.25">
      <c r="A212" s="5">
        <v>2019</v>
      </c>
      <c r="B212" s="7" t="s">
        <v>45</v>
      </c>
      <c r="C212" s="8" t="s">
        <v>28</v>
      </c>
      <c r="D212" s="8">
        <v>24</v>
      </c>
      <c r="E212" s="8"/>
      <c r="F212" s="8">
        <v>8</v>
      </c>
      <c r="G212" s="8">
        <v>3</v>
      </c>
      <c r="H212" s="8">
        <v>43</v>
      </c>
      <c r="I212" s="8">
        <v>179</v>
      </c>
      <c r="J212" s="8">
        <v>8</v>
      </c>
      <c r="K212" s="8">
        <v>65</v>
      </c>
      <c r="L212" s="8">
        <v>1.5</v>
      </c>
      <c r="M212" s="15">
        <f t="shared" si="29"/>
        <v>0.254</v>
      </c>
      <c r="N212" s="8">
        <v>114</v>
      </c>
      <c r="O212" s="8">
        <v>2.7</v>
      </c>
      <c r="P212" s="8">
        <v>4</v>
      </c>
      <c r="Q212" s="15">
        <f t="shared" si="30"/>
        <v>0.53800000000000003</v>
      </c>
      <c r="R212" s="8">
        <v>10.8</v>
      </c>
      <c r="S212" s="5" t="str">
        <f t="shared" si="28"/>
        <v>2019-Kareem Hunt</v>
      </c>
      <c r="T212" s="13">
        <f>_xlfn.XLOOKUP(S212,AV!Y:Y,AV!N:N)</f>
        <v>6.08</v>
      </c>
      <c r="U212" t="str">
        <f>IF(ISNA(_xlfn.XLOOKUP(S212,'NGS RYOE'!N:N,'NGS RYOE'!K:K)),"",_xlfn.XLOOKUP(S212,'NGS RYOE'!N:N,'NGS RYOE'!K:K))</f>
        <v/>
      </c>
      <c r="V212">
        <f t="shared" si="27"/>
        <v>0.01</v>
      </c>
      <c r="W212" t="str">
        <f>IF(ISNA(_xlfn.XLOOKUP(S212,'NGS RYOE'!N:N,'NGS RYOE'!L:L)),"",_xlfn.XLOOKUP(S212,'NGS RYOE'!N:N,'NGS RYOE'!L:L))</f>
        <v/>
      </c>
      <c r="X212" s="17">
        <f>IF(ISNA(_xlfn.XLOOKUP(S212,'PFR Receiving'!Z:Z,'PFR Receiving'!AA:AA)),0,_xlfn.XLOOKUP(S212,'PFR Receiving'!Z:Z,'PFR Receiving'!AA:AA))</f>
        <v>570</v>
      </c>
      <c r="Y212" s="13">
        <f t="shared" si="31"/>
        <v>358</v>
      </c>
      <c r="Z212" s="17">
        <f t="shared" si="32"/>
        <v>228</v>
      </c>
      <c r="AA212" s="15">
        <f t="shared" si="33"/>
        <v>0.64100000000000001</v>
      </c>
      <c r="AB212" s="17">
        <f t="shared" si="34"/>
        <v>609.76744186046506</v>
      </c>
      <c r="AC212" s="12">
        <f t="shared" si="35"/>
        <v>4.1627906976744189</v>
      </c>
      <c r="AD212" s="16">
        <f>P212/H212*230</f>
        <v>21.395348837209301</v>
      </c>
      <c r="AE212" s="18">
        <f>Z212+X212</f>
        <v>798</v>
      </c>
      <c r="AF212" s="18">
        <f>IF(ISNA(_xlfn.XLOOKUP(S212,'PFR Receiving'!Z:Z,'PFR Receiving'!AB:AB)),0,_xlfn.XLOOKUP(S212,'PFR Receiving'!Z:Z,'PFR Receiving'!AB:AB))</f>
        <v>552</v>
      </c>
      <c r="AG212" s="18">
        <f>Z212+AF212</f>
        <v>780</v>
      </c>
      <c r="AH212" s="18">
        <f>K212/F212*16</f>
        <v>130</v>
      </c>
      <c r="AI212" s="18">
        <f>Z212+$AM$1*AH212+AF212</f>
        <v>861.9</v>
      </c>
    </row>
    <row r="213" spans="1:35" ht="20" x14ac:dyDescent="0.25">
      <c r="A213" s="5">
        <v>2019</v>
      </c>
      <c r="B213" s="7" t="s">
        <v>133</v>
      </c>
      <c r="C213" s="8" t="s">
        <v>72</v>
      </c>
      <c r="D213" s="8">
        <v>23</v>
      </c>
      <c r="E213" s="8"/>
      <c r="F213" s="8">
        <v>14</v>
      </c>
      <c r="G213" s="8">
        <v>4</v>
      </c>
      <c r="H213" s="8">
        <v>66</v>
      </c>
      <c r="I213" s="8">
        <v>175</v>
      </c>
      <c r="J213" s="8">
        <v>9</v>
      </c>
      <c r="K213" s="8">
        <v>49</v>
      </c>
      <c r="L213" s="8">
        <v>0.7</v>
      </c>
      <c r="M213" s="15">
        <f t="shared" si="29"/>
        <v>9.7000000000000003E-2</v>
      </c>
      <c r="N213" s="8">
        <v>126</v>
      </c>
      <c r="O213" s="8">
        <v>1.9</v>
      </c>
      <c r="P213" s="8">
        <v>3</v>
      </c>
      <c r="Q213" s="15">
        <f t="shared" si="30"/>
        <v>0.495</v>
      </c>
      <c r="R213" s="8">
        <v>22</v>
      </c>
      <c r="S213" s="5" t="str">
        <f t="shared" si="28"/>
        <v>2019-Jaylen Samuels</v>
      </c>
      <c r="T213" s="13">
        <f>_xlfn.XLOOKUP(S213,AV!Y:Y,AV!N:N)</f>
        <v>3.36</v>
      </c>
      <c r="U213" t="str">
        <f>IF(ISNA(_xlfn.XLOOKUP(S213,'NGS RYOE'!N:N,'NGS RYOE'!K:K)),"",_xlfn.XLOOKUP(S213,'NGS RYOE'!N:N,'NGS RYOE'!K:K))</f>
        <v/>
      </c>
      <c r="V213">
        <f t="shared" si="27"/>
        <v>0.01</v>
      </c>
      <c r="W213" t="str">
        <f>IF(ISNA(_xlfn.XLOOKUP(S213,'NGS RYOE'!N:N,'NGS RYOE'!L:L)),"",_xlfn.XLOOKUP(S213,'NGS RYOE'!N:N,'NGS RYOE'!L:L))</f>
        <v/>
      </c>
      <c r="X213" s="17">
        <f>IF(ISNA(_xlfn.XLOOKUP(S213,'PFR Receiving'!Z:Z,'PFR Receiving'!AA:AA)),0,_xlfn.XLOOKUP(S213,'PFR Receiving'!Z:Z,'PFR Receiving'!AA:AA))</f>
        <v>348.57142857142856</v>
      </c>
      <c r="Y213" s="13">
        <f t="shared" si="31"/>
        <v>200</v>
      </c>
      <c r="Z213" s="17">
        <f t="shared" si="32"/>
        <v>144</v>
      </c>
      <c r="AA213" s="15">
        <f t="shared" si="33"/>
        <v>0.496</v>
      </c>
      <c r="AB213" s="17">
        <f t="shared" si="34"/>
        <v>439.09090909090912</v>
      </c>
      <c r="AC213" s="12">
        <f t="shared" si="35"/>
        <v>2.6515151515151514</v>
      </c>
      <c r="AD213" s="16">
        <f>P213/H213*230</f>
        <v>10.454545454545455</v>
      </c>
      <c r="AE213" s="18">
        <f>Z213+X213</f>
        <v>492.57142857142856</v>
      </c>
      <c r="AF213" s="18">
        <f>IF(ISNA(_xlfn.XLOOKUP(S213,'PFR Receiving'!Z:Z,'PFR Receiving'!AB:AB)),0,_xlfn.XLOOKUP(S213,'PFR Receiving'!Z:Z,'PFR Receiving'!AB:AB))</f>
        <v>418.28571428571428</v>
      </c>
      <c r="AG213" s="18">
        <f>Z213+AF213</f>
        <v>562.28571428571422</v>
      </c>
      <c r="AH213" s="18">
        <f>K213/F213*16</f>
        <v>56</v>
      </c>
      <c r="AI213" s="18">
        <f>Z213+$AM$1*AH213+AF213</f>
        <v>597.56571428571431</v>
      </c>
    </row>
    <row r="214" spans="1:35" ht="20" x14ac:dyDescent="0.25">
      <c r="A214" s="5">
        <v>2019</v>
      </c>
      <c r="B214" s="7" t="s">
        <v>85</v>
      </c>
      <c r="C214" s="8" t="s">
        <v>86</v>
      </c>
      <c r="D214" s="8">
        <v>28</v>
      </c>
      <c r="E214" s="8"/>
      <c r="F214" s="8">
        <v>16</v>
      </c>
      <c r="G214" s="8">
        <v>2</v>
      </c>
      <c r="H214" s="8">
        <v>53</v>
      </c>
      <c r="I214" s="8">
        <v>170</v>
      </c>
      <c r="J214" s="8">
        <v>10</v>
      </c>
      <c r="K214" s="8">
        <v>66</v>
      </c>
      <c r="L214" s="8">
        <v>1.2</v>
      </c>
      <c r="M214" s="15">
        <f t="shared" si="29"/>
        <v>0.19</v>
      </c>
      <c r="N214" s="8">
        <v>104</v>
      </c>
      <c r="O214" s="8">
        <v>2</v>
      </c>
      <c r="P214" s="8">
        <v>6</v>
      </c>
      <c r="Q214" s="15">
        <f t="shared" si="30"/>
        <v>0.65200000000000002</v>
      </c>
      <c r="R214" s="8">
        <v>8.8000000000000007</v>
      </c>
      <c r="S214" s="5" t="str">
        <f t="shared" si="28"/>
        <v>2019-Giovani Bernard</v>
      </c>
      <c r="T214" s="13">
        <f>_xlfn.XLOOKUP(S214,AV!Y:Y,AV!N:N)</f>
        <v>1.92</v>
      </c>
      <c r="U214" t="str">
        <f>IF(ISNA(_xlfn.XLOOKUP(S214,'NGS RYOE'!N:N,'NGS RYOE'!K:K)),"",_xlfn.XLOOKUP(S214,'NGS RYOE'!N:N,'NGS RYOE'!K:K))</f>
        <v/>
      </c>
      <c r="V214">
        <f t="shared" si="27"/>
        <v>0.01</v>
      </c>
      <c r="W214" t="str">
        <f>IF(ISNA(_xlfn.XLOOKUP(S214,'NGS RYOE'!N:N,'NGS RYOE'!L:L)),"",_xlfn.XLOOKUP(S214,'NGS RYOE'!N:N,'NGS RYOE'!L:L))</f>
        <v/>
      </c>
      <c r="X214" s="17">
        <f>IF(ISNA(_xlfn.XLOOKUP(S214,'PFR Receiving'!Z:Z,'PFR Receiving'!AA:AA)),0,_xlfn.XLOOKUP(S214,'PFR Receiving'!Z:Z,'PFR Receiving'!AA:AA))</f>
        <v>234</v>
      </c>
      <c r="Y214" s="13">
        <f t="shared" si="31"/>
        <v>170</v>
      </c>
      <c r="Z214" s="17">
        <f t="shared" si="32"/>
        <v>104</v>
      </c>
      <c r="AA214" s="15">
        <f t="shared" si="33"/>
        <v>0.437</v>
      </c>
      <c r="AB214" s="17">
        <f t="shared" si="34"/>
        <v>451.32075471698113</v>
      </c>
      <c r="AC214" s="12">
        <f t="shared" si="35"/>
        <v>3.2075471698113209</v>
      </c>
      <c r="AD214" s="16">
        <f>P214/H214*230</f>
        <v>26.037735849056606</v>
      </c>
      <c r="AE214" s="18">
        <f>Z214+X214</f>
        <v>338</v>
      </c>
      <c r="AF214" s="18">
        <f>IF(ISNA(_xlfn.XLOOKUP(S214,'PFR Receiving'!Z:Z,'PFR Receiving'!AB:AB)),0,_xlfn.XLOOKUP(S214,'PFR Receiving'!Z:Z,'PFR Receiving'!AB:AB))</f>
        <v>202</v>
      </c>
      <c r="AG214" s="18">
        <f>Z214+AF214</f>
        <v>306</v>
      </c>
      <c r="AH214" s="18">
        <f>K214/F214*16</f>
        <v>66</v>
      </c>
      <c r="AI214" s="18">
        <f>Z214+$AM$1*AH214+AF214</f>
        <v>347.58</v>
      </c>
    </row>
    <row r="215" spans="1:35" ht="20" x14ac:dyDescent="0.25">
      <c r="A215" s="5">
        <v>2019</v>
      </c>
      <c r="B215" s="7" t="s">
        <v>138</v>
      </c>
      <c r="C215" s="8" t="s">
        <v>78</v>
      </c>
      <c r="D215" s="8">
        <v>24</v>
      </c>
      <c r="E215" s="8"/>
      <c r="F215" s="8">
        <v>15</v>
      </c>
      <c r="G215" s="8">
        <v>4</v>
      </c>
      <c r="H215" s="8">
        <v>62</v>
      </c>
      <c r="I215" s="8">
        <v>168</v>
      </c>
      <c r="J215" s="8">
        <v>9</v>
      </c>
      <c r="K215" s="8">
        <v>86</v>
      </c>
      <c r="L215" s="8">
        <v>1.4</v>
      </c>
      <c r="M215" s="15">
        <f t="shared" si="29"/>
        <v>0.23300000000000001</v>
      </c>
      <c r="N215" s="8">
        <v>82</v>
      </c>
      <c r="O215" s="8">
        <v>1.3</v>
      </c>
      <c r="P215" s="8">
        <v>5</v>
      </c>
      <c r="Q215" s="15">
        <f t="shared" si="30"/>
        <v>0.58799999999999997</v>
      </c>
      <c r="R215" s="8">
        <v>12.4</v>
      </c>
      <c r="S215" s="5" t="str">
        <f t="shared" si="28"/>
        <v>2019-Patrick Laird</v>
      </c>
      <c r="T215" s="13">
        <f>_xlfn.XLOOKUP(S215,AV!Y:Y,AV!N:N)</f>
        <v>3.2</v>
      </c>
      <c r="U215" t="str">
        <f>IF(ISNA(_xlfn.XLOOKUP(S215,'NGS RYOE'!N:N,'NGS RYOE'!K:K)),"",_xlfn.XLOOKUP(S215,'NGS RYOE'!N:N,'NGS RYOE'!K:K))</f>
        <v/>
      </c>
      <c r="V215">
        <f t="shared" si="27"/>
        <v>0.01</v>
      </c>
      <c r="W215" t="str">
        <f>IF(ISNA(_xlfn.XLOOKUP(S215,'NGS RYOE'!N:N,'NGS RYOE'!L:L)),"",_xlfn.XLOOKUP(S215,'NGS RYOE'!N:N,'NGS RYOE'!L:L))</f>
        <v/>
      </c>
      <c r="X215" s="17">
        <f>IF(ISNA(_xlfn.XLOOKUP(S215,'PFR Receiving'!Z:Z,'PFR Receiving'!AA:AA)),0,_xlfn.XLOOKUP(S215,'PFR Receiving'!Z:Z,'PFR Receiving'!AA:AA))</f>
        <v>217.6</v>
      </c>
      <c r="Y215" s="13">
        <f t="shared" si="31"/>
        <v>179.2</v>
      </c>
      <c r="Z215" s="17">
        <f t="shared" si="32"/>
        <v>87.466666666666669</v>
      </c>
      <c r="AA215" s="15">
        <f t="shared" si="33"/>
        <v>0.39600000000000002</v>
      </c>
      <c r="AB215" s="17">
        <f t="shared" si="34"/>
        <v>304.19354838709677</v>
      </c>
      <c r="AC215" s="12">
        <f t="shared" si="35"/>
        <v>2.7096774193548385</v>
      </c>
      <c r="AD215" s="16">
        <f>P215/H215*230</f>
        <v>18.548387096774192</v>
      </c>
      <c r="AE215" s="18">
        <f>Z215+X215</f>
        <v>305.06666666666666</v>
      </c>
      <c r="AF215" s="18">
        <f>IF(ISNA(_xlfn.XLOOKUP(S215,'PFR Receiving'!Z:Z,'PFR Receiving'!AB:AB)),0,_xlfn.XLOOKUP(S215,'PFR Receiving'!Z:Z,'PFR Receiving'!AB:AB))</f>
        <v>187.73333333333332</v>
      </c>
      <c r="AG215" s="18">
        <f>Z215+AF215</f>
        <v>275.2</v>
      </c>
      <c r="AH215" s="18">
        <f>K215/F215*16</f>
        <v>91.733333333333334</v>
      </c>
      <c r="AI215" s="18">
        <f>Z215+$AM$1*AH215+AF215</f>
        <v>332.99199999999996</v>
      </c>
    </row>
    <row r="216" spans="1:35" ht="20" x14ac:dyDescent="0.25">
      <c r="A216" s="5">
        <v>2019</v>
      </c>
      <c r="B216" s="7" t="s">
        <v>79</v>
      </c>
      <c r="C216" s="8" t="s">
        <v>64</v>
      </c>
      <c r="D216" s="8">
        <v>22</v>
      </c>
      <c r="E216" s="8"/>
      <c r="F216" s="8">
        <v>13</v>
      </c>
      <c r="G216" s="8">
        <v>0</v>
      </c>
      <c r="H216" s="8">
        <v>39</v>
      </c>
      <c r="I216" s="8">
        <v>147</v>
      </c>
      <c r="J216" s="8">
        <v>10</v>
      </c>
      <c r="K216" s="8">
        <v>84</v>
      </c>
      <c r="L216" s="8">
        <v>2.2000000000000002</v>
      </c>
      <c r="M216" s="15">
        <f t="shared" si="29"/>
        <v>0.57299999999999995</v>
      </c>
      <c r="N216" s="8">
        <v>63</v>
      </c>
      <c r="O216" s="8">
        <v>1.6</v>
      </c>
      <c r="P216" s="8">
        <v>7</v>
      </c>
      <c r="Q216" s="15">
        <f t="shared" si="30"/>
        <v>0.68300000000000005</v>
      </c>
      <c r="R216" s="8">
        <v>5.6</v>
      </c>
      <c r="S216" s="5" t="str">
        <f t="shared" si="28"/>
        <v>2019-Darrell Henderson</v>
      </c>
      <c r="T216" s="13">
        <f>_xlfn.XLOOKUP(S216,AV!Y:Y,AV!N:N)</f>
        <v>1.28</v>
      </c>
      <c r="U216" t="str">
        <f>IF(ISNA(_xlfn.XLOOKUP(S216,'NGS RYOE'!N:N,'NGS RYOE'!K:K)),"",_xlfn.XLOOKUP(S216,'NGS RYOE'!N:N,'NGS RYOE'!K:K))</f>
        <v/>
      </c>
      <c r="V216">
        <f t="shared" si="27"/>
        <v>0.01</v>
      </c>
      <c r="W216" t="str">
        <f>IF(ISNA(_xlfn.XLOOKUP(S216,'NGS RYOE'!N:N,'NGS RYOE'!L:L)),"",_xlfn.XLOOKUP(S216,'NGS RYOE'!N:N,'NGS RYOE'!L:L))</f>
        <v/>
      </c>
      <c r="X216" s="17">
        <f>IF(ISNA(_xlfn.XLOOKUP(S216,'PFR Receiving'!Z:Z,'PFR Receiving'!AA:AA)),0,_xlfn.XLOOKUP(S216,'PFR Receiving'!Z:Z,'PFR Receiving'!AA:AA))</f>
        <v>45.53846153846154</v>
      </c>
      <c r="Y216" s="13">
        <f t="shared" si="31"/>
        <v>180.92307692307693</v>
      </c>
      <c r="Z216" s="17">
        <f t="shared" si="32"/>
        <v>77.538461538461533</v>
      </c>
      <c r="AA216" s="15">
        <f t="shared" si="33"/>
        <v>0.36099999999999999</v>
      </c>
      <c r="AB216" s="17">
        <f t="shared" si="34"/>
        <v>371.53846153846155</v>
      </c>
      <c r="AC216" s="12">
        <f t="shared" si="35"/>
        <v>3.7692307692307692</v>
      </c>
      <c r="AD216" s="16">
        <f>P216/H216*230</f>
        <v>41.282051282051285</v>
      </c>
      <c r="AE216" s="18">
        <f>Z216+X216</f>
        <v>123.07692307692307</v>
      </c>
      <c r="AF216" s="18">
        <f>IF(ISNA(_xlfn.XLOOKUP(S216,'PFR Receiving'!Z:Z,'PFR Receiving'!AB:AB)),0,_xlfn.XLOOKUP(S216,'PFR Receiving'!Z:Z,'PFR Receiving'!AB:AB))</f>
        <v>45.53846153846154</v>
      </c>
      <c r="AG216" s="18">
        <f>Z216+AF216</f>
        <v>123.07692307692307</v>
      </c>
      <c r="AH216" s="18">
        <f>K216/F216*16</f>
        <v>103.38461538461539</v>
      </c>
      <c r="AI216" s="18">
        <f>Z216+$AM$1*AH216+AF216</f>
        <v>188.20923076923077</v>
      </c>
    </row>
    <row r="217" spans="1:35" ht="20" x14ac:dyDescent="0.25">
      <c r="A217" s="5">
        <v>2019</v>
      </c>
      <c r="B217" s="7" t="s">
        <v>155</v>
      </c>
      <c r="C217" s="8" t="s">
        <v>109</v>
      </c>
      <c r="D217" s="8">
        <v>26</v>
      </c>
      <c r="E217" s="8"/>
      <c r="F217" s="8">
        <v>16</v>
      </c>
      <c r="G217" s="8">
        <v>0</v>
      </c>
      <c r="H217" s="8">
        <v>39</v>
      </c>
      <c r="I217" s="8">
        <v>145</v>
      </c>
      <c r="J217" s="8">
        <v>10</v>
      </c>
      <c r="K217" s="8">
        <v>90</v>
      </c>
      <c r="L217" s="8">
        <v>2.2999999999999998</v>
      </c>
      <c r="M217" s="15">
        <f t="shared" si="29"/>
        <v>0.623</v>
      </c>
      <c r="N217" s="8">
        <v>55</v>
      </c>
      <c r="O217" s="8">
        <v>1.4</v>
      </c>
      <c r="P217" s="8">
        <v>0</v>
      </c>
      <c r="Q217" s="15">
        <f t="shared" si="30"/>
        <v>0</v>
      </c>
      <c r="R217" s="8"/>
      <c r="S217" s="5" t="str">
        <f t="shared" si="28"/>
        <v>2019-Jalen Richard</v>
      </c>
      <c r="T217" s="13">
        <f>_xlfn.XLOOKUP(S217,AV!Y:Y,AV!N:N)</f>
        <v>3.04</v>
      </c>
      <c r="U217" t="str">
        <f>IF(ISNA(_xlfn.XLOOKUP(S217,'NGS RYOE'!N:N,'NGS RYOE'!K:K)),"",_xlfn.XLOOKUP(S217,'NGS RYOE'!N:N,'NGS RYOE'!K:K))</f>
        <v/>
      </c>
      <c r="V217">
        <f t="shared" si="27"/>
        <v>0.01</v>
      </c>
      <c r="W217" t="str">
        <f>IF(ISNA(_xlfn.XLOOKUP(S217,'NGS RYOE'!N:N,'NGS RYOE'!L:L)),"",_xlfn.XLOOKUP(S217,'NGS RYOE'!N:N,'NGS RYOE'!L:L))</f>
        <v/>
      </c>
      <c r="X217" s="17">
        <f>IF(ISNA(_xlfn.XLOOKUP(S217,'PFR Receiving'!Z:Z,'PFR Receiving'!AA:AA)),0,_xlfn.XLOOKUP(S217,'PFR Receiving'!Z:Z,'PFR Receiving'!AA:AA))</f>
        <v>323</v>
      </c>
      <c r="Y217" s="13">
        <f t="shared" si="31"/>
        <v>145</v>
      </c>
      <c r="Z217" s="17">
        <f t="shared" si="32"/>
        <v>55</v>
      </c>
      <c r="AA217" s="15">
        <f t="shared" si="33"/>
        <v>0.29599999999999999</v>
      </c>
      <c r="AB217" s="17">
        <f t="shared" si="34"/>
        <v>324.35897435897436</v>
      </c>
      <c r="AC217" s="12">
        <f t="shared" si="35"/>
        <v>3.7179487179487181</v>
      </c>
      <c r="AD217" s="16">
        <f>P217/H217*230</f>
        <v>0</v>
      </c>
      <c r="AE217" s="18">
        <f>Z217+X217</f>
        <v>378</v>
      </c>
      <c r="AF217" s="18">
        <f>IF(ISNA(_xlfn.XLOOKUP(S217,'PFR Receiving'!Z:Z,'PFR Receiving'!AB:AB)),0,_xlfn.XLOOKUP(S217,'PFR Receiving'!Z:Z,'PFR Receiving'!AB:AB))</f>
        <v>236</v>
      </c>
      <c r="AG217" s="18">
        <f>Z217+AF217</f>
        <v>291</v>
      </c>
      <c r="AH217" s="18">
        <f>K217/F217*16</f>
        <v>90</v>
      </c>
      <c r="AI217" s="18">
        <f>Z217+$AM$1*AH217+AF217</f>
        <v>347.7</v>
      </c>
    </row>
    <row r="218" spans="1:35" ht="20" x14ac:dyDescent="0.25">
      <c r="A218" s="5">
        <v>2019</v>
      </c>
      <c r="B218" s="7" t="s">
        <v>154</v>
      </c>
      <c r="C218" s="8" t="s">
        <v>62</v>
      </c>
      <c r="D218" s="8">
        <v>24</v>
      </c>
      <c r="E218" s="8"/>
      <c r="F218" s="8">
        <v>12</v>
      </c>
      <c r="G218" s="8">
        <v>0</v>
      </c>
      <c r="H218" s="8">
        <v>41</v>
      </c>
      <c r="I218" s="8">
        <v>141</v>
      </c>
      <c r="J218" s="8">
        <v>12</v>
      </c>
      <c r="K218" s="8">
        <v>81</v>
      </c>
      <c r="L218" s="8">
        <v>2</v>
      </c>
      <c r="M218" s="15">
        <f t="shared" si="29"/>
        <v>0.44500000000000001</v>
      </c>
      <c r="N218" s="8">
        <v>60</v>
      </c>
      <c r="O218" s="8">
        <v>1.5</v>
      </c>
      <c r="P218" s="8">
        <v>1</v>
      </c>
      <c r="Q218" s="15">
        <f t="shared" si="30"/>
        <v>0.314</v>
      </c>
      <c r="R218" s="8">
        <v>41</v>
      </c>
      <c r="S218" s="5" t="str">
        <f t="shared" si="28"/>
        <v>2019-Darrel Williams</v>
      </c>
      <c r="T218" s="13">
        <f>_xlfn.XLOOKUP(S218,AV!Y:Y,AV!N:N)</f>
        <v>4</v>
      </c>
      <c r="U218" t="str">
        <f>IF(ISNA(_xlfn.XLOOKUP(S218,'NGS RYOE'!N:N,'NGS RYOE'!K:K)),"",_xlfn.XLOOKUP(S218,'NGS RYOE'!N:N,'NGS RYOE'!K:K))</f>
        <v/>
      </c>
      <c r="V218">
        <f t="shared" si="27"/>
        <v>0.01</v>
      </c>
      <c r="W218" t="str">
        <f>IF(ISNA(_xlfn.XLOOKUP(S218,'NGS RYOE'!N:N,'NGS RYOE'!L:L)),"",_xlfn.XLOOKUP(S218,'NGS RYOE'!N:N,'NGS RYOE'!L:L))</f>
        <v/>
      </c>
      <c r="X218" s="17">
        <f>IF(ISNA(_xlfn.XLOOKUP(S218,'PFR Receiving'!Z:Z,'PFR Receiving'!AA:AA)),0,_xlfn.XLOOKUP(S218,'PFR Receiving'!Z:Z,'PFR Receiving'!AA:AA))</f>
        <v>222.66666666666666</v>
      </c>
      <c r="Y218" s="13">
        <f t="shared" si="31"/>
        <v>188</v>
      </c>
      <c r="Z218" s="17">
        <f t="shared" si="32"/>
        <v>80</v>
      </c>
      <c r="AA218" s="15">
        <f t="shared" si="33"/>
        <v>0.36499999999999999</v>
      </c>
      <c r="AB218" s="17">
        <f t="shared" si="34"/>
        <v>336.58536585365852</v>
      </c>
      <c r="AC218" s="12">
        <f t="shared" si="35"/>
        <v>3.4390243902439024</v>
      </c>
      <c r="AD218" s="16">
        <f>P218/H218*230</f>
        <v>5.6097560975609762</v>
      </c>
      <c r="AE218" s="18">
        <f>Z218+X218</f>
        <v>302.66666666666663</v>
      </c>
      <c r="AF218" s="18">
        <f>IF(ISNA(_xlfn.XLOOKUP(S218,'PFR Receiving'!Z:Z,'PFR Receiving'!AB:AB)),0,_xlfn.XLOOKUP(S218,'PFR Receiving'!Z:Z,'PFR Receiving'!AB:AB))</f>
        <v>238.66666666666666</v>
      </c>
      <c r="AG218" s="18">
        <f>Z218+AF218</f>
        <v>318.66666666666663</v>
      </c>
      <c r="AH218" s="18">
        <f>K218/F218*16</f>
        <v>108</v>
      </c>
      <c r="AI218" s="18">
        <f>Z218+$AM$1*AH218+AF218</f>
        <v>386.70666666666671</v>
      </c>
    </row>
    <row r="219" spans="1:35" ht="20" x14ac:dyDescent="0.25">
      <c r="A219" s="5">
        <v>2019</v>
      </c>
      <c r="B219" s="7" t="s">
        <v>157</v>
      </c>
      <c r="C219" s="8" t="s">
        <v>70</v>
      </c>
      <c r="D219" s="8">
        <v>29</v>
      </c>
      <c r="E219" s="8"/>
      <c r="F219" s="8">
        <v>11</v>
      </c>
      <c r="G219" s="8">
        <v>0</v>
      </c>
      <c r="H219" s="8">
        <v>37</v>
      </c>
      <c r="I219" s="8">
        <v>138</v>
      </c>
      <c r="J219" s="8">
        <v>7</v>
      </c>
      <c r="K219" s="8">
        <v>74</v>
      </c>
      <c r="L219" s="8">
        <v>2</v>
      </c>
      <c r="M219" s="15">
        <f t="shared" si="29"/>
        <v>0.44500000000000001</v>
      </c>
      <c r="N219" s="8">
        <v>64</v>
      </c>
      <c r="O219" s="8">
        <v>1.7</v>
      </c>
      <c r="P219" s="8">
        <v>2</v>
      </c>
      <c r="Q219" s="15">
        <f t="shared" si="30"/>
        <v>0.41399999999999998</v>
      </c>
      <c r="R219" s="8">
        <v>18.5</v>
      </c>
      <c r="S219" s="5" t="str">
        <f t="shared" si="28"/>
        <v>2019-Chris Thompson</v>
      </c>
      <c r="T219" s="13">
        <f>_xlfn.XLOOKUP(S219,AV!Y:Y,AV!N:N)</f>
        <v>5.76</v>
      </c>
      <c r="U219" t="str">
        <f>IF(ISNA(_xlfn.XLOOKUP(S219,'NGS RYOE'!N:N,'NGS RYOE'!K:K)),"",_xlfn.XLOOKUP(S219,'NGS RYOE'!N:N,'NGS RYOE'!K:K))</f>
        <v/>
      </c>
      <c r="V219">
        <f t="shared" si="27"/>
        <v>0.01</v>
      </c>
      <c r="W219" t="str">
        <f>IF(ISNA(_xlfn.XLOOKUP(S219,'NGS RYOE'!N:N,'NGS RYOE'!L:L)),"",_xlfn.XLOOKUP(S219,'NGS RYOE'!N:N,'NGS RYOE'!L:L))</f>
        <v/>
      </c>
      <c r="X219" s="17">
        <f>IF(ISNA(_xlfn.XLOOKUP(S219,'PFR Receiving'!Z:Z,'PFR Receiving'!AA:AA)),0,_xlfn.XLOOKUP(S219,'PFR Receiving'!Z:Z,'PFR Receiving'!AA:AA))</f>
        <v>549.81818181818187</v>
      </c>
      <c r="Y219" s="13">
        <f t="shared" si="31"/>
        <v>200.72727272727272</v>
      </c>
      <c r="Z219" s="17">
        <f t="shared" si="32"/>
        <v>93.090909090909093</v>
      </c>
      <c r="AA219" s="15">
        <f t="shared" si="33"/>
        <v>0.41299999999999998</v>
      </c>
      <c r="AB219" s="17">
        <f t="shared" si="34"/>
        <v>397.83783783783787</v>
      </c>
      <c r="AC219" s="12">
        <f t="shared" si="35"/>
        <v>3.7297297297297298</v>
      </c>
      <c r="AD219" s="16">
        <f>P219/H219*230</f>
        <v>12.432432432432433</v>
      </c>
      <c r="AE219" s="18">
        <f>Z219+X219</f>
        <v>642.90909090909099</v>
      </c>
      <c r="AF219" s="18">
        <f>IF(ISNA(_xlfn.XLOOKUP(S219,'PFR Receiving'!Z:Z,'PFR Receiving'!AB:AB)),0,_xlfn.XLOOKUP(S219,'PFR Receiving'!Z:Z,'PFR Receiving'!AB:AB))</f>
        <v>490.18181818181819</v>
      </c>
      <c r="AG219" s="18">
        <f>Z219+AF219</f>
        <v>583.27272727272725</v>
      </c>
      <c r="AH219" s="18">
        <f>K219/F219*16</f>
        <v>107.63636363636364</v>
      </c>
      <c r="AI219" s="18">
        <f>Z219+$AM$1*AH219+AF219</f>
        <v>651.0836363636364</v>
      </c>
    </row>
    <row r="220" spans="1:35" ht="20" x14ac:dyDescent="0.25">
      <c r="A220" s="5">
        <v>2019</v>
      </c>
      <c r="B220" s="7" t="s">
        <v>130</v>
      </c>
      <c r="C220" s="8" t="s">
        <v>78</v>
      </c>
      <c r="D220" s="8">
        <v>24</v>
      </c>
      <c r="E220" s="8" t="s">
        <v>17</v>
      </c>
      <c r="F220" s="8">
        <v>12</v>
      </c>
      <c r="G220" s="8">
        <v>6</v>
      </c>
      <c r="H220" s="8">
        <v>74</v>
      </c>
      <c r="I220" s="8">
        <v>135</v>
      </c>
      <c r="J220" s="8">
        <v>10</v>
      </c>
      <c r="K220" s="8">
        <v>50</v>
      </c>
      <c r="L220" s="8">
        <v>0.7</v>
      </c>
      <c r="M220" s="15">
        <f t="shared" si="29"/>
        <v>9.7000000000000003E-2</v>
      </c>
      <c r="N220" s="8">
        <v>85</v>
      </c>
      <c r="O220" s="8">
        <v>1.1000000000000001</v>
      </c>
      <c r="P220" s="8">
        <v>1</v>
      </c>
      <c r="Q220" s="15">
        <f t="shared" si="30"/>
        <v>0.314</v>
      </c>
      <c r="R220" s="8">
        <v>74</v>
      </c>
      <c r="S220" s="5" t="str">
        <f t="shared" si="28"/>
        <v>2019-Kalen Ballage</v>
      </c>
      <c r="T220" s="13">
        <f>_xlfn.XLOOKUP(S220,AV!Y:Y,AV!N:N)</f>
        <v>4</v>
      </c>
      <c r="U220" t="str">
        <f>IF(ISNA(_xlfn.XLOOKUP(S220,'NGS RYOE'!N:N,'NGS RYOE'!K:K)),"",_xlfn.XLOOKUP(S220,'NGS RYOE'!N:N,'NGS RYOE'!K:K))</f>
        <v/>
      </c>
      <c r="V220">
        <f t="shared" si="27"/>
        <v>0.01</v>
      </c>
      <c r="W220" t="str">
        <f>IF(ISNA(_xlfn.XLOOKUP(S220,'NGS RYOE'!N:N,'NGS RYOE'!L:L)),"",_xlfn.XLOOKUP(S220,'NGS RYOE'!N:N,'NGS RYOE'!L:L))</f>
        <v/>
      </c>
      <c r="X220" s="17">
        <f>IF(ISNA(_xlfn.XLOOKUP(S220,'PFR Receiving'!Z:Z,'PFR Receiving'!AA:AA)),0,_xlfn.XLOOKUP(S220,'PFR Receiving'!Z:Z,'PFR Receiving'!AA:AA))</f>
        <v>84</v>
      </c>
      <c r="Y220" s="13">
        <f t="shared" si="31"/>
        <v>180</v>
      </c>
      <c r="Z220" s="17">
        <f t="shared" si="32"/>
        <v>113.33333333333333</v>
      </c>
      <c r="AA220" s="15">
        <f t="shared" si="33"/>
        <v>0.45100000000000001</v>
      </c>
      <c r="AB220" s="17">
        <f t="shared" si="34"/>
        <v>264.18918918918922</v>
      </c>
      <c r="AC220" s="12">
        <f t="shared" si="35"/>
        <v>1.8243243243243243</v>
      </c>
      <c r="AD220" s="16">
        <f>P220/H220*230</f>
        <v>3.1081081081081083</v>
      </c>
      <c r="AE220" s="18">
        <f>Z220+X220</f>
        <v>197.33333333333331</v>
      </c>
      <c r="AF220" s="18">
        <f>IF(ISNA(_xlfn.XLOOKUP(S220,'PFR Receiving'!Z:Z,'PFR Receiving'!AB:AB)),0,_xlfn.XLOOKUP(S220,'PFR Receiving'!Z:Z,'PFR Receiving'!AB:AB))</f>
        <v>116</v>
      </c>
      <c r="AG220" s="18">
        <f>Z220+AF220</f>
        <v>229.33333333333331</v>
      </c>
      <c r="AH220" s="18">
        <f>K220/F220*16</f>
        <v>66.666666666666671</v>
      </c>
      <c r="AI220" s="18">
        <f>Z220+$AM$1*AH220+AF220</f>
        <v>271.33333333333331</v>
      </c>
    </row>
    <row r="221" spans="1:35" ht="20" x14ac:dyDescent="0.25">
      <c r="A221" s="5">
        <v>2019</v>
      </c>
      <c r="B221" s="7" t="s">
        <v>77</v>
      </c>
      <c r="C221" s="8" t="s">
        <v>78</v>
      </c>
      <c r="D221" s="8">
        <v>22</v>
      </c>
      <c r="E221" s="8"/>
      <c r="F221" s="8">
        <v>7</v>
      </c>
      <c r="G221" s="8">
        <v>0</v>
      </c>
      <c r="H221" s="8">
        <v>36</v>
      </c>
      <c r="I221" s="8">
        <v>133</v>
      </c>
      <c r="J221" s="8">
        <v>7</v>
      </c>
      <c r="K221" s="8">
        <v>28</v>
      </c>
      <c r="L221" s="8">
        <v>0.8</v>
      </c>
      <c r="M221" s="15">
        <f t="shared" si="29"/>
        <v>0.11899999999999999</v>
      </c>
      <c r="N221" s="8">
        <v>105</v>
      </c>
      <c r="O221" s="8">
        <v>2.9</v>
      </c>
      <c r="P221" s="8">
        <v>0</v>
      </c>
      <c r="Q221" s="15">
        <f t="shared" si="30"/>
        <v>0</v>
      </c>
      <c r="R221" s="8"/>
      <c r="S221" s="5" t="str">
        <f t="shared" si="28"/>
        <v>2019-Myles Gaskin</v>
      </c>
      <c r="T221" s="13">
        <f>_xlfn.XLOOKUP(S221,AV!Y:Y,AV!N:N)</f>
        <v>2.2400000000000002</v>
      </c>
      <c r="U221" t="str">
        <f>IF(ISNA(_xlfn.XLOOKUP(S221,'NGS RYOE'!N:N,'NGS RYOE'!K:K)),"",_xlfn.XLOOKUP(S221,'NGS RYOE'!N:N,'NGS RYOE'!K:K))</f>
        <v/>
      </c>
      <c r="V221">
        <f t="shared" si="27"/>
        <v>0.01</v>
      </c>
      <c r="W221" t="str">
        <f>IF(ISNA(_xlfn.XLOOKUP(S221,'NGS RYOE'!N:N,'NGS RYOE'!L:L)),"",_xlfn.XLOOKUP(S221,'NGS RYOE'!N:N,'NGS RYOE'!L:L))</f>
        <v/>
      </c>
      <c r="X221" s="17">
        <f>IF(ISNA(_xlfn.XLOOKUP(S221,'PFR Receiving'!Z:Z,'PFR Receiving'!AA:AA)),0,_xlfn.XLOOKUP(S221,'PFR Receiving'!Z:Z,'PFR Receiving'!AA:AA))</f>
        <v>116.57142857142857</v>
      </c>
      <c r="Y221" s="13">
        <f t="shared" si="31"/>
        <v>304</v>
      </c>
      <c r="Z221" s="17">
        <f t="shared" si="32"/>
        <v>240</v>
      </c>
      <c r="AA221" s="15">
        <f t="shared" si="33"/>
        <v>0.65500000000000003</v>
      </c>
      <c r="AB221" s="17">
        <f t="shared" si="34"/>
        <v>670.83333333333326</v>
      </c>
      <c r="AC221" s="12">
        <f t="shared" si="35"/>
        <v>3.6944444444444446</v>
      </c>
      <c r="AD221" s="16">
        <f>P221/H221*230</f>
        <v>0</v>
      </c>
      <c r="AE221" s="18">
        <f>Z221+X221</f>
        <v>356.57142857142856</v>
      </c>
      <c r="AF221" s="18">
        <f>IF(ISNA(_xlfn.XLOOKUP(S221,'PFR Receiving'!Z:Z,'PFR Receiving'!AB:AB)),0,_xlfn.XLOOKUP(S221,'PFR Receiving'!Z:Z,'PFR Receiving'!AB:AB))</f>
        <v>105.14285714285714</v>
      </c>
      <c r="AG221" s="18">
        <f>Z221+AF221</f>
        <v>345.14285714285711</v>
      </c>
      <c r="AH221" s="18">
        <f>K221/F221*16</f>
        <v>64</v>
      </c>
      <c r="AI221" s="18">
        <f>Z221+$AM$1*AH221+AF221</f>
        <v>385.46285714285716</v>
      </c>
    </row>
    <row r="222" spans="1:35" ht="20" x14ac:dyDescent="0.25">
      <c r="A222" s="5">
        <v>2019</v>
      </c>
      <c r="B222" s="7" t="s">
        <v>158</v>
      </c>
      <c r="C222" s="8" t="s">
        <v>62</v>
      </c>
      <c r="D222" s="8">
        <v>22</v>
      </c>
      <c r="E222" s="8"/>
      <c r="F222" s="8">
        <v>12</v>
      </c>
      <c r="G222" s="8">
        <v>0</v>
      </c>
      <c r="H222" s="8">
        <v>37</v>
      </c>
      <c r="I222" s="8">
        <v>128</v>
      </c>
      <c r="J222" s="8">
        <v>9</v>
      </c>
      <c r="K222" s="8">
        <v>58</v>
      </c>
      <c r="L222" s="8">
        <v>1.6</v>
      </c>
      <c r="M222" s="15">
        <f t="shared" si="29"/>
        <v>0.28999999999999998</v>
      </c>
      <c r="N222" s="8">
        <v>70</v>
      </c>
      <c r="O222" s="8">
        <v>1.9</v>
      </c>
      <c r="P222" s="8">
        <v>4</v>
      </c>
      <c r="Q222" s="15">
        <f t="shared" si="30"/>
        <v>0.53800000000000003</v>
      </c>
      <c r="R222" s="8">
        <v>9.3000000000000007</v>
      </c>
      <c r="S222" s="5" t="str">
        <f t="shared" si="28"/>
        <v>2019-Darwin Thompson</v>
      </c>
      <c r="T222" s="13">
        <f>_xlfn.XLOOKUP(S222,AV!Y:Y,AV!N:N)</f>
        <v>1.28</v>
      </c>
      <c r="U222" t="str">
        <f>IF(ISNA(_xlfn.XLOOKUP(S222,'NGS RYOE'!N:N,'NGS RYOE'!K:K)),"",_xlfn.XLOOKUP(S222,'NGS RYOE'!N:N,'NGS RYOE'!K:K))</f>
        <v/>
      </c>
      <c r="V222">
        <f t="shared" si="27"/>
        <v>0.01</v>
      </c>
      <c r="W222" t="str">
        <f>IF(ISNA(_xlfn.XLOOKUP(S222,'NGS RYOE'!N:N,'NGS RYOE'!L:L)),"",_xlfn.XLOOKUP(S222,'NGS RYOE'!N:N,'NGS RYOE'!L:L))</f>
        <v/>
      </c>
      <c r="X222" s="17">
        <f>IF(ISNA(_xlfn.XLOOKUP(S222,'PFR Receiving'!Z:Z,'PFR Receiving'!AA:AA)),0,_xlfn.XLOOKUP(S222,'PFR Receiving'!Z:Z,'PFR Receiving'!AA:AA))</f>
        <v>57.333333333333336</v>
      </c>
      <c r="Y222" s="13">
        <f t="shared" si="31"/>
        <v>170.66666666666666</v>
      </c>
      <c r="Z222" s="17">
        <f t="shared" si="32"/>
        <v>93.333333333333329</v>
      </c>
      <c r="AA222" s="15">
        <f t="shared" si="33"/>
        <v>0.41499999999999998</v>
      </c>
      <c r="AB222" s="17">
        <f t="shared" si="34"/>
        <v>435.13513513513516</v>
      </c>
      <c r="AC222" s="12">
        <f t="shared" si="35"/>
        <v>3.4594594594594597</v>
      </c>
      <c r="AD222" s="16">
        <f>P222/H222*230</f>
        <v>24.864864864864867</v>
      </c>
      <c r="AE222" s="18">
        <f>Z222+X222</f>
        <v>150.66666666666666</v>
      </c>
      <c r="AF222" s="18">
        <f>IF(ISNA(_xlfn.XLOOKUP(S222,'PFR Receiving'!Z:Z,'PFR Receiving'!AB:AB)),0,_xlfn.XLOOKUP(S222,'PFR Receiving'!Z:Z,'PFR Receiving'!AB:AB))</f>
        <v>82.666666666666671</v>
      </c>
      <c r="AG222" s="18">
        <f>Z222+AF222</f>
        <v>176</v>
      </c>
      <c r="AH222" s="18">
        <f>K222/F222*16</f>
        <v>77.333333333333329</v>
      </c>
      <c r="AI222" s="18">
        <f>Z222+$AM$1*AH222+AF222</f>
        <v>224.72000000000003</v>
      </c>
    </row>
    <row r="223" spans="1:35" ht="20" x14ac:dyDescent="0.25">
      <c r="A223" s="5">
        <v>2019</v>
      </c>
      <c r="B223" s="7" t="s">
        <v>171</v>
      </c>
      <c r="C223" s="8" t="s">
        <v>72</v>
      </c>
      <c r="D223" s="8">
        <v>23</v>
      </c>
      <c r="E223" s="8"/>
      <c r="F223" s="8">
        <v>6</v>
      </c>
      <c r="G223" s="8">
        <v>0</v>
      </c>
      <c r="H223" s="8">
        <v>24</v>
      </c>
      <c r="I223" s="8">
        <v>122</v>
      </c>
      <c r="J223" s="8">
        <v>5</v>
      </c>
      <c r="K223" s="8">
        <v>47</v>
      </c>
      <c r="L223" s="8">
        <v>2</v>
      </c>
      <c r="M223" s="15">
        <f t="shared" si="29"/>
        <v>0.44500000000000001</v>
      </c>
      <c r="N223" s="8">
        <v>75</v>
      </c>
      <c r="O223" s="8">
        <v>3.1</v>
      </c>
      <c r="P223" s="8">
        <v>1</v>
      </c>
      <c r="Q223" s="15">
        <f t="shared" si="30"/>
        <v>0.314</v>
      </c>
      <c r="R223" s="8">
        <v>24</v>
      </c>
      <c r="S223" s="5" t="str">
        <f t="shared" si="28"/>
        <v>2019-Kerrith Whyte Jr</v>
      </c>
      <c r="T223" s="13">
        <f>_xlfn.XLOOKUP(S223,AV!Y:Y,AV!N:N)</f>
        <v>2.72</v>
      </c>
      <c r="U223" t="str">
        <f>IF(ISNA(_xlfn.XLOOKUP(S223,'NGS RYOE'!N:N,'NGS RYOE'!K:K)),"",_xlfn.XLOOKUP(S223,'NGS RYOE'!N:N,'NGS RYOE'!K:K))</f>
        <v/>
      </c>
      <c r="V223">
        <f t="shared" si="27"/>
        <v>0.01</v>
      </c>
      <c r="W223" t="str">
        <f>IF(ISNA(_xlfn.XLOOKUP(S223,'NGS RYOE'!N:N,'NGS RYOE'!L:L)),"",_xlfn.XLOOKUP(S223,'NGS RYOE'!N:N,'NGS RYOE'!L:L))</f>
        <v/>
      </c>
      <c r="X223" s="17">
        <f>IF(ISNA(_xlfn.XLOOKUP(S223,'PFR Receiving'!Z:Z,'PFR Receiving'!AA:AA)),0,_xlfn.XLOOKUP(S223,'PFR Receiving'!Z:Z,'PFR Receiving'!AA:AA))</f>
        <v>24</v>
      </c>
      <c r="Y223" s="13">
        <f t="shared" si="31"/>
        <v>325.33333333333331</v>
      </c>
      <c r="Z223" s="17">
        <f t="shared" si="32"/>
        <v>200</v>
      </c>
      <c r="AA223" s="15">
        <f t="shared" si="33"/>
        <v>0.59599999999999997</v>
      </c>
      <c r="AB223" s="17">
        <f t="shared" si="34"/>
        <v>718.75</v>
      </c>
      <c r="AC223" s="12">
        <f t="shared" si="35"/>
        <v>5.083333333333333</v>
      </c>
      <c r="AD223" s="16">
        <f>P223/H223*230</f>
        <v>9.5833333333333321</v>
      </c>
      <c r="AE223" s="18">
        <f>Z223+X223</f>
        <v>224</v>
      </c>
      <c r="AF223" s="18">
        <f>IF(ISNA(_xlfn.XLOOKUP(S223,'PFR Receiving'!Z:Z,'PFR Receiving'!AB:AB)),0,_xlfn.XLOOKUP(S223,'PFR Receiving'!Z:Z,'PFR Receiving'!AB:AB))</f>
        <v>29.333333333333332</v>
      </c>
      <c r="AG223" s="18">
        <f>Z223+AF223</f>
        <v>229.33333333333334</v>
      </c>
      <c r="AH223" s="18">
        <f>K223/F223*16</f>
        <v>125.33333333333333</v>
      </c>
      <c r="AI223" s="18">
        <f>Z223+$AM$1*AH223+AF223</f>
        <v>308.29333333333329</v>
      </c>
    </row>
    <row r="224" spans="1:35" ht="20" x14ac:dyDescent="0.25">
      <c r="A224" s="5">
        <v>2019</v>
      </c>
      <c r="B224" s="7" t="s">
        <v>190</v>
      </c>
      <c r="C224" s="8" t="s">
        <v>43</v>
      </c>
      <c r="D224" s="8">
        <v>23</v>
      </c>
      <c r="E224" s="8"/>
      <c r="F224" s="8">
        <v>16</v>
      </c>
      <c r="G224" s="8">
        <v>0</v>
      </c>
      <c r="H224" s="8">
        <v>16</v>
      </c>
      <c r="I224" s="8">
        <v>116</v>
      </c>
      <c r="J224" s="8">
        <v>2</v>
      </c>
      <c r="K224" s="8">
        <v>92</v>
      </c>
      <c r="L224" s="8">
        <v>5.8</v>
      </c>
      <c r="M224" s="15">
        <f t="shared" si="29"/>
        <v>0.98799999999999999</v>
      </c>
      <c r="N224" s="8">
        <v>24</v>
      </c>
      <c r="O224" s="8">
        <v>1.5</v>
      </c>
      <c r="P224" s="8">
        <v>1</v>
      </c>
      <c r="Q224" s="15">
        <f t="shared" si="30"/>
        <v>0.314</v>
      </c>
      <c r="R224" s="8">
        <v>16</v>
      </c>
      <c r="S224" s="5" t="str">
        <f t="shared" si="28"/>
        <v>2019-Reggie Bonnafon</v>
      </c>
      <c r="T224" s="13">
        <f>_xlfn.XLOOKUP(S224,AV!Y:Y,AV!N:N)</f>
        <v>0.96</v>
      </c>
      <c r="U224" t="str">
        <f>IF(ISNA(_xlfn.XLOOKUP(S224,'NGS RYOE'!N:N,'NGS RYOE'!K:K)),"",_xlfn.XLOOKUP(S224,'NGS RYOE'!N:N,'NGS RYOE'!K:K))</f>
        <v/>
      </c>
      <c r="V224">
        <f t="shared" si="27"/>
        <v>0.01</v>
      </c>
      <c r="W224" t="str">
        <f>IF(ISNA(_xlfn.XLOOKUP(S224,'NGS RYOE'!N:N,'NGS RYOE'!L:L)),"",_xlfn.XLOOKUP(S224,'NGS RYOE'!N:N,'NGS RYOE'!L:L))</f>
        <v/>
      </c>
      <c r="X224" s="17">
        <f>IF(ISNA(_xlfn.XLOOKUP(S224,'PFR Receiving'!Z:Z,'PFR Receiving'!AA:AA)),0,_xlfn.XLOOKUP(S224,'PFR Receiving'!Z:Z,'PFR Receiving'!AA:AA))</f>
        <v>57</v>
      </c>
      <c r="Y224" s="13">
        <f t="shared" si="31"/>
        <v>116</v>
      </c>
      <c r="Z224" s="17">
        <f t="shared" si="32"/>
        <v>24</v>
      </c>
      <c r="AA224" s="15">
        <f t="shared" si="33"/>
        <v>0.22500000000000001</v>
      </c>
      <c r="AB224" s="17">
        <f t="shared" si="34"/>
        <v>345</v>
      </c>
      <c r="AC224" s="12">
        <f t="shared" si="35"/>
        <v>7.25</v>
      </c>
      <c r="AD224" s="16">
        <f>P224/H224*230</f>
        <v>14.375</v>
      </c>
      <c r="AE224" s="18">
        <f>Z224+X224</f>
        <v>81</v>
      </c>
      <c r="AF224" s="18">
        <f>IF(ISNA(_xlfn.XLOOKUP(S224,'PFR Receiving'!Z:Z,'PFR Receiving'!AB:AB)),0,_xlfn.XLOOKUP(S224,'PFR Receiving'!Z:Z,'PFR Receiving'!AB:AB))</f>
        <v>52</v>
      </c>
      <c r="AG224" s="18">
        <f>Z224+AF224</f>
        <v>76</v>
      </c>
      <c r="AH224" s="18">
        <f>K224/F224*16</f>
        <v>92</v>
      </c>
      <c r="AI224" s="18">
        <f>Z224+$AM$1*AH224+AF224</f>
        <v>133.96</v>
      </c>
    </row>
    <row r="225" spans="1:35" ht="20" x14ac:dyDescent="0.25">
      <c r="A225" s="5">
        <v>2019</v>
      </c>
      <c r="B225" s="7" t="s">
        <v>172</v>
      </c>
      <c r="C225" s="8" t="s">
        <v>39</v>
      </c>
      <c r="D225" s="8">
        <v>26</v>
      </c>
      <c r="E225" s="8"/>
      <c r="F225" s="8">
        <v>16</v>
      </c>
      <c r="G225" s="8">
        <v>0</v>
      </c>
      <c r="H225" s="8">
        <v>23</v>
      </c>
      <c r="I225" s="8">
        <v>115</v>
      </c>
      <c r="J225" s="8">
        <v>4</v>
      </c>
      <c r="K225" s="8">
        <v>77</v>
      </c>
      <c r="L225" s="8">
        <v>3.3</v>
      </c>
      <c r="M225" s="15">
        <f t="shared" si="29"/>
        <v>0.91100000000000003</v>
      </c>
      <c r="N225" s="8">
        <v>38</v>
      </c>
      <c r="O225" s="8">
        <v>1.7</v>
      </c>
      <c r="P225" s="8">
        <v>2</v>
      </c>
      <c r="Q225" s="15">
        <f t="shared" si="30"/>
        <v>0.41399999999999998</v>
      </c>
      <c r="R225" s="8">
        <v>11.5</v>
      </c>
      <c r="S225" s="5" t="str">
        <f t="shared" si="28"/>
        <v>2019-Ameer Abdullah</v>
      </c>
      <c r="T225" s="13">
        <f>_xlfn.XLOOKUP(S225,AV!Y:Y,AV!N:N)</f>
        <v>1.92</v>
      </c>
      <c r="U225" t="str">
        <f>IF(ISNA(_xlfn.XLOOKUP(S225,'NGS RYOE'!N:N,'NGS RYOE'!K:K)),"",_xlfn.XLOOKUP(S225,'NGS RYOE'!N:N,'NGS RYOE'!K:K))</f>
        <v/>
      </c>
      <c r="V225">
        <f t="shared" si="27"/>
        <v>0.01</v>
      </c>
      <c r="W225" t="str">
        <f>IF(ISNA(_xlfn.XLOOKUP(S225,'NGS RYOE'!N:N,'NGS RYOE'!L:L)),"",_xlfn.XLOOKUP(S225,'NGS RYOE'!N:N,'NGS RYOE'!L:L))</f>
        <v/>
      </c>
      <c r="X225" s="17">
        <f>IF(ISNA(_xlfn.XLOOKUP(S225,'PFR Receiving'!Z:Z,'PFR Receiving'!AA:AA)),0,_xlfn.XLOOKUP(S225,'PFR Receiving'!Z:Z,'PFR Receiving'!AA:AA))</f>
        <v>88</v>
      </c>
      <c r="Y225" s="13">
        <f t="shared" si="31"/>
        <v>115</v>
      </c>
      <c r="Z225" s="17">
        <f t="shared" si="32"/>
        <v>38</v>
      </c>
      <c r="AA225" s="15">
        <f t="shared" si="33"/>
        <v>0.25800000000000001</v>
      </c>
      <c r="AB225" s="17">
        <f t="shared" si="34"/>
        <v>380</v>
      </c>
      <c r="AC225" s="12">
        <f t="shared" si="35"/>
        <v>5</v>
      </c>
      <c r="AD225" s="16">
        <f>P225/H225*230</f>
        <v>20</v>
      </c>
      <c r="AE225" s="18">
        <f>Z225+X225</f>
        <v>126</v>
      </c>
      <c r="AF225" s="18">
        <f>IF(ISNA(_xlfn.XLOOKUP(S225,'PFR Receiving'!Z:Z,'PFR Receiving'!AB:AB)),0,_xlfn.XLOOKUP(S225,'PFR Receiving'!Z:Z,'PFR Receiving'!AB:AB))</f>
        <v>79</v>
      </c>
      <c r="AG225" s="18">
        <f>Z225+AF225</f>
        <v>117</v>
      </c>
      <c r="AH225" s="18">
        <f>K225/F225*16</f>
        <v>77</v>
      </c>
      <c r="AI225" s="18">
        <f>Z225+$AM$1*AH225+AF225</f>
        <v>165.51</v>
      </c>
    </row>
    <row r="226" spans="1:35" ht="20" x14ac:dyDescent="0.25">
      <c r="A226" s="5">
        <v>2019</v>
      </c>
      <c r="B226" s="7" t="s">
        <v>183</v>
      </c>
      <c r="C226" s="8" t="s">
        <v>51</v>
      </c>
      <c r="D226" s="8">
        <v>21</v>
      </c>
      <c r="E226" s="8"/>
      <c r="F226" s="8">
        <v>16</v>
      </c>
      <c r="G226" s="8">
        <v>1</v>
      </c>
      <c r="H226" s="8">
        <v>18</v>
      </c>
      <c r="I226" s="8">
        <v>114</v>
      </c>
      <c r="J226" s="8">
        <v>6</v>
      </c>
      <c r="K226" s="8">
        <v>82</v>
      </c>
      <c r="L226" s="8">
        <v>4.5999999999999996</v>
      </c>
      <c r="M226" s="15">
        <f t="shared" si="29"/>
        <v>0.97799999999999998</v>
      </c>
      <c r="N226" s="8">
        <v>32</v>
      </c>
      <c r="O226" s="8">
        <v>1.8</v>
      </c>
      <c r="P226" s="8">
        <v>0</v>
      </c>
      <c r="Q226" s="15">
        <f t="shared" si="30"/>
        <v>0</v>
      </c>
      <c r="R226" s="8"/>
      <c r="S226" s="5" t="str">
        <f t="shared" si="28"/>
        <v>2019-Travis Homer</v>
      </c>
      <c r="T226" s="13">
        <f>_xlfn.XLOOKUP(S226,AV!Y:Y,AV!N:N)</f>
        <v>0.96</v>
      </c>
      <c r="U226" t="str">
        <f>IF(ISNA(_xlfn.XLOOKUP(S226,'NGS RYOE'!N:N,'NGS RYOE'!K:K)),"",_xlfn.XLOOKUP(S226,'NGS RYOE'!N:N,'NGS RYOE'!K:K))</f>
        <v/>
      </c>
      <c r="V226">
        <f t="shared" si="27"/>
        <v>0.01</v>
      </c>
      <c r="W226" t="str">
        <f>IF(ISNA(_xlfn.XLOOKUP(S226,'NGS RYOE'!N:N,'NGS RYOE'!L:L)),"",_xlfn.XLOOKUP(S226,'NGS RYOE'!N:N,'NGS RYOE'!L:L))</f>
        <v/>
      </c>
      <c r="X226" s="17">
        <f>IF(ISNA(_xlfn.XLOOKUP(S226,'PFR Receiving'!Z:Z,'PFR Receiving'!AA:AA)),0,_xlfn.XLOOKUP(S226,'PFR Receiving'!Z:Z,'PFR Receiving'!AA:AA))</f>
        <v>56</v>
      </c>
      <c r="Y226" s="13">
        <f t="shared" si="31"/>
        <v>114</v>
      </c>
      <c r="Z226" s="17">
        <f t="shared" si="32"/>
        <v>32</v>
      </c>
      <c r="AA226" s="15">
        <f t="shared" si="33"/>
        <v>0.23499999999999999</v>
      </c>
      <c r="AB226" s="17">
        <f t="shared" si="34"/>
        <v>408.88888888888886</v>
      </c>
      <c r="AC226" s="12">
        <f t="shared" si="35"/>
        <v>6.333333333333333</v>
      </c>
      <c r="AD226" s="16">
        <f>P226/H226*230</f>
        <v>0</v>
      </c>
      <c r="AE226" s="18">
        <f>Z226+X226</f>
        <v>88</v>
      </c>
      <c r="AF226" s="18">
        <f>IF(ISNA(_xlfn.XLOOKUP(S226,'PFR Receiving'!Z:Z,'PFR Receiving'!AB:AB)),0,_xlfn.XLOOKUP(S226,'PFR Receiving'!Z:Z,'PFR Receiving'!AB:AB))</f>
        <v>60</v>
      </c>
      <c r="AG226" s="18">
        <f>Z226+AF226</f>
        <v>92</v>
      </c>
      <c r="AH226" s="18">
        <f>K226/F226*16</f>
        <v>82</v>
      </c>
      <c r="AI226" s="18">
        <f>Z226+$AM$1*AH226+AF226</f>
        <v>143.66</v>
      </c>
    </row>
    <row r="227" spans="1:35" ht="20" x14ac:dyDescent="0.25">
      <c r="A227" s="5">
        <v>2019</v>
      </c>
      <c r="B227" s="7" t="s">
        <v>34</v>
      </c>
      <c r="C227" s="8" t="s">
        <v>35</v>
      </c>
      <c r="D227" s="8">
        <v>25</v>
      </c>
      <c r="E227" s="8"/>
      <c r="F227" s="8">
        <v>10</v>
      </c>
      <c r="G227" s="8">
        <v>2</v>
      </c>
      <c r="H227" s="8">
        <v>29</v>
      </c>
      <c r="I227" s="8">
        <v>110</v>
      </c>
      <c r="J227" s="8">
        <v>6</v>
      </c>
      <c r="K227" s="8">
        <v>72</v>
      </c>
      <c r="L227" s="8">
        <v>2.5</v>
      </c>
      <c r="M227" s="15">
        <f t="shared" si="29"/>
        <v>0.72099999999999997</v>
      </c>
      <c r="N227" s="8">
        <v>38</v>
      </c>
      <c r="O227" s="8">
        <v>1.3</v>
      </c>
      <c r="P227" s="8">
        <v>0</v>
      </c>
      <c r="Q227" s="15">
        <f t="shared" si="30"/>
        <v>0</v>
      </c>
      <c r="R227" s="8"/>
      <c r="S227" s="5" t="str">
        <f t="shared" si="28"/>
        <v>2019-Wayne Gallman</v>
      </c>
      <c r="T227" s="13">
        <f>_xlfn.XLOOKUP(S227,AV!Y:Y,AV!N:N)</f>
        <v>1.6</v>
      </c>
      <c r="U227" t="str">
        <f>IF(ISNA(_xlfn.XLOOKUP(S227,'NGS RYOE'!N:N,'NGS RYOE'!K:K)),"",_xlfn.XLOOKUP(S227,'NGS RYOE'!N:N,'NGS RYOE'!K:K))</f>
        <v/>
      </c>
      <c r="V227">
        <f t="shared" si="27"/>
        <v>0.01</v>
      </c>
      <c r="W227" t="str">
        <f>IF(ISNA(_xlfn.XLOOKUP(S227,'NGS RYOE'!N:N,'NGS RYOE'!L:L)),"",_xlfn.XLOOKUP(S227,'NGS RYOE'!N:N,'NGS RYOE'!L:L))</f>
        <v/>
      </c>
      <c r="X227" s="17">
        <f>IF(ISNA(_xlfn.XLOOKUP(S227,'PFR Receiving'!Z:Z,'PFR Receiving'!AA:AA)),0,_xlfn.XLOOKUP(S227,'PFR Receiving'!Z:Z,'PFR Receiving'!AA:AA))</f>
        <v>163.19999999999999</v>
      </c>
      <c r="Y227" s="13">
        <f t="shared" si="31"/>
        <v>176</v>
      </c>
      <c r="Z227" s="17">
        <f t="shared" si="32"/>
        <v>60.8</v>
      </c>
      <c r="AA227" s="15">
        <f t="shared" si="33"/>
        <v>0.308</v>
      </c>
      <c r="AB227" s="17">
        <f t="shared" si="34"/>
        <v>301.37931034482756</v>
      </c>
      <c r="AC227" s="12">
        <f t="shared" si="35"/>
        <v>3.7931034482758621</v>
      </c>
      <c r="AD227" s="16">
        <f>P227/H227*230</f>
        <v>0</v>
      </c>
      <c r="AE227" s="18">
        <f>Z227+X227</f>
        <v>224</v>
      </c>
      <c r="AF227" s="18">
        <f>IF(ISNA(_xlfn.XLOOKUP(S227,'PFR Receiving'!Z:Z,'PFR Receiving'!AB:AB)),0,_xlfn.XLOOKUP(S227,'PFR Receiving'!Z:Z,'PFR Receiving'!AB:AB))</f>
        <v>166.4</v>
      </c>
      <c r="AG227" s="18">
        <f>Z227+AF227</f>
        <v>227.2</v>
      </c>
      <c r="AH227" s="18">
        <f>K227/F227*16</f>
        <v>115.2</v>
      </c>
      <c r="AI227" s="18">
        <f>Z227+$AM$1*AH227+AF227</f>
        <v>299.77600000000001</v>
      </c>
    </row>
    <row r="228" spans="1:35" ht="20" x14ac:dyDescent="0.25">
      <c r="A228" s="5">
        <v>2019</v>
      </c>
      <c r="B228" s="7" t="s">
        <v>159</v>
      </c>
      <c r="C228" s="8" t="s">
        <v>31</v>
      </c>
      <c r="D228" s="8">
        <v>23</v>
      </c>
      <c r="E228" s="8"/>
      <c r="F228" s="8">
        <v>16</v>
      </c>
      <c r="G228" s="8">
        <v>1</v>
      </c>
      <c r="H228" s="8">
        <v>35</v>
      </c>
      <c r="I228" s="8">
        <v>108</v>
      </c>
      <c r="J228" s="8">
        <v>5</v>
      </c>
      <c r="K228" s="8">
        <v>18</v>
      </c>
      <c r="L228" s="8">
        <v>0.5</v>
      </c>
      <c r="M228" s="15">
        <f t="shared" si="29"/>
        <v>7.5999999999999998E-2</v>
      </c>
      <c r="N228" s="8">
        <v>90</v>
      </c>
      <c r="O228" s="8">
        <v>2.6</v>
      </c>
      <c r="P228" s="8">
        <v>2</v>
      </c>
      <c r="Q228" s="15">
        <f t="shared" si="30"/>
        <v>0.41399999999999998</v>
      </c>
      <c r="R228" s="8">
        <v>17.5</v>
      </c>
      <c r="S228" s="5" t="str">
        <f t="shared" si="28"/>
        <v>2019-Ryquell Armstead</v>
      </c>
      <c r="T228" s="13">
        <f>_xlfn.XLOOKUP(S228,AV!Y:Y,AV!N:N)</f>
        <v>1.92</v>
      </c>
      <c r="U228" t="str">
        <f>IF(ISNA(_xlfn.XLOOKUP(S228,'NGS RYOE'!N:N,'NGS RYOE'!K:K)),"",_xlfn.XLOOKUP(S228,'NGS RYOE'!N:N,'NGS RYOE'!K:K))</f>
        <v/>
      </c>
      <c r="V228">
        <f t="shared" si="27"/>
        <v>0.01</v>
      </c>
      <c r="W228" t="str">
        <f>IF(ISNA(_xlfn.XLOOKUP(S228,'NGS RYOE'!N:N,'NGS RYOE'!L:L)),"",_xlfn.XLOOKUP(S228,'NGS RYOE'!N:N,'NGS RYOE'!L:L))</f>
        <v/>
      </c>
      <c r="X228" s="17">
        <f>IF(ISNA(_xlfn.XLOOKUP(S228,'PFR Receiving'!Z:Z,'PFR Receiving'!AA:AA)),0,_xlfn.XLOOKUP(S228,'PFR Receiving'!Z:Z,'PFR Receiving'!AA:AA))</f>
        <v>144</v>
      </c>
      <c r="Y228" s="13">
        <f t="shared" si="31"/>
        <v>108</v>
      </c>
      <c r="Z228" s="17">
        <f t="shared" si="32"/>
        <v>90</v>
      </c>
      <c r="AA228" s="15">
        <f t="shared" si="33"/>
        <v>0.40300000000000002</v>
      </c>
      <c r="AB228" s="17">
        <f t="shared" si="34"/>
        <v>591.42857142857144</v>
      </c>
      <c r="AC228" s="12">
        <f t="shared" si="35"/>
        <v>3.0857142857142859</v>
      </c>
      <c r="AD228" s="16">
        <f>P228/H228*230</f>
        <v>13.142857142857142</v>
      </c>
      <c r="AE228" s="18">
        <f>Z228+X228</f>
        <v>234</v>
      </c>
      <c r="AF228" s="18">
        <f>IF(ISNA(_xlfn.XLOOKUP(S228,'PFR Receiving'!Z:Z,'PFR Receiving'!AB:AB)),0,_xlfn.XLOOKUP(S228,'PFR Receiving'!Z:Z,'PFR Receiving'!AB:AB))</f>
        <v>119</v>
      </c>
      <c r="AG228" s="18">
        <f>Z228+AF228</f>
        <v>209</v>
      </c>
      <c r="AH228" s="18">
        <f>K228/F228*16</f>
        <v>18</v>
      </c>
      <c r="AI228" s="18">
        <f>Z228+$AM$1*AH228+AF228</f>
        <v>220.34</v>
      </c>
    </row>
    <row r="229" spans="1:35" ht="20" x14ac:dyDescent="0.25">
      <c r="A229" s="5">
        <v>2019</v>
      </c>
      <c r="B229" s="7" t="s">
        <v>179</v>
      </c>
      <c r="C229" s="8" t="s">
        <v>33</v>
      </c>
      <c r="D229" s="8">
        <v>24</v>
      </c>
      <c r="E229" s="8"/>
      <c r="F229" s="8">
        <v>7</v>
      </c>
      <c r="G229" s="8">
        <v>0</v>
      </c>
      <c r="H229" s="8">
        <v>22</v>
      </c>
      <c r="I229" s="8">
        <v>106</v>
      </c>
      <c r="J229" s="8">
        <v>10</v>
      </c>
      <c r="K229" s="8">
        <v>71</v>
      </c>
      <c r="L229" s="8">
        <v>3.2</v>
      </c>
      <c r="M229" s="15">
        <f t="shared" si="29"/>
        <v>0.9</v>
      </c>
      <c r="N229" s="8">
        <v>35</v>
      </c>
      <c r="O229" s="8">
        <v>1.6</v>
      </c>
      <c r="P229" s="8">
        <v>2</v>
      </c>
      <c r="Q229" s="15">
        <f t="shared" si="30"/>
        <v>0.41399999999999998</v>
      </c>
      <c r="R229" s="8">
        <v>11</v>
      </c>
      <c r="S229" s="5" t="str">
        <f t="shared" si="28"/>
        <v>2019-Ito Smith</v>
      </c>
      <c r="T229" s="13">
        <f>_xlfn.XLOOKUP(S229,AV!Y:Y,AV!N:N)</f>
        <v>2.2400000000000002</v>
      </c>
      <c r="U229" t="str">
        <f>IF(ISNA(_xlfn.XLOOKUP(S229,'NGS RYOE'!N:N,'NGS RYOE'!K:K)),"",_xlfn.XLOOKUP(S229,'NGS RYOE'!N:N,'NGS RYOE'!K:K))</f>
        <v/>
      </c>
      <c r="V229">
        <f t="shared" si="27"/>
        <v>0.01</v>
      </c>
      <c r="W229" t="str">
        <f>IF(ISNA(_xlfn.XLOOKUP(S229,'NGS RYOE'!N:N,'NGS RYOE'!L:L)),"",_xlfn.XLOOKUP(S229,'NGS RYOE'!N:N,'NGS RYOE'!L:L))</f>
        <v/>
      </c>
      <c r="X229" s="17">
        <f>IF(ISNA(_xlfn.XLOOKUP(S229,'PFR Receiving'!Z:Z,'PFR Receiving'!AA:AA)),0,_xlfn.XLOOKUP(S229,'PFR Receiving'!Z:Z,'PFR Receiving'!AA:AA))</f>
        <v>198.85714285714286</v>
      </c>
      <c r="Y229" s="13">
        <f t="shared" si="31"/>
        <v>242.28571428571428</v>
      </c>
      <c r="Z229" s="17">
        <f t="shared" si="32"/>
        <v>80</v>
      </c>
      <c r="AA229" s="15">
        <f t="shared" si="33"/>
        <v>0.36499999999999999</v>
      </c>
      <c r="AB229" s="17">
        <f t="shared" si="34"/>
        <v>365.90909090909088</v>
      </c>
      <c r="AC229" s="12">
        <f t="shared" si="35"/>
        <v>4.8181818181818183</v>
      </c>
      <c r="AD229" s="16">
        <f>P229/H229*230</f>
        <v>20.90909090909091</v>
      </c>
      <c r="AE229" s="18">
        <f>Z229+X229</f>
        <v>278.85714285714289</v>
      </c>
      <c r="AF229" s="18">
        <f>IF(ISNA(_xlfn.XLOOKUP(S229,'PFR Receiving'!Z:Z,'PFR Receiving'!AB:AB)),0,_xlfn.XLOOKUP(S229,'PFR Receiving'!Z:Z,'PFR Receiving'!AB:AB))</f>
        <v>164.57142857142858</v>
      </c>
      <c r="AG229" s="18">
        <f>Z229+AF229</f>
        <v>244.57142857142858</v>
      </c>
      <c r="AH229" s="18">
        <f>K229/F229*16</f>
        <v>162.28571428571428</v>
      </c>
      <c r="AI229" s="18">
        <f>Z229+$AM$1*AH229+AF229</f>
        <v>346.81142857142856</v>
      </c>
    </row>
    <row r="230" spans="1:35" ht="20" x14ac:dyDescent="0.25">
      <c r="A230" s="5">
        <v>2019</v>
      </c>
      <c r="B230" s="7" t="s">
        <v>52</v>
      </c>
      <c r="C230" s="8" t="s">
        <v>53</v>
      </c>
      <c r="D230" s="8">
        <v>24</v>
      </c>
      <c r="E230" s="8"/>
      <c r="F230" s="8">
        <v>10</v>
      </c>
      <c r="G230" s="8">
        <v>0</v>
      </c>
      <c r="H230" s="8">
        <v>27</v>
      </c>
      <c r="I230" s="8">
        <v>105</v>
      </c>
      <c r="J230" s="8">
        <v>9</v>
      </c>
      <c r="K230" s="8">
        <v>66</v>
      </c>
      <c r="L230" s="8">
        <v>2.4</v>
      </c>
      <c r="M230" s="15">
        <f t="shared" si="29"/>
        <v>0.67600000000000005</v>
      </c>
      <c r="N230" s="8">
        <v>39</v>
      </c>
      <c r="O230" s="8">
        <v>1.4</v>
      </c>
      <c r="P230" s="8">
        <v>0</v>
      </c>
      <c r="Q230" s="15">
        <f t="shared" si="30"/>
        <v>0</v>
      </c>
      <c r="R230" s="8"/>
      <c r="S230" s="5" t="str">
        <f t="shared" si="28"/>
        <v>2019-Jeff Wilson</v>
      </c>
      <c r="T230" s="13">
        <f>_xlfn.XLOOKUP(S230,AV!Y:Y,AV!N:N)</f>
        <v>1.6</v>
      </c>
      <c r="U230" t="str">
        <f>IF(ISNA(_xlfn.XLOOKUP(S230,'NGS RYOE'!N:N,'NGS RYOE'!K:K)),"",_xlfn.XLOOKUP(S230,'NGS RYOE'!N:N,'NGS RYOE'!K:K))</f>
        <v/>
      </c>
      <c r="V230">
        <f t="shared" si="27"/>
        <v>0.01</v>
      </c>
      <c r="W230" t="str">
        <f>IF(ISNA(_xlfn.XLOOKUP(S230,'NGS RYOE'!N:N,'NGS RYOE'!L:L)),"",_xlfn.XLOOKUP(S230,'NGS RYOE'!N:N,'NGS RYOE'!L:L))</f>
        <v/>
      </c>
      <c r="X230" s="17">
        <f>IF(ISNA(_xlfn.XLOOKUP(S230,'PFR Receiving'!Z:Z,'PFR Receiving'!AA:AA)),0,_xlfn.XLOOKUP(S230,'PFR Receiving'!Z:Z,'PFR Receiving'!AA:AA))</f>
        <v>54.4</v>
      </c>
      <c r="Y230" s="13">
        <f t="shared" si="31"/>
        <v>168</v>
      </c>
      <c r="Z230" s="17">
        <f t="shared" si="32"/>
        <v>62.4</v>
      </c>
      <c r="AA230" s="15">
        <f t="shared" si="33"/>
        <v>0.313</v>
      </c>
      <c r="AB230" s="17">
        <f t="shared" si="34"/>
        <v>332.22222222222223</v>
      </c>
      <c r="AC230" s="12">
        <f t="shared" si="35"/>
        <v>3.8888888888888888</v>
      </c>
      <c r="AD230" s="16">
        <f>P230/H230*230</f>
        <v>0</v>
      </c>
      <c r="AE230" s="18">
        <f>Z230+X230</f>
        <v>116.8</v>
      </c>
      <c r="AF230" s="18">
        <f>IF(ISNA(_xlfn.XLOOKUP(S230,'PFR Receiving'!Z:Z,'PFR Receiving'!AB:AB)),0,_xlfn.XLOOKUP(S230,'PFR Receiving'!Z:Z,'PFR Receiving'!AB:AB))</f>
        <v>33.6</v>
      </c>
      <c r="AG230" s="18">
        <f>Z230+AF230</f>
        <v>96</v>
      </c>
      <c r="AH230" s="18">
        <f>K230/F230*16</f>
        <v>105.6</v>
      </c>
      <c r="AI230" s="18">
        <f>Z230+$AM$1*AH230+AF230</f>
        <v>162.52799999999999</v>
      </c>
    </row>
    <row r="231" spans="1:35" ht="20" x14ac:dyDescent="0.25">
      <c r="A231" s="5">
        <v>2019</v>
      </c>
      <c r="B231" s="7" t="s">
        <v>162</v>
      </c>
      <c r="C231" s="8" t="s">
        <v>68</v>
      </c>
      <c r="D231" s="8">
        <v>26</v>
      </c>
      <c r="E231" s="8" t="s">
        <v>121</v>
      </c>
      <c r="F231" s="8">
        <v>16</v>
      </c>
      <c r="G231" s="8">
        <v>2</v>
      </c>
      <c r="H231" s="8">
        <v>32</v>
      </c>
      <c r="I231" s="8">
        <v>103</v>
      </c>
      <c r="J231" s="8">
        <v>2</v>
      </c>
      <c r="K231" s="8">
        <v>61</v>
      </c>
      <c r="L231" s="8">
        <v>1.9</v>
      </c>
      <c r="M231" s="15">
        <f t="shared" si="29"/>
        <v>0.39</v>
      </c>
      <c r="N231" s="8">
        <v>42</v>
      </c>
      <c r="O231" s="8">
        <v>1.3</v>
      </c>
      <c r="P231" s="8">
        <v>0</v>
      </c>
      <c r="Q231" s="15">
        <f t="shared" si="30"/>
        <v>0</v>
      </c>
      <c r="R231" s="8"/>
      <c r="S231" s="5" t="str">
        <f t="shared" si="28"/>
        <v>2019-Ty Montgomery</v>
      </c>
      <c r="T231" s="13">
        <f>_xlfn.XLOOKUP(S231,AV!Y:Y,AV!N:N)</f>
        <v>0.96</v>
      </c>
      <c r="U231" t="str">
        <f>IF(ISNA(_xlfn.XLOOKUP(S231,'NGS RYOE'!N:N,'NGS RYOE'!K:K)),"",_xlfn.XLOOKUP(S231,'NGS RYOE'!N:N,'NGS RYOE'!K:K))</f>
        <v/>
      </c>
      <c r="V231">
        <f t="shared" si="27"/>
        <v>0.01</v>
      </c>
      <c r="W231" t="str">
        <f>IF(ISNA(_xlfn.XLOOKUP(S231,'NGS RYOE'!N:N,'NGS RYOE'!L:L)),"",_xlfn.XLOOKUP(S231,'NGS RYOE'!N:N,'NGS RYOE'!L:L))</f>
        <v/>
      </c>
      <c r="X231" s="17">
        <f>IF(ISNA(_xlfn.XLOOKUP(S231,'PFR Receiving'!Z:Z,'PFR Receiving'!AA:AA)),0,_xlfn.XLOOKUP(S231,'PFR Receiving'!Z:Z,'PFR Receiving'!AA:AA))</f>
        <v>90</v>
      </c>
      <c r="Y231" s="13">
        <f t="shared" si="31"/>
        <v>103</v>
      </c>
      <c r="Z231" s="17">
        <f t="shared" si="32"/>
        <v>42</v>
      </c>
      <c r="AA231" s="15">
        <f t="shared" si="33"/>
        <v>0.26600000000000001</v>
      </c>
      <c r="AB231" s="17">
        <f t="shared" si="34"/>
        <v>301.875</v>
      </c>
      <c r="AC231" s="12">
        <f t="shared" si="35"/>
        <v>3.21875</v>
      </c>
      <c r="AD231" s="16">
        <f>P231/H231*230</f>
        <v>0</v>
      </c>
      <c r="AE231" s="18">
        <f>Z231+X231</f>
        <v>132</v>
      </c>
      <c r="AF231" s="18">
        <f>IF(ISNA(_xlfn.XLOOKUP(S231,'PFR Receiving'!Z:Z,'PFR Receiving'!AB:AB)),0,_xlfn.XLOOKUP(S231,'PFR Receiving'!Z:Z,'PFR Receiving'!AB:AB))</f>
        <v>94</v>
      </c>
      <c r="AG231" s="18">
        <f>Z231+AF231</f>
        <v>136</v>
      </c>
      <c r="AH231" s="18">
        <f>K231/F231*16</f>
        <v>61</v>
      </c>
      <c r="AI231" s="18">
        <f>Z231+$AM$1*AH231+AF231</f>
        <v>174.43</v>
      </c>
    </row>
    <row r="232" spans="1:35" ht="20" x14ac:dyDescent="0.25">
      <c r="A232" s="5">
        <v>2019</v>
      </c>
      <c r="B232" s="7" t="s">
        <v>176</v>
      </c>
      <c r="C232" s="8" t="s">
        <v>72</v>
      </c>
      <c r="D232" s="8">
        <v>25</v>
      </c>
      <c r="E232" s="8"/>
      <c r="F232" s="8">
        <v>11</v>
      </c>
      <c r="G232" s="8">
        <v>0</v>
      </c>
      <c r="H232" s="8">
        <v>22</v>
      </c>
      <c r="I232" s="8">
        <v>92</v>
      </c>
      <c r="J232" s="8">
        <v>2</v>
      </c>
      <c r="K232" s="8">
        <v>53</v>
      </c>
      <c r="L232" s="8">
        <v>2.4</v>
      </c>
      <c r="M232" s="15">
        <f t="shared" si="29"/>
        <v>0.67600000000000005</v>
      </c>
      <c r="N232" s="8">
        <v>39</v>
      </c>
      <c r="O232" s="8">
        <v>1.8</v>
      </c>
      <c r="P232" s="8">
        <v>0</v>
      </c>
      <c r="Q232" s="15">
        <f t="shared" si="30"/>
        <v>0</v>
      </c>
      <c r="R232" s="8"/>
      <c r="S232" s="5" t="str">
        <f t="shared" si="28"/>
        <v>2019-Trey Edmunds</v>
      </c>
      <c r="T232" s="13">
        <f>_xlfn.XLOOKUP(S232,AV!Y:Y,AV!N:N)</f>
        <v>1.44</v>
      </c>
      <c r="U232" t="str">
        <f>IF(ISNA(_xlfn.XLOOKUP(S232,'NGS RYOE'!N:N,'NGS RYOE'!K:K)),"",_xlfn.XLOOKUP(S232,'NGS RYOE'!N:N,'NGS RYOE'!K:K))</f>
        <v/>
      </c>
      <c r="V232">
        <f t="shared" si="27"/>
        <v>0.01</v>
      </c>
      <c r="W232" t="str">
        <f>IF(ISNA(_xlfn.XLOOKUP(S232,'NGS RYOE'!N:N,'NGS RYOE'!L:L)),"",_xlfn.XLOOKUP(S232,'NGS RYOE'!N:N,'NGS RYOE'!L:L))</f>
        <v/>
      </c>
      <c r="X232" s="17">
        <f>IF(ISNA(_xlfn.XLOOKUP(S232,'PFR Receiving'!Z:Z,'PFR Receiving'!AA:AA)),0,_xlfn.XLOOKUP(S232,'PFR Receiving'!Z:Z,'PFR Receiving'!AA:AA))</f>
        <v>69.818181818181813</v>
      </c>
      <c r="Y232" s="13">
        <f t="shared" si="31"/>
        <v>133.81818181818181</v>
      </c>
      <c r="Z232" s="17">
        <f t="shared" si="32"/>
        <v>56.727272727272727</v>
      </c>
      <c r="AA232" s="15">
        <f t="shared" si="33"/>
        <v>0.29899999999999999</v>
      </c>
      <c r="AB232" s="17">
        <f t="shared" si="34"/>
        <v>407.72727272727275</v>
      </c>
      <c r="AC232" s="12">
        <f t="shared" si="35"/>
        <v>4.1818181818181817</v>
      </c>
      <c r="AD232" s="16">
        <f>P232/H232*230</f>
        <v>0</v>
      </c>
      <c r="AE232" s="18">
        <f>Z232+X232</f>
        <v>126.54545454545453</v>
      </c>
      <c r="AF232" s="18">
        <f>IF(ISNA(_xlfn.XLOOKUP(S232,'PFR Receiving'!Z:Z,'PFR Receiving'!AB:AB)),0,_xlfn.XLOOKUP(S232,'PFR Receiving'!Z:Z,'PFR Receiving'!AB:AB))</f>
        <v>61.090909090909093</v>
      </c>
      <c r="AG232" s="18">
        <f>Z232+AF232</f>
        <v>117.81818181818181</v>
      </c>
      <c r="AH232" s="18">
        <f>K232/F232*16</f>
        <v>77.090909090909093</v>
      </c>
      <c r="AI232" s="18">
        <f>Z232+$AM$1*AH232+AF232</f>
        <v>166.38545454545454</v>
      </c>
    </row>
    <row r="233" spans="1:35" ht="20" x14ac:dyDescent="0.25">
      <c r="A233" s="5">
        <v>2019</v>
      </c>
      <c r="B233" s="7" t="s">
        <v>163</v>
      </c>
      <c r="C233" s="8" t="s">
        <v>35</v>
      </c>
      <c r="D233" s="8">
        <v>24</v>
      </c>
      <c r="E233" s="8"/>
      <c r="F233" s="8">
        <v>3</v>
      </c>
      <c r="G233" s="8">
        <v>1</v>
      </c>
      <c r="H233" s="8">
        <v>30</v>
      </c>
      <c r="I233" s="8">
        <v>91</v>
      </c>
      <c r="J233" s="8">
        <v>6</v>
      </c>
      <c r="K233" s="8">
        <v>45</v>
      </c>
      <c r="L233" s="8">
        <v>1.5</v>
      </c>
      <c r="M233" s="15">
        <f t="shared" si="29"/>
        <v>0.254</v>
      </c>
      <c r="N233" s="8">
        <v>46</v>
      </c>
      <c r="O233" s="8">
        <v>1.5</v>
      </c>
      <c r="P233" s="8">
        <v>0</v>
      </c>
      <c r="Q233" s="15">
        <f t="shared" si="30"/>
        <v>0</v>
      </c>
      <c r="R233" s="8"/>
      <c r="S233" s="5" t="str">
        <f t="shared" si="28"/>
        <v>2019-Jon Hilliman</v>
      </c>
      <c r="T233" s="13">
        <f>_xlfn.XLOOKUP(S233,AV!Y:Y,AV!N:N)</f>
        <v>5.28</v>
      </c>
      <c r="U233" t="str">
        <f>IF(ISNA(_xlfn.XLOOKUP(S233,'NGS RYOE'!N:N,'NGS RYOE'!K:K)),"",_xlfn.XLOOKUP(S233,'NGS RYOE'!N:N,'NGS RYOE'!K:K))</f>
        <v/>
      </c>
      <c r="V233">
        <f t="shared" si="27"/>
        <v>0.01</v>
      </c>
      <c r="W233" t="str">
        <f>IF(ISNA(_xlfn.XLOOKUP(S233,'NGS RYOE'!N:N,'NGS RYOE'!L:L)),"",_xlfn.XLOOKUP(S233,'NGS RYOE'!N:N,'NGS RYOE'!L:L))</f>
        <v/>
      </c>
      <c r="X233" s="17">
        <f>IF(ISNA(_xlfn.XLOOKUP(S233,'PFR Receiving'!Z:Z,'PFR Receiving'!AA:AA)),0,_xlfn.XLOOKUP(S233,'PFR Receiving'!Z:Z,'PFR Receiving'!AA:AA))</f>
        <v>5.333333333333333</v>
      </c>
      <c r="Y233" s="13">
        <f t="shared" si="31"/>
        <v>485.33333333333331</v>
      </c>
      <c r="Z233" s="17">
        <f t="shared" si="32"/>
        <v>245.33333333333334</v>
      </c>
      <c r="AA233" s="15">
        <f t="shared" si="33"/>
        <v>0.66500000000000004</v>
      </c>
      <c r="AB233" s="17">
        <f t="shared" si="34"/>
        <v>352.66666666666669</v>
      </c>
      <c r="AC233" s="12">
        <f t="shared" si="35"/>
        <v>3.0333333333333332</v>
      </c>
      <c r="AD233" s="16">
        <f>P233/H233*230</f>
        <v>0</v>
      </c>
      <c r="AE233" s="18">
        <f>Z233+X233</f>
        <v>250.66666666666669</v>
      </c>
      <c r="AF233" s="18">
        <f>IF(ISNA(_xlfn.XLOOKUP(S233,'PFR Receiving'!Z:Z,'PFR Receiving'!AB:AB)),0,_xlfn.XLOOKUP(S233,'PFR Receiving'!Z:Z,'PFR Receiving'!AB:AB))</f>
        <v>53.333333333333336</v>
      </c>
      <c r="AG233" s="18">
        <f>Z233+AF233</f>
        <v>298.66666666666669</v>
      </c>
      <c r="AH233" s="18">
        <f>K233/F233*16</f>
        <v>240</v>
      </c>
      <c r="AI233" s="18">
        <f>Z233+$AM$1*AH233+AF233</f>
        <v>449.86666666666662</v>
      </c>
    </row>
    <row r="234" spans="1:35" ht="20" x14ac:dyDescent="0.25">
      <c r="A234" s="5">
        <v>2019</v>
      </c>
      <c r="B234" s="7" t="s">
        <v>178</v>
      </c>
      <c r="C234" s="8" t="s">
        <v>70</v>
      </c>
      <c r="D234" s="8">
        <v>25</v>
      </c>
      <c r="E234" s="8"/>
      <c r="F234" s="8">
        <v>15</v>
      </c>
      <c r="G234" s="8">
        <v>0</v>
      </c>
      <c r="H234" s="8">
        <v>22</v>
      </c>
      <c r="I234" s="8">
        <v>81</v>
      </c>
      <c r="J234" s="8">
        <v>4</v>
      </c>
      <c r="K234" s="8">
        <v>47</v>
      </c>
      <c r="L234" s="8">
        <v>2.1</v>
      </c>
      <c r="M234" s="15">
        <f t="shared" si="29"/>
        <v>0.497</v>
      </c>
      <c r="N234" s="8">
        <v>34</v>
      </c>
      <c r="O234" s="8">
        <v>1.5</v>
      </c>
      <c r="P234" s="8">
        <v>1</v>
      </c>
      <c r="Q234" s="15">
        <f t="shared" si="30"/>
        <v>0.314</v>
      </c>
      <c r="R234" s="8">
        <v>22</v>
      </c>
      <c r="S234" s="5" t="str">
        <f t="shared" si="28"/>
        <v>2019-Wendell Smallwood</v>
      </c>
      <c r="T234" s="13">
        <f>_xlfn.XLOOKUP(S234,AV!Y:Y,AV!N:N)</f>
        <v>1.1200000000000001</v>
      </c>
      <c r="U234" t="str">
        <f>IF(ISNA(_xlfn.XLOOKUP(S234,'NGS RYOE'!N:N,'NGS RYOE'!K:K)),"",_xlfn.XLOOKUP(S234,'NGS RYOE'!N:N,'NGS RYOE'!K:K))</f>
        <v/>
      </c>
      <c r="V234">
        <f t="shared" si="27"/>
        <v>0.01</v>
      </c>
      <c r="W234" t="str">
        <f>IF(ISNA(_xlfn.XLOOKUP(S234,'NGS RYOE'!N:N,'NGS RYOE'!L:L)),"",_xlfn.XLOOKUP(S234,'NGS RYOE'!N:N,'NGS RYOE'!L:L))</f>
        <v/>
      </c>
      <c r="X234" s="17">
        <f>IF(ISNA(_xlfn.XLOOKUP(S234,'PFR Receiving'!Z:Z,'PFR Receiving'!AA:AA)),0,_xlfn.XLOOKUP(S234,'PFR Receiving'!Z:Z,'PFR Receiving'!AA:AA))</f>
        <v>68.266666666666666</v>
      </c>
      <c r="Y234" s="13">
        <f t="shared" si="31"/>
        <v>86.4</v>
      </c>
      <c r="Z234" s="17">
        <f t="shared" si="32"/>
        <v>36.266666666666666</v>
      </c>
      <c r="AA234" s="15">
        <f t="shared" si="33"/>
        <v>0.254</v>
      </c>
      <c r="AB234" s="17">
        <f t="shared" si="34"/>
        <v>355.45454545454544</v>
      </c>
      <c r="AC234" s="12">
        <f t="shared" si="35"/>
        <v>3.6818181818181817</v>
      </c>
      <c r="AD234" s="16">
        <f>P234/H234*230</f>
        <v>10.454545454545455</v>
      </c>
      <c r="AE234" s="18">
        <f>Z234+X234</f>
        <v>104.53333333333333</v>
      </c>
      <c r="AF234" s="18">
        <f>IF(ISNA(_xlfn.XLOOKUP(S234,'PFR Receiving'!Z:Z,'PFR Receiving'!AB:AB)),0,_xlfn.XLOOKUP(S234,'PFR Receiving'!Z:Z,'PFR Receiving'!AB:AB))</f>
        <v>53.333333333333336</v>
      </c>
      <c r="AG234" s="18">
        <f>Z234+AF234</f>
        <v>89.6</v>
      </c>
      <c r="AH234" s="18">
        <f>K234/F234*16</f>
        <v>50.133333333333333</v>
      </c>
      <c r="AI234" s="18">
        <f>Z234+$AM$1*AH234+AF234</f>
        <v>121.184</v>
      </c>
    </row>
    <row r="235" spans="1:35" ht="20" x14ac:dyDescent="0.25">
      <c r="A235" s="5">
        <v>2019</v>
      </c>
      <c r="B235" s="7" t="s">
        <v>173</v>
      </c>
      <c r="C235" s="8" t="s">
        <v>51</v>
      </c>
      <c r="D235" s="8">
        <v>25</v>
      </c>
      <c r="E235" s="8"/>
      <c r="F235" s="8">
        <v>9</v>
      </c>
      <c r="G235" s="8">
        <v>0</v>
      </c>
      <c r="H235" s="8">
        <v>23</v>
      </c>
      <c r="I235" s="8">
        <v>72</v>
      </c>
      <c r="J235" s="8">
        <v>4</v>
      </c>
      <c r="K235" s="8">
        <v>39</v>
      </c>
      <c r="L235" s="8">
        <v>1.7</v>
      </c>
      <c r="M235" s="15">
        <f t="shared" si="29"/>
        <v>0.32300000000000001</v>
      </c>
      <c r="N235" s="8">
        <v>33</v>
      </c>
      <c r="O235" s="8">
        <v>1.4</v>
      </c>
      <c r="P235" s="8">
        <v>1</v>
      </c>
      <c r="Q235" s="15">
        <f t="shared" si="30"/>
        <v>0.314</v>
      </c>
      <c r="R235" s="8">
        <v>23</v>
      </c>
      <c r="S235" s="5" t="str">
        <f t="shared" si="28"/>
        <v>2019-C.J. Prosise</v>
      </c>
      <c r="T235" s="13">
        <f>_xlfn.XLOOKUP(S235,AV!Y:Y,AV!N:N)</f>
        <v>1.76</v>
      </c>
      <c r="U235" t="str">
        <f>IF(ISNA(_xlfn.XLOOKUP(S235,'NGS RYOE'!N:N,'NGS RYOE'!K:K)),"",_xlfn.XLOOKUP(S235,'NGS RYOE'!N:N,'NGS RYOE'!K:K))</f>
        <v/>
      </c>
      <c r="V235">
        <f t="shared" ref="V235:V298" si="36">IF(ISERROR(_xlfn.PERCENTRANK.INC(U:U,U235)),0.01,_xlfn.PERCENTRANK.INC(U:U,U235))</f>
        <v>0.01</v>
      </c>
      <c r="W235" t="str">
        <f>IF(ISNA(_xlfn.XLOOKUP(S235,'NGS RYOE'!N:N,'NGS RYOE'!L:L)),"",_xlfn.XLOOKUP(S235,'NGS RYOE'!N:N,'NGS RYOE'!L:L))</f>
        <v/>
      </c>
      <c r="X235" s="17">
        <f>IF(ISNA(_xlfn.XLOOKUP(S235,'PFR Receiving'!Z:Z,'PFR Receiving'!AA:AA)),0,_xlfn.XLOOKUP(S235,'PFR Receiving'!Z:Z,'PFR Receiving'!AA:AA))</f>
        <v>135.11111111111111</v>
      </c>
      <c r="Y235" s="13">
        <f t="shared" si="31"/>
        <v>128</v>
      </c>
      <c r="Z235" s="17">
        <f t="shared" si="32"/>
        <v>58.666666666666664</v>
      </c>
      <c r="AA235" s="15">
        <f t="shared" si="33"/>
        <v>0.30599999999999999</v>
      </c>
      <c r="AB235" s="17">
        <f t="shared" si="34"/>
        <v>330</v>
      </c>
      <c r="AC235" s="12">
        <f t="shared" si="35"/>
        <v>3.1304347826086958</v>
      </c>
      <c r="AD235" s="16">
        <f>P235/H235*230</f>
        <v>10</v>
      </c>
      <c r="AE235" s="18">
        <f>Z235+X235</f>
        <v>193.77777777777777</v>
      </c>
      <c r="AF235" s="18">
        <f>IF(ISNA(_xlfn.XLOOKUP(S235,'PFR Receiving'!Z:Z,'PFR Receiving'!AB:AB)),0,_xlfn.XLOOKUP(S235,'PFR Receiving'!Z:Z,'PFR Receiving'!AB:AB))</f>
        <v>117.33333333333333</v>
      </c>
      <c r="AG235" s="18">
        <f>Z235+AF235</f>
        <v>176</v>
      </c>
      <c r="AH235" s="18">
        <f>K235/F235*16</f>
        <v>69.333333333333329</v>
      </c>
      <c r="AI235" s="18">
        <f>Z235+$AM$1*AH235+AF235</f>
        <v>219.68</v>
      </c>
    </row>
    <row r="236" spans="1:35" ht="20" x14ac:dyDescent="0.25">
      <c r="A236" s="5">
        <v>2019</v>
      </c>
      <c r="B236" s="7" t="s">
        <v>191</v>
      </c>
      <c r="C236" s="8" t="s">
        <v>81</v>
      </c>
      <c r="D236" s="8">
        <v>29</v>
      </c>
      <c r="E236" s="8"/>
      <c r="F236" s="8">
        <v>15</v>
      </c>
      <c r="G236" s="8">
        <v>2</v>
      </c>
      <c r="H236" s="8">
        <v>15</v>
      </c>
      <c r="I236" s="8">
        <v>68</v>
      </c>
      <c r="J236" s="8">
        <v>5</v>
      </c>
      <c r="K236" s="8">
        <v>46</v>
      </c>
      <c r="L236" s="8">
        <v>3.1</v>
      </c>
      <c r="M236" s="15">
        <f t="shared" si="29"/>
        <v>0.88500000000000001</v>
      </c>
      <c r="N236" s="8">
        <v>22</v>
      </c>
      <c r="O236" s="8">
        <v>1.5</v>
      </c>
      <c r="P236" s="8">
        <v>2</v>
      </c>
      <c r="Q236" s="15">
        <f t="shared" si="30"/>
        <v>0.41399999999999998</v>
      </c>
      <c r="R236" s="8">
        <v>7.5</v>
      </c>
      <c r="S236" s="5" t="str">
        <f t="shared" si="28"/>
        <v>2019-Brandon Bolden</v>
      </c>
      <c r="T236" s="13">
        <f>_xlfn.XLOOKUP(S236,AV!Y:Y,AV!N:N)</f>
        <v>1.1200000000000001</v>
      </c>
      <c r="U236" t="str">
        <f>IF(ISNA(_xlfn.XLOOKUP(S236,'NGS RYOE'!N:N,'NGS RYOE'!K:K)),"",_xlfn.XLOOKUP(S236,'NGS RYOE'!N:N,'NGS RYOE'!K:K))</f>
        <v/>
      </c>
      <c r="V236">
        <f t="shared" si="36"/>
        <v>0.01</v>
      </c>
      <c r="W236" t="str">
        <f>IF(ISNA(_xlfn.XLOOKUP(S236,'NGS RYOE'!N:N,'NGS RYOE'!L:L)),"",_xlfn.XLOOKUP(S236,'NGS RYOE'!N:N,'NGS RYOE'!L:L))</f>
        <v/>
      </c>
      <c r="X236" s="17">
        <f>IF(ISNA(_xlfn.XLOOKUP(S236,'PFR Receiving'!Z:Z,'PFR Receiving'!AA:AA)),0,_xlfn.XLOOKUP(S236,'PFR Receiving'!Z:Z,'PFR Receiving'!AA:AA))</f>
        <v>118.4</v>
      </c>
      <c r="Y236" s="13">
        <f t="shared" si="31"/>
        <v>72.533333333333331</v>
      </c>
      <c r="Z236" s="17">
        <f t="shared" si="32"/>
        <v>23.466666666666665</v>
      </c>
      <c r="AA236" s="15">
        <f t="shared" si="33"/>
        <v>0.223</v>
      </c>
      <c r="AB236" s="17">
        <f t="shared" si="34"/>
        <v>337.33333333333331</v>
      </c>
      <c r="AC236" s="12">
        <f t="shared" si="35"/>
        <v>4.5333333333333332</v>
      </c>
      <c r="AD236" s="16">
        <f>P236/H236*230</f>
        <v>30.666666666666668</v>
      </c>
      <c r="AE236" s="18">
        <f>Z236+X236</f>
        <v>141.86666666666667</v>
      </c>
      <c r="AF236" s="18">
        <f>IF(ISNA(_xlfn.XLOOKUP(S236,'PFR Receiving'!Z:Z,'PFR Receiving'!AB:AB)),0,_xlfn.XLOOKUP(S236,'PFR Receiving'!Z:Z,'PFR Receiving'!AB:AB))</f>
        <v>62.93333333333333</v>
      </c>
      <c r="AG236" s="18">
        <f>Z236+AF236</f>
        <v>86.399999999999991</v>
      </c>
      <c r="AH236" s="18">
        <f>K236/F236*16</f>
        <v>49.06666666666667</v>
      </c>
      <c r="AI236" s="18">
        <f>Z236+$AM$1*AH236+AF236</f>
        <v>117.312</v>
      </c>
    </row>
    <row r="237" spans="1:35" ht="20" x14ac:dyDescent="0.25">
      <c r="A237" s="5">
        <v>2019</v>
      </c>
      <c r="B237" s="7" t="s">
        <v>185</v>
      </c>
      <c r="C237" s="8" t="s">
        <v>47</v>
      </c>
      <c r="D237" s="8">
        <v>36</v>
      </c>
      <c r="E237" s="8" t="s">
        <v>121</v>
      </c>
      <c r="F237" s="8">
        <v>6</v>
      </c>
      <c r="G237" s="8">
        <v>1</v>
      </c>
      <c r="H237" s="8">
        <v>17</v>
      </c>
      <c r="I237" s="8">
        <v>66</v>
      </c>
      <c r="J237" s="8">
        <v>3</v>
      </c>
      <c r="K237" s="8">
        <v>40</v>
      </c>
      <c r="L237" s="8">
        <v>2.4</v>
      </c>
      <c r="M237" s="15">
        <f t="shared" si="29"/>
        <v>0.67600000000000005</v>
      </c>
      <c r="N237" s="8">
        <v>26</v>
      </c>
      <c r="O237" s="8">
        <v>1.5</v>
      </c>
      <c r="P237" s="8">
        <v>0</v>
      </c>
      <c r="Q237" s="15">
        <f t="shared" si="30"/>
        <v>0</v>
      </c>
      <c r="R237" s="8"/>
      <c r="S237" s="5" t="str">
        <f t="shared" si="28"/>
        <v>2019-Darren Sproles</v>
      </c>
      <c r="T237" s="13">
        <f>_xlfn.XLOOKUP(S237,AV!Y:Y,AV!N:N)</f>
        <v>2.72</v>
      </c>
      <c r="U237" t="str">
        <f>IF(ISNA(_xlfn.XLOOKUP(S237,'NGS RYOE'!N:N,'NGS RYOE'!K:K)),"",_xlfn.XLOOKUP(S237,'NGS RYOE'!N:N,'NGS RYOE'!K:K))</f>
        <v/>
      </c>
      <c r="V237">
        <f t="shared" si="36"/>
        <v>0.01</v>
      </c>
      <c r="W237" t="str">
        <f>IF(ISNA(_xlfn.XLOOKUP(S237,'NGS RYOE'!N:N,'NGS RYOE'!L:L)),"",_xlfn.XLOOKUP(S237,'NGS RYOE'!N:N,'NGS RYOE'!L:L))</f>
        <v/>
      </c>
      <c r="X237" s="17">
        <f>IF(ISNA(_xlfn.XLOOKUP(S237,'PFR Receiving'!Z:Z,'PFR Receiving'!AA:AA)),0,_xlfn.XLOOKUP(S237,'PFR Receiving'!Z:Z,'PFR Receiving'!AA:AA))</f>
        <v>64</v>
      </c>
      <c r="Y237" s="13">
        <f t="shared" si="31"/>
        <v>176</v>
      </c>
      <c r="Z237" s="17">
        <f t="shared" si="32"/>
        <v>69.333333333333329</v>
      </c>
      <c r="AA237" s="15">
        <f t="shared" si="33"/>
        <v>0.33700000000000002</v>
      </c>
      <c r="AB237" s="17">
        <f t="shared" si="34"/>
        <v>351.76470588235293</v>
      </c>
      <c r="AC237" s="12">
        <f t="shared" si="35"/>
        <v>3.8823529411764706</v>
      </c>
      <c r="AD237" s="16">
        <f>P237/H237*230</f>
        <v>0</v>
      </c>
      <c r="AE237" s="18">
        <f>Z237+X237</f>
        <v>133.33333333333331</v>
      </c>
      <c r="AF237" s="18">
        <f>IF(ISNA(_xlfn.XLOOKUP(S237,'PFR Receiving'!Z:Z,'PFR Receiving'!AB:AB)),0,_xlfn.XLOOKUP(S237,'PFR Receiving'!Z:Z,'PFR Receiving'!AB:AB))</f>
        <v>66.666666666666671</v>
      </c>
      <c r="AG237" s="18">
        <f>Z237+AF237</f>
        <v>136</v>
      </c>
      <c r="AH237" s="18">
        <f>K237/F237*16</f>
        <v>106.66666666666667</v>
      </c>
      <c r="AI237" s="18">
        <f>Z237+$AM$1*AH237+AF237</f>
        <v>203.2</v>
      </c>
    </row>
    <row r="238" spans="1:35" ht="20" x14ac:dyDescent="0.25">
      <c r="A238" s="5">
        <v>2019</v>
      </c>
      <c r="B238" s="7" t="s">
        <v>188</v>
      </c>
      <c r="C238" s="8" t="s">
        <v>21</v>
      </c>
      <c r="D238" s="8">
        <v>26</v>
      </c>
      <c r="E238" s="8"/>
      <c r="F238" s="8">
        <v>6</v>
      </c>
      <c r="G238" s="8">
        <v>0</v>
      </c>
      <c r="H238" s="8">
        <v>17</v>
      </c>
      <c r="I238" s="8">
        <v>63</v>
      </c>
      <c r="J238" s="8">
        <v>5</v>
      </c>
      <c r="K238" s="8">
        <v>15</v>
      </c>
      <c r="L238" s="8">
        <v>0.9</v>
      </c>
      <c r="M238" s="15">
        <f t="shared" si="29"/>
        <v>0.126</v>
      </c>
      <c r="N238" s="8">
        <v>48</v>
      </c>
      <c r="O238" s="8">
        <v>2.8</v>
      </c>
      <c r="P238" s="8">
        <v>4</v>
      </c>
      <c r="Q238" s="15">
        <f t="shared" si="30"/>
        <v>0.53800000000000003</v>
      </c>
      <c r="R238" s="8">
        <v>4.3</v>
      </c>
      <c r="S238" s="5" t="str">
        <f t="shared" si="28"/>
        <v>2019-T.J. Yeldon</v>
      </c>
      <c r="T238" s="13">
        <f>_xlfn.XLOOKUP(S238,AV!Y:Y,AV!N:N)</f>
        <v>2.72</v>
      </c>
      <c r="U238" t="str">
        <f>IF(ISNA(_xlfn.XLOOKUP(S238,'NGS RYOE'!N:N,'NGS RYOE'!K:K)),"",_xlfn.XLOOKUP(S238,'NGS RYOE'!N:N,'NGS RYOE'!K:K))</f>
        <v/>
      </c>
      <c r="V238">
        <f t="shared" si="36"/>
        <v>0.01</v>
      </c>
      <c r="W238" t="str">
        <f>IF(ISNA(_xlfn.XLOOKUP(S238,'NGS RYOE'!N:N,'NGS RYOE'!L:L)),"",_xlfn.XLOOKUP(S238,'NGS RYOE'!N:N,'NGS RYOE'!L:L))</f>
        <v/>
      </c>
      <c r="X238" s="17">
        <f>IF(ISNA(_xlfn.XLOOKUP(S238,'PFR Receiving'!Z:Z,'PFR Receiving'!AA:AA)),0,_xlfn.XLOOKUP(S238,'PFR Receiving'!Z:Z,'PFR Receiving'!AA:AA))</f>
        <v>330.66666666666669</v>
      </c>
      <c r="Y238" s="13">
        <f t="shared" si="31"/>
        <v>168</v>
      </c>
      <c r="Z238" s="17">
        <f t="shared" si="32"/>
        <v>128</v>
      </c>
      <c r="AA238" s="15">
        <f t="shared" si="33"/>
        <v>0.47899999999999998</v>
      </c>
      <c r="AB238" s="17">
        <f t="shared" si="34"/>
        <v>649.41176470588243</v>
      </c>
      <c r="AC238" s="12">
        <f t="shared" si="35"/>
        <v>3.7058823529411766</v>
      </c>
      <c r="AD238" s="16">
        <f>P238/H238*230</f>
        <v>54.117647058823529</v>
      </c>
      <c r="AE238" s="18">
        <f>Z238+X238</f>
        <v>458.66666666666669</v>
      </c>
      <c r="AF238" s="18">
        <f>IF(ISNA(_xlfn.XLOOKUP(S238,'PFR Receiving'!Z:Z,'PFR Receiving'!AB:AB)),0,_xlfn.XLOOKUP(S238,'PFR Receiving'!Z:Z,'PFR Receiving'!AB:AB))</f>
        <v>306.66666666666669</v>
      </c>
      <c r="AG238" s="18">
        <f>Z238+AF238</f>
        <v>434.66666666666669</v>
      </c>
      <c r="AH238" s="18">
        <f>K238/F238*16</f>
        <v>40</v>
      </c>
      <c r="AI238" s="18">
        <f>Z238+$AM$1*AH238+AF238</f>
        <v>459.86666666666667</v>
      </c>
    </row>
    <row r="239" spans="1:35" ht="20" x14ac:dyDescent="0.25">
      <c r="A239" s="5">
        <v>2019</v>
      </c>
      <c r="B239" s="7" t="s">
        <v>215</v>
      </c>
      <c r="C239" s="8" t="s">
        <v>49</v>
      </c>
      <c r="D239" s="8">
        <v>25</v>
      </c>
      <c r="E239" s="8"/>
      <c r="F239" s="8">
        <v>16</v>
      </c>
      <c r="G239" s="8">
        <v>0</v>
      </c>
      <c r="H239" s="8">
        <v>8</v>
      </c>
      <c r="I239" s="8">
        <v>60</v>
      </c>
      <c r="J239" s="8">
        <v>2</v>
      </c>
      <c r="K239" s="8">
        <v>9</v>
      </c>
      <c r="L239" s="8">
        <v>1.1000000000000001</v>
      </c>
      <c r="M239" s="15">
        <f t="shared" si="29"/>
        <v>0.17599999999999999</v>
      </c>
      <c r="N239" s="8">
        <v>51</v>
      </c>
      <c r="O239" s="8">
        <v>6.4</v>
      </c>
      <c r="P239" s="8">
        <v>2</v>
      </c>
      <c r="Q239" s="15">
        <f t="shared" si="30"/>
        <v>0.41399999999999998</v>
      </c>
      <c r="R239" s="8">
        <v>4</v>
      </c>
      <c r="S239" s="5" t="str">
        <f t="shared" si="28"/>
        <v>2019-Dwayne Washington</v>
      </c>
      <c r="T239" s="13">
        <f>_xlfn.XLOOKUP(S239,AV!Y:Y,AV!N:N)</f>
        <v>0.96</v>
      </c>
      <c r="U239" t="str">
        <f>IF(ISNA(_xlfn.XLOOKUP(S239,'NGS RYOE'!N:N,'NGS RYOE'!K:K)),"",_xlfn.XLOOKUP(S239,'NGS RYOE'!N:N,'NGS RYOE'!K:K))</f>
        <v/>
      </c>
      <c r="V239">
        <f t="shared" si="36"/>
        <v>0.01</v>
      </c>
      <c r="W239" t="str">
        <f>IF(ISNA(_xlfn.XLOOKUP(S239,'NGS RYOE'!N:N,'NGS RYOE'!L:L)),"",_xlfn.XLOOKUP(S239,'NGS RYOE'!N:N,'NGS RYOE'!L:L))</f>
        <v/>
      </c>
      <c r="X239" s="17">
        <f>IF(ISNA(_xlfn.XLOOKUP(S239,'PFR Receiving'!Z:Z,'PFR Receiving'!AA:AA)),0,_xlfn.XLOOKUP(S239,'PFR Receiving'!Z:Z,'PFR Receiving'!AA:AA))</f>
        <v>6</v>
      </c>
      <c r="Y239" s="13">
        <f t="shared" si="31"/>
        <v>60</v>
      </c>
      <c r="Z239" s="17">
        <f t="shared" si="32"/>
        <v>51</v>
      </c>
      <c r="AA239" s="15">
        <f t="shared" si="33"/>
        <v>0.28699999999999998</v>
      </c>
      <c r="AB239" s="17">
        <f t="shared" si="34"/>
        <v>1466.25</v>
      </c>
      <c r="AC239" s="12">
        <f t="shared" si="35"/>
        <v>7.5</v>
      </c>
      <c r="AD239" s="16">
        <f>P239/H239*230</f>
        <v>57.5</v>
      </c>
      <c r="AE239" s="18">
        <f>Z239+X239</f>
        <v>57</v>
      </c>
      <c r="AF239" s="18">
        <f>IF(ISNA(_xlfn.XLOOKUP(S239,'PFR Receiving'!Z:Z,'PFR Receiving'!AB:AB)),0,_xlfn.XLOOKUP(S239,'PFR Receiving'!Z:Z,'PFR Receiving'!AB:AB))</f>
        <v>11</v>
      </c>
      <c r="AG239" s="18">
        <f>Z239+AF239</f>
        <v>62</v>
      </c>
      <c r="AH239" s="18">
        <f>K239/F239*16</f>
        <v>9</v>
      </c>
      <c r="AI239" s="18">
        <f>Z239+$AM$1*AH239+AF239</f>
        <v>67.67</v>
      </c>
    </row>
    <row r="240" spans="1:35" ht="20" x14ac:dyDescent="0.25">
      <c r="A240" s="5">
        <v>2019</v>
      </c>
      <c r="B240" s="7" t="s">
        <v>186</v>
      </c>
      <c r="C240" s="8" t="s">
        <v>62</v>
      </c>
      <c r="D240" s="8">
        <v>28</v>
      </c>
      <c r="E240" s="8"/>
      <c r="F240" s="8">
        <v>3</v>
      </c>
      <c r="G240" s="8">
        <v>1</v>
      </c>
      <c r="H240" s="8">
        <v>17</v>
      </c>
      <c r="I240" s="8">
        <v>51</v>
      </c>
      <c r="J240" s="8">
        <v>3</v>
      </c>
      <c r="K240" s="8">
        <v>21</v>
      </c>
      <c r="L240" s="8">
        <v>1.2</v>
      </c>
      <c r="M240" s="15">
        <f t="shared" si="29"/>
        <v>0.19</v>
      </c>
      <c r="N240" s="8">
        <v>30</v>
      </c>
      <c r="O240" s="8">
        <v>1.8</v>
      </c>
      <c r="P240" s="8">
        <v>2</v>
      </c>
      <c r="Q240" s="15">
        <f t="shared" si="30"/>
        <v>0.41399999999999998</v>
      </c>
      <c r="R240" s="8">
        <v>8.5</v>
      </c>
      <c r="S240" s="5" t="str">
        <f t="shared" si="28"/>
        <v>2019-Spencer Ware</v>
      </c>
      <c r="T240" s="13">
        <f>_xlfn.XLOOKUP(S240,AV!Y:Y,AV!N:N)</f>
        <v>5.28</v>
      </c>
      <c r="U240" t="str">
        <f>IF(ISNA(_xlfn.XLOOKUP(S240,'NGS RYOE'!N:N,'NGS RYOE'!K:K)),"",_xlfn.XLOOKUP(S240,'NGS RYOE'!N:N,'NGS RYOE'!K:K))</f>
        <v/>
      </c>
      <c r="V240">
        <f t="shared" si="36"/>
        <v>0.01</v>
      </c>
      <c r="W240" t="str">
        <f>IF(ISNA(_xlfn.XLOOKUP(S240,'NGS RYOE'!N:N,'NGS RYOE'!L:L)),"",_xlfn.XLOOKUP(S240,'NGS RYOE'!N:N,'NGS RYOE'!L:L))</f>
        <v/>
      </c>
      <c r="X240" s="17">
        <f>IF(ISNA(_xlfn.XLOOKUP(S240,'PFR Receiving'!Z:Z,'PFR Receiving'!AA:AA)),0,_xlfn.XLOOKUP(S240,'PFR Receiving'!Z:Z,'PFR Receiving'!AA:AA))</f>
        <v>117.33333333333333</v>
      </c>
      <c r="Y240" s="13">
        <f t="shared" si="31"/>
        <v>272</v>
      </c>
      <c r="Z240" s="17">
        <f t="shared" si="32"/>
        <v>160</v>
      </c>
      <c r="AA240" s="15">
        <f t="shared" si="33"/>
        <v>0.52900000000000003</v>
      </c>
      <c r="AB240" s="17">
        <f t="shared" si="34"/>
        <v>405.88235294117646</v>
      </c>
      <c r="AC240" s="12">
        <f t="shared" si="35"/>
        <v>3</v>
      </c>
      <c r="AD240" s="16">
        <f>P240/H240*230</f>
        <v>27.058823529411764</v>
      </c>
      <c r="AE240" s="18">
        <f>Z240+X240</f>
        <v>277.33333333333331</v>
      </c>
      <c r="AF240" s="18">
        <f>IF(ISNA(_xlfn.XLOOKUP(S240,'PFR Receiving'!Z:Z,'PFR Receiving'!AB:AB)),0,_xlfn.XLOOKUP(S240,'PFR Receiving'!Z:Z,'PFR Receiving'!AB:AB))</f>
        <v>80</v>
      </c>
      <c r="AG240" s="18">
        <f>Z240+AF240</f>
        <v>240</v>
      </c>
      <c r="AH240" s="18">
        <f>K240/F240*16</f>
        <v>112</v>
      </c>
      <c r="AI240" s="18">
        <f>Z240+$AM$1*AH240+AF240</f>
        <v>310.56</v>
      </c>
    </row>
    <row r="241" spans="1:35" ht="20" x14ac:dyDescent="0.25">
      <c r="A241" s="5">
        <v>2019</v>
      </c>
      <c r="B241" s="7" t="s">
        <v>177</v>
      </c>
      <c r="C241" s="8" t="s">
        <v>33</v>
      </c>
      <c r="D241" s="8">
        <v>23</v>
      </c>
      <c r="E241" s="8"/>
      <c r="F241" s="8">
        <v>8</v>
      </c>
      <c r="G241" s="8">
        <v>0</v>
      </c>
      <c r="H241" s="8">
        <v>22</v>
      </c>
      <c r="I241" s="8">
        <v>50</v>
      </c>
      <c r="J241" s="8">
        <v>6</v>
      </c>
      <c r="K241" s="8">
        <v>29</v>
      </c>
      <c r="L241" s="8">
        <v>1.3</v>
      </c>
      <c r="M241" s="15">
        <f t="shared" si="29"/>
        <v>0.21099999999999999</v>
      </c>
      <c r="N241" s="8">
        <v>21</v>
      </c>
      <c r="O241" s="8">
        <v>1</v>
      </c>
      <c r="P241" s="8">
        <v>0</v>
      </c>
      <c r="Q241" s="15">
        <f t="shared" si="30"/>
        <v>0</v>
      </c>
      <c r="R241" s="8"/>
      <c r="S241" s="5" t="str">
        <f t="shared" si="28"/>
        <v>2019-Qadree Ollison</v>
      </c>
      <c r="T241" s="13">
        <f>_xlfn.XLOOKUP(S241,AV!Y:Y,AV!N:N)</f>
        <v>0</v>
      </c>
      <c r="U241" t="str">
        <f>IF(ISNA(_xlfn.XLOOKUP(S241,'NGS RYOE'!N:N,'NGS RYOE'!K:K)),"",_xlfn.XLOOKUP(S241,'NGS RYOE'!N:N,'NGS RYOE'!K:K))</f>
        <v/>
      </c>
      <c r="V241">
        <f t="shared" si="36"/>
        <v>0.01</v>
      </c>
      <c r="W241" t="str">
        <f>IF(ISNA(_xlfn.XLOOKUP(S241,'NGS RYOE'!N:N,'NGS RYOE'!L:L)),"",_xlfn.XLOOKUP(S241,'NGS RYOE'!N:N,'NGS RYOE'!L:L))</f>
        <v/>
      </c>
      <c r="X241" s="17">
        <f>IF(ISNA(_xlfn.XLOOKUP(S241,'PFR Receiving'!Z:Z,'PFR Receiving'!AA:AA)),0,_xlfn.XLOOKUP(S241,'PFR Receiving'!Z:Z,'PFR Receiving'!AA:AA))</f>
        <v>14</v>
      </c>
      <c r="Y241" s="13">
        <f t="shared" si="31"/>
        <v>100</v>
      </c>
      <c r="Z241" s="17">
        <f t="shared" si="32"/>
        <v>42</v>
      </c>
      <c r="AA241" s="15">
        <f t="shared" si="33"/>
        <v>0.26600000000000001</v>
      </c>
      <c r="AB241" s="17">
        <f t="shared" si="34"/>
        <v>219.54545454545456</v>
      </c>
      <c r="AC241" s="12">
        <f t="shared" si="35"/>
        <v>2.2727272727272729</v>
      </c>
      <c r="AD241" s="16">
        <f>P241/H241*230</f>
        <v>0</v>
      </c>
      <c r="AE241" s="18">
        <f>Z241+X241</f>
        <v>56</v>
      </c>
      <c r="AF241" s="18">
        <f>IF(ISNA(_xlfn.XLOOKUP(S241,'PFR Receiving'!Z:Z,'PFR Receiving'!AB:AB)),0,_xlfn.XLOOKUP(S241,'PFR Receiving'!Z:Z,'PFR Receiving'!AB:AB))</f>
        <v>6</v>
      </c>
      <c r="AG241" s="18">
        <f>Z241+AF241</f>
        <v>48</v>
      </c>
      <c r="AH241" s="18">
        <f>K241/F241*16</f>
        <v>58</v>
      </c>
      <c r="AI241" s="18">
        <f>Z241+$AM$1*AH241+AF241</f>
        <v>84.539999999999992</v>
      </c>
    </row>
    <row r="242" spans="1:35" ht="20" x14ac:dyDescent="0.25">
      <c r="A242" s="5">
        <v>2019</v>
      </c>
      <c r="B242" s="7" t="s">
        <v>194</v>
      </c>
      <c r="C242" s="8" t="s">
        <v>28</v>
      </c>
      <c r="D242" s="8">
        <v>24</v>
      </c>
      <c r="E242" s="8"/>
      <c r="F242" s="8">
        <v>14</v>
      </c>
      <c r="G242" s="8">
        <v>0</v>
      </c>
      <c r="H242" s="8">
        <v>13</v>
      </c>
      <c r="I242" s="8">
        <v>49</v>
      </c>
      <c r="J242" s="8">
        <v>3</v>
      </c>
      <c r="K242" s="8">
        <v>36</v>
      </c>
      <c r="L242" s="8">
        <v>2.8</v>
      </c>
      <c r="M242" s="15">
        <f t="shared" si="29"/>
        <v>0.82099999999999995</v>
      </c>
      <c r="N242" s="8">
        <v>13</v>
      </c>
      <c r="O242" s="8">
        <v>1</v>
      </c>
      <c r="P242" s="8">
        <v>0</v>
      </c>
      <c r="Q242" s="15">
        <f t="shared" si="30"/>
        <v>0</v>
      </c>
      <c r="R242" s="8"/>
      <c r="S242" s="5" t="str">
        <f t="shared" si="28"/>
        <v>2019-Dontrell Hilliard</v>
      </c>
      <c r="T242" s="13">
        <f>_xlfn.XLOOKUP(S242,AV!Y:Y,AV!N:N)</f>
        <v>1.1200000000000001</v>
      </c>
      <c r="U242" t="str">
        <f>IF(ISNA(_xlfn.XLOOKUP(S242,'NGS RYOE'!N:N,'NGS RYOE'!K:K)),"",_xlfn.XLOOKUP(S242,'NGS RYOE'!N:N,'NGS RYOE'!K:K))</f>
        <v/>
      </c>
      <c r="V242">
        <f t="shared" si="36"/>
        <v>0.01</v>
      </c>
      <c r="W242" t="str">
        <f>IF(ISNA(_xlfn.XLOOKUP(S242,'NGS RYOE'!N:N,'NGS RYOE'!L:L)),"",_xlfn.XLOOKUP(S242,'NGS RYOE'!N:N,'NGS RYOE'!L:L))</f>
        <v/>
      </c>
      <c r="X242" s="17">
        <f>IF(ISNA(_xlfn.XLOOKUP(S242,'PFR Receiving'!Z:Z,'PFR Receiving'!AA:AA)),0,_xlfn.XLOOKUP(S242,'PFR Receiving'!Z:Z,'PFR Receiving'!AA:AA))</f>
        <v>105.14285714285714</v>
      </c>
      <c r="Y242" s="13">
        <f t="shared" si="31"/>
        <v>56</v>
      </c>
      <c r="Z242" s="17">
        <f t="shared" si="32"/>
        <v>14.857142857142858</v>
      </c>
      <c r="AA242" s="15">
        <f t="shared" si="33"/>
        <v>0.17799999999999999</v>
      </c>
      <c r="AB242" s="17">
        <f t="shared" si="34"/>
        <v>230</v>
      </c>
      <c r="AC242" s="12">
        <f t="shared" si="35"/>
        <v>3.7692307692307692</v>
      </c>
      <c r="AD242" s="16">
        <f>P242/H242*230</f>
        <v>0</v>
      </c>
      <c r="AE242" s="18">
        <f>Z242+X242</f>
        <v>120</v>
      </c>
      <c r="AF242" s="18">
        <f>IF(ISNA(_xlfn.XLOOKUP(S242,'PFR Receiving'!Z:Z,'PFR Receiving'!AB:AB)),0,_xlfn.XLOOKUP(S242,'PFR Receiving'!Z:Z,'PFR Receiving'!AB:AB))</f>
        <v>117.71428571428571</v>
      </c>
      <c r="AG242" s="18">
        <f>Z242+AF242</f>
        <v>132.57142857142856</v>
      </c>
      <c r="AH242" s="18">
        <f>K242/F242*16</f>
        <v>41.142857142857146</v>
      </c>
      <c r="AI242" s="18">
        <f>Z242+$AM$1*AH242+AF242</f>
        <v>158.49142857142857</v>
      </c>
    </row>
    <row r="243" spans="1:35" ht="20" x14ac:dyDescent="0.25">
      <c r="A243" s="5">
        <v>2019</v>
      </c>
      <c r="B243" s="7" t="s">
        <v>182</v>
      </c>
      <c r="C243" s="8" t="s">
        <v>115</v>
      </c>
      <c r="D243" s="8">
        <v>27</v>
      </c>
      <c r="E243" s="8"/>
      <c r="F243" s="8">
        <v>3</v>
      </c>
      <c r="G243" s="8">
        <v>1</v>
      </c>
      <c r="H243" s="8">
        <v>18</v>
      </c>
      <c r="I243" s="8">
        <v>48</v>
      </c>
      <c r="J243" s="8">
        <v>3</v>
      </c>
      <c r="K243" s="8">
        <v>19</v>
      </c>
      <c r="L243" s="8">
        <v>1.1000000000000001</v>
      </c>
      <c r="M243" s="15">
        <f t="shared" si="29"/>
        <v>0.17599999999999999</v>
      </c>
      <c r="N243" s="8">
        <v>29</v>
      </c>
      <c r="O243" s="8">
        <v>1.6</v>
      </c>
      <c r="P243" s="8">
        <v>0</v>
      </c>
      <c r="Q243" s="15">
        <f t="shared" si="30"/>
        <v>0</v>
      </c>
      <c r="R243" s="8"/>
      <c r="S243" s="5" t="str">
        <f t="shared" si="28"/>
        <v>2019-Tra Carson</v>
      </c>
      <c r="T243" s="13">
        <f>_xlfn.XLOOKUP(S243,AV!Y:Y,AV!N:N)</f>
        <v>0</v>
      </c>
      <c r="U243" t="str">
        <f>IF(ISNA(_xlfn.XLOOKUP(S243,'NGS RYOE'!N:N,'NGS RYOE'!K:K)),"",_xlfn.XLOOKUP(S243,'NGS RYOE'!N:N,'NGS RYOE'!K:K))</f>
        <v/>
      </c>
      <c r="V243">
        <f t="shared" si="36"/>
        <v>0.01</v>
      </c>
      <c r="W243" t="str">
        <f>IF(ISNA(_xlfn.XLOOKUP(S243,'NGS RYOE'!N:N,'NGS RYOE'!L:L)),"",_xlfn.XLOOKUP(S243,'NGS RYOE'!N:N,'NGS RYOE'!L:L))</f>
        <v/>
      </c>
      <c r="X243" s="17">
        <f>IF(ISNA(_xlfn.XLOOKUP(S243,'PFR Receiving'!Z:Z,'PFR Receiving'!AA:AA)),0,_xlfn.XLOOKUP(S243,'PFR Receiving'!Z:Z,'PFR Receiving'!AA:AA))</f>
        <v>96</v>
      </c>
      <c r="Y243" s="13">
        <f t="shared" si="31"/>
        <v>256</v>
      </c>
      <c r="Z243" s="17">
        <f t="shared" si="32"/>
        <v>154.66666666666666</v>
      </c>
      <c r="AA243" s="15">
        <f t="shared" si="33"/>
        <v>0.51700000000000002</v>
      </c>
      <c r="AB243" s="17">
        <f t="shared" si="34"/>
        <v>370.55555555555554</v>
      </c>
      <c r="AC243" s="12">
        <f t="shared" si="35"/>
        <v>2.6666666666666665</v>
      </c>
      <c r="AD243" s="16">
        <f>P243/H243*230</f>
        <v>0</v>
      </c>
      <c r="AE243" s="18">
        <f>Z243+X243</f>
        <v>250.66666666666666</v>
      </c>
      <c r="AF243" s="18">
        <f>IF(ISNA(_xlfn.XLOOKUP(S243,'PFR Receiving'!Z:Z,'PFR Receiving'!AB:AB)),0,_xlfn.XLOOKUP(S243,'PFR Receiving'!Z:Z,'PFR Receiving'!AB:AB))</f>
        <v>74.666666666666671</v>
      </c>
      <c r="AG243" s="18">
        <f>Z243+AF243</f>
        <v>229.33333333333331</v>
      </c>
      <c r="AH243" s="18">
        <f>K243/F243*16</f>
        <v>101.33333333333333</v>
      </c>
      <c r="AI243" s="18">
        <f>Z243+$AM$1*AH243+AF243</f>
        <v>293.17333333333335</v>
      </c>
    </row>
    <row r="244" spans="1:35" ht="20" x14ac:dyDescent="0.25">
      <c r="A244" s="5">
        <v>2019</v>
      </c>
      <c r="B244" s="7" t="s">
        <v>206</v>
      </c>
      <c r="C244" s="8" t="s">
        <v>74</v>
      </c>
      <c r="D244" s="8">
        <v>31</v>
      </c>
      <c r="E244" s="8"/>
      <c r="F244" s="8">
        <v>11</v>
      </c>
      <c r="G244" s="8">
        <v>0</v>
      </c>
      <c r="H244" s="8">
        <v>9</v>
      </c>
      <c r="I244" s="8">
        <v>40</v>
      </c>
      <c r="J244" s="8">
        <v>3</v>
      </c>
      <c r="K244" s="8">
        <v>26</v>
      </c>
      <c r="L244" s="8">
        <v>2.9</v>
      </c>
      <c r="M244" s="15">
        <f t="shared" si="29"/>
        <v>0.84</v>
      </c>
      <c r="N244" s="8">
        <v>14</v>
      </c>
      <c r="O244" s="8">
        <v>1.6</v>
      </c>
      <c r="P244" s="8">
        <v>0</v>
      </c>
      <c r="Q244" s="15">
        <f t="shared" si="30"/>
        <v>0</v>
      </c>
      <c r="R244" s="8"/>
      <c r="S244" s="5" t="str">
        <f t="shared" si="28"/>
        <v>2019-Taiwan Jones</v>
      </c>
      <c r="T244" s="13">
        <f>_xlfn.XLOOKUP(S244,AV!Y:Y,AV!N:N)</f>
        <v>0</v>
      </c>
      <c r="U244" t="str">
        <f>IF(ISNA(_xlfn.XLOOKUP(S244,'NGS RYOE'!N:N,'NGS RYOE'!K:K)),"",_xlfn.XLOOKUP(S244,'NGS RYOE'!N:N,'NGS RYOE'!K:K))</f>
        <v/>
      </c>
      <c r="V244">
        <f t="shared" si="36"/>
        <v>0.01</v>
      </c>
      <c r="W244" t="str">
        <f>IF(ISNA(_xlfn.XLOOKUP(S244,'NGS RYOE'!N:N,'NGS RYOE'!L:L)),"",_xlfn.XLOOKUP(S244,'NGS RYOE'!N:N,'NGS RYOE'!L:L))</f>
        <v/>
      </c>
      <c r="X244" s="17">
        <f>IF(ISNA(_xlfn.XLOOKUP(S244,'PFR Receiving'!Z:Z,'PFR Receiving'!AA:AA)),0,_xlfn.XLOOKUP(S244,'PFR Receiving'!Z:Z,'PFR Receiving'!AA:AA))</f>
        <v>13.090909090909092</v>
      </c>
      <c r="Y244" s="13">
        <f t="shared" si="31"/>
        <v>58.18181818181818</v>
      </c>
      <c r="Z244" s="17">
        <f t="shared" si="32"/>
        <v>20.363636363636363</v>
      </c>
      <c r="AA244" s="15">
        <f t="shared" si="33"/>
        <v>0.21099999999999999</v>
      </c>
      <c r="AB244" s="17">
        <f t="shared" si="34"/>
        <v>357.77777777777777</v>
      </c>
      <c r="AC244" s="12">
        <f t="shared" si="35"/>
        <v>4.4444444444444446</v>
      </c>
      <c r="AD244" s="16">
        <f>P244/H244*230</f>
        <v>0</v>
      </c>
      <c r="AE244" s="18">
        <f>Z244+X244</f>
        <v>33.454545454545453</v>
      </c>
      <c r="AF244" s="18">
        <f>IF(ISNA(_xlfn.XLOOKUP(S244,'PFR Receiving'!Z:Z,'PFR Receiving'!AB:AB)),0,_xlfn.XLOOKUP(S244,'PFR Receiving'!Z:Z,'PFR Receiving'!AB:AB))</f>
        <v>17.454545454545453</v>
      </c>
      <c r="AG244" s="18">
        <f>Z244+AF244</f>
        <v>37.818181818181813</v>
      </c>
      <c r="AH244" s="18">
        <f>K244/F244*16</f>
        <v>37.81818181818182</v>
      </c>
      <c r="AI244" s="18">
        <f>Z244+$AM$1*AH244+AF244</f>
        <v>61.643636363636361</v>
      </c>
    </row>
    <row r="245" spans="1:35" ht="20" x14ac:dyDescent="0.25">
      <c r="A245" s="5">
        <v>2019</v>
      </c>
      <c r="B245" s="7" t="s">
        <v>192</v>
      </c>
      <c r="C245" s="8" t="s">
        <v>35</v>
      </c>
      <c r="D245" s="8">
        <v>26</v>
      </c>
      <c r="E245" s="8"/>
      <c r="F245" s="8">
        <v>16</v>
      </c>
      <c r="G245" s="8">
        <v>1</v>
      </c>
      <c r="H245" s="8">
        <v>15</v>
      </c>
      <c r="I245" s="8">
        <v>39</v>
      </c>
      <c r="J245" s="8">
        <v>2</v>
      </c>
      <c r="K245" s="8">
        <v>16</v>
      </c>
      <c r="L245" s="8">
        <v>1.1000000000000001</v>
      </c>
      <c r="M245" s="15">
        <f t="shared" si="29"/>
        <v>0.17599999999999999</v>
      </c>
      <c r="N245" s="8">
        <v>23</v>
      </c>
      <c r="O245" s="8">
        <v>1.5</v>
      </c>
      <c r="P245" s="8">
        <v>1</v>
      </c>
      <c r="Q245" s="15">
        <f t="shared" si="30"/>
        <v>0.314</v>
      </c>
      <c r="R245" s="8">
        <v>15</v>
      </c>
      <c r="S245" s="5" t="str">
        <f t="shared" si="28"/>
        <v>2019-Elijhaa Penny</v>
      </c>
      <c r="T245" s="13">
        <f>_xlfn.XLOOKUP(S245,AV!Y:Y,AV!N:N)</f>
        <v>0</v>
      </c>
      <c r="U245" t="str">
        <f>IF(ISNA(_xlfn.XLOOKUP(S245,'NGS RYOE'!N:N,'NGS RYOE'!K:K)),"",_xlfn.XLOOKUP(S245,'NGS RYOE'!N:N,'NGS RYOE'!K:K))</f>
        <v/>
      </c>
      <c r="V245">
        <f t="shared" si="36"/>
        <v>0.01</v>
      </c>
      <c r="W245" t="str">
        <f>IF(ISNA(_xlfn.XLOOKUP(S245,'NGS RYOE'!N:N,'NGS RYOE'!L:L)),"",_xlfn.XLOOKUP(S245,'NGS RYOE'!N:N,'NGS RYOE'!L:L))</f>
        <v/>
      </c>
      <c r="X245" s="17">
        <f>IF(ISNA(_xlfn.XLOOKUP(S245,'PFR Receiving'!Z:Z,'PFR Receiving'!AA:AA)),0,_xlfn.XLOOKUP(S245,'PFR Receiving'!Z:Z,'PFR Receiving'!AA:AA))</f>
        <v>9</v>
      </c>
      <c r="Y245" s="13">
        <f t="shared" si="31"/>
        <v>39</v>
      </c>
      <c r="Z245" s="17">
        <f t="shared" si="32"/>
        <v>23</v>
      </c>
      <c r="AA245" s="15">
        <f t="shared" si="33"/>
        <v>0.22</v>
      </c>
      <c r="AB245" s="17">
        <f t="shared" si="34"/>
        <v>352.66666666666669</v>
      </c>
      <c r="AC245" s="12">
        <f t="shared" si="35"/>
        <v>2.6</v>
      </c>
      <c r="AD245" s="16">
        <f>P245/H245*230</f>
        <v>15.333333333333334</v>
      </c>
      <c r="AE245" s="18">
        <f>Z245+X245</f>
        <v>32</v>
      </c>
      <c r="AF245" s="18">
        <f>IF(ISNA(_xlfn.XLOOKUP(S245,'PFR Receiving'!Z:Z,'PFR Receiving'!AB:AB)),0,_xlfn.XLOOKUP(S245,'PFR Receiving'!Z:Z,'PFR Receiving'!AB:AB))</f>
        <v>22</v>
      </c>
      <c r="AG245" s="18">
        <f>Z245+AF245</f>
        <v>45</v>
      </c>
      <c r="AH245" s="18">
        <f>K245/F245*16</f>
        <v>16</v>
      </c>
      <c r="AI245" s="18">
        <f>Z245+$AM$1*AH245+AF245</f>
        <v>55.08</v>
      </c>
    </row>
    <row r="246" spans="1:35" ht="20" x14ac:dyDescent="0.25">
      <c r="A246" s="5">
        <v>2019</v>
      </c>
      <c r="B246" s="7" t="s">
        <v>200</v>
      </c>
      <c r="C246" s="8" t="s">
        <v>35</v>
      </c>
      <c r="D246" s="8">
        <v>28</v>
      </c>
      <c r="E246" s="8"/>
      <c r="F246" s="8">
        <v>10</v>
      </c>
      <c r="G246" s="8">
        <v>0</v>
      </c>
      <c r="H246" s="8">
        <v>10</v>
      </c>
      <c r="I246" s="8">
        <v>36</v>
      </c>
      <c r="J246" s="8">
        <v>3</v>
      </c>
      <c r="K246" s="8">
        <v>-5</v>
      </c>
      <c r="L246" s="8">
        <v>-0.5</v>
      </c>
      <c r="M246" s="15">
        <f t="shared" si="29"/>
        <v>1.6E-2</v>
      </c>
      <c r="N246" s="8">
        <v>41</v>
      </c>
      <c r="O246" s="8">
        <v>4.0999999999999996</v>
      </c>
      <c r="P246" s="8">
        <v>0</v>
      </c>
      <c r="Q246" s="15">
        <f t="shared" si="30"/>
        <v>0</v>
      </c>
      <c r="R246" s="8"/>
      <c r="S246" s="5" t="str">
        <f t="shared" si="28"/>
        <v>2019-Javorius Allen</v>
      </c>
      <c r="T246" s="13">
        <f>_xlfn.XLOOKUP(S246,AV!Y:Y,AV!N:N)</f>
        <v>0</v>
      </c>
      <c r="U246" t="str">
        <f>IF(ISNA(_xlfn.XLOOKUP(S246,'NGS RYOE'!N:N,'NGS RYOE'!K:K)),"",_xlfn.XLOOKUP(S246,'NGS RYOE'!N:N,'NGS RYOE'!K:K))</f>
        <v/>
      </c>
      <c r="V246">
        <f t="shared" si="36"/>
        <v>0.01</v>
      </c>
      <c r="W246" t="str">
        <f>IF(ISNA(_xlfn.XLOOKUP(S246,'NGS RYOE'!N:N,'NGS RYOE'!L:L)),"",_xlfn.XLOOKUP(S246,'NGS RYOE'!N:N,'NGS RYOE'!L:L))</f>
        <v/>
      </c>
      <c r="X246" s="17">
        <f>IF(ISNA(_xlfn.XLOOKUP(S246,'PFR Receiving'!Z:Z,'PFR Receiving'!AA:AA)),0,_xlfn.XLOOKUP(S246,'PFR Receiving'!Z:Z,'PFR Receiving'!AA:AA))</f>
        <v>14.4</v>
      </c>
      <c r="Y246" s="13">
        <f t="shared" si="31"/>
        <v>57.6</v>
      </c>
      <c r="Z246" s="17">
        <f t="shared" si="32"/>
        <v>65.599999999999994</v>
      </c>
      <c r="AA246" s="15">
        <f t="shared" si="33"/>
        <v>0.33</v>
      </c>
      <c r="AB246" s="17">
        <f t="shared" si="34"/>
        <v>942.99999999999989</v>
      </c>
      <c r="AC246" s="12">
        <f t="shared" si="35"/>
        <v>3.6</v>
      </c>
      <c r="AD246" s="16">
        <f>P246/H246*230</f>
        <v>0</v>
      </c>
      <c r="AE246" s="18">
        <f>Z246+X246</f>
        <v>80</v>
      </c>
      <c r="AF246" s="18">
        <f>IF(ISNA(_xlfn.XLOOKUP(S246,'PFR Receiving'!Z:Z,'PFR Receiving'!AB:AB)),0,_xlfn.XLOOKUP(S246,'PFR Receiving'!Z:Z,'PFR Receiving'!AB:AB))</f>
        <v>6.4</v>
      </c>
      <c r="AG246" s="18">
        <f>Z246+AF246</f>
        <v>72</v>
      </c>
      <c r="AH246" s="18">
        <f>K246/F246*16</f>
        <v>-8</v>
      </c>
      <c r="AI246" s="18">
        <f>Z246+$AM$1*AH246+AF246</f>
        <v>66.959999999999994</v>
      </c>
    </row>
    <row r="247" spans="1:35" ht="20" x14ac:dyDescent="0.25">
      <c r="A247" s="5">
        <v>2019</v>
      </c>
      <c r="B247" s="7" t="s">
        <v>195</v>
      </c>
      <c r="C247" s="8" t="s">
        <v>51</v>
      </c>
      <c r="D247" s="8">
        <v>33</v>
      </c>
      <c r="E247" s="8"/>
      <c r="F247" s="8">
        <v>1</v>
      </c>
      <c r="G247" s="8">
        <v>0</v>
      </c>
      <c r="H247" s="8">
        <v>12</v>
      </c>
      <c r="I247" s="8">
        <v>34</v>
      </c>
      <c r="J247" s="8">
        <v>2</v>
      </c>
      <c r="K247" s="8">
        <v>20</v>
      </c>
      <c r="L247" s="8">
        <v>1.7</v>
      </c>
      <c r="M247" s="15">
        <f t="shared" si="29"/>
        <v>0.32300000000000001</v>
      </c>
      <c r="N247" s="8">
        <v>14</v>
      </c>
      <c r="O247" s="8">
        <v>1.2</v>
      </c>
      <c r="P247" s="8">
        <v>0</v>
      </c>
      <c r="Q247" s="15">
        <f t="shared" si="30"/>
        <v>0</v>
      </c>
      <c r="R247" s="8"/>
      <c r="S247" s="5" t="str">
        <f t="shared" si="28"/>
        <v>2019-Marshawn Lynch</v>
      </c>
      <c r="T247" s="13">
        <f>_xlfn.XLOOKUP(S247,AV!Y:Y,AV!N:N)</f>
        <v>0</v>
      </c>
      <c r="U247" t="str">
        <f>IF(ISNA(_xlfn.XLOOKUP(S247,'NGS RYOE'!N:N,'NGS RYOE'!K:K)),"",_xlfn.XLOOKUP(S247,'NGS RYOE'!N:N,'NGS RYOE'!K:K))</f>
        <v/>
      </c>
      <c r="V247">
        <f t="shared" si="36"/>
        <v>0.01</v>
      </c>
      <c r="W247" t="str">
        <f>IF(ISNA(_xlfn.XLOOKUP(S247,'NGS RYOE'!N:N,'NGS RYOE'!L:L)),"",_xlfn.XLOOKUP(S247,'NGS RYOE'!N:N,'NGS RYOE'!L:L))</f>
        <v/>
      </c>
      <c r="X247" s="17">
        <f>IF(ISNA(_xlfn.XLOOKUP(S247,'PFR Receiving'!Z:Z,'PFR Receiving'!AA:AA)),0,_xlfn.XLOOKUP(S247,'PFR Receiving'!Z:Z,'PFR Receiving'!AA:AA))</f>
        <v>0</v>
      </c>
      <c r="Y247" s="13">
        <f t="shared" si="31"/>
        <v>544</v>
      </c>
      <c r="Z247" s="17">
        <f t="shared" si="32"/>
        <v>224</v>
      </c>
      <c r="AA247" s="15">
        <f t="shared" si="33"/>
        <v>0.63100000000000001</v>
      </c>
      <c r="AB247" s="17">
        <f t="shared" si="34"/>
        <v>268.33333333333337</v>
      </c>
      <c r="AC247" s="12">
        <f t="shared" si="35"/>
        <v>2.8333333333333335</v>
      </c>
      <c r="AD247" s="16">
        <f>P247/H247*230</f>
        <v>0</v>
      </c>
      <c r="AE247" s="18">
        <f>Z247+X247</f>
        <v>224</v>
      </c>
      <c r="AF247" s="18">
        <f>IF(ISNA(_xlfn.XLOOKUP(S247,'PFR Receiving'!Z:Z,'PFR Receiving'!AB:AB)),0,_xlfn.XLOOKUP(S247,'PFR Receiving'!Z:Z,'PFR Receiving'!AB:AB))</f>
        <v>0</v>
      </c>
      <c r="AG247" s="18">
        <f>Z247+AF247</f>
        <v>224</v>
      </c>
      <c r="AH247" s="18">
        <f>K247/F247*16</f>
        <v>320</v>
      </c>
      <c r="AI247" s="18">
        <f>Z247+$AM$1*AH247+AF247</f>
        <v>425.6</v>
      </c>
    </row>
    <row r="248" spans="1:35" ht="20" x14ac:dyDescent="0.25">
      <c r="A248" s="5">
        <v>2019</v>
      </c>
      <c r="B248" s="7" t="s">
        <v>199</v>
      </c>
      <c r="C248" s="8" t="s">
        <v>47</v>
      </c>
      <c r="D248" s="8">
        <v>26</v>
      </c>
      <c r="E248" s="8"/>
      <c r="F248" s="8">
        <v>3</v>
      </c>
      <c r="G248" s="8">
        <v>0</v>
      </c>
      <c r="H248" s="8">
        <v>10</v>
      </c>
      <c r="I248" s="8">
        <v>30</v>
      </c>
      <c r="J248" s="8">
        <v>3</v>
      </c>
      <c r="K248" s="8">
        <v>9</v>
      </c>
      <c r="L248" s="8">
        <v>0.9</v>
      </c>
      <c r="M248" s="15">
        <f t="shared" si="29"/>
        <v>0.126</v>
      </c>
      <c r="N248" s="8">
        <v>21</v>
      </c>
      <c r="O248" s="8">
        <v>2.1</v>
      </c>
      <c r="P248" s="8">
        <v>5</v>
      </c>
      <c r="Q248" s="15">
        <f t="shared" si="30"/>
        <v>0.58799999999999997</v>
      </c>
      <c r="R248" s="8">
        <v>2</v>
      </c>
      <c r="S248" s="5" t="str">
        <f t="shared" si="28"/>
        <v>2019-Jay Ajayi</v>
      </c>
      <c r="T248" s="13">
        <f>_xlfn.XLOOKUP(S248,AV!Y:Y,AV!N:N)</f>
        <v>0</v>
      </c>
      <c r="U248" t="str">
        <f>IF(ISNA(_xlfn.XLOOKUP(S248,'NGS RYOE'!N:N,'NGS RYOE'!K:K)),"",_xlfn.XLOOKUP(S248,'NGS RYOE'!N:N,'NGS RYOE'!K:K))</f>
        <v/>
      </c>
      <c r="V248">
        <f t="shared" si="36"/>
        <v>0.01</v>
      </c>
      <c r="W248" t="str">
        <f>IF(ISNA(_xlfn.XLOOKUP(S248,'NGS RYOE'!N:N,'NGS RYOE'!L:L)),"",_xlfn.XLOOKUP(S248,'NGS RYOE'!N:N,'NGS RYOE'!L:L))</f>
        <v/>
      </c>
      <c r="X248" s="17">
        <f>IF(ISNA(_xlfn.XLOOKUP(S248,'PFR Receiving'!Z:Z,'PFR Receiving'!AA:AA)),0,_xlfn.XLOOKUP(S248,'PFR Receiving'!Z:Z,'PFR Receiving'!AA:AA))</f>
        <v>0</v>
      </c>
      <c r="Y248" s="13">
        <f t="shared" si="31"/>
        <v>160</v>
      </c>
      <c r="Z248" s="17">
        <f t="shared" si="32"/>
        <v>112</v>
      </c>
      <c r="AA248" s="15">
        <f t="shared" si="33"/>
        <v>0.44600000000000001</v>
      </c>
      <c r="AB248" s="17">
        <f t="shared" si="34"/>
        <v>483</v>
      </c>
      <c r="AC248" s="12">
        <f t="shared" si="35"/>
        <v>3</v>
      </c>
      <c r="AD248" s="16">
        <f>P248/H248*230</f>
        <v>115</v>
      </c>
      <c r="AE248" s="18">
        <f>Z248+X248</f>
        <v>112</v>
      </c>
      <c r="AF248" s="18">
        <f>IF(ISNA(_xlfn.XLOOKUP(S248,'PFR Receiving'!Z:Z,'PFR Receiving'!AB:AB)),0,_xlfn.XLOOKUP(S248,'PFR Receiving'!Z:Z,'PFR Receiving'!AB:AB))</f>
        <v>0</v>
      </c>
      <c r="AG248" s="18">
        <f>Z248+AF248</f>
        <v>112</v>
      </c>
      <c r="AH248" s="18">
        <f>K248/F248*16</f>
        <v>48</v>
      </c>
      <c r="AI248" s="18">
        <f>Z248+$AM$1*AH248+AF248</f>
        <v>142.24</v>
      </c>
    </row>
    <row r="249" spans="1:35" ht="20" x14ac:dyDescent="0.25">
      <c r="A249" s="5">
        <v>2019</v>
      </c>
      <c r="B249" s="7" t="s">
        <v>196</v>
      </c>
      <c r="C249" s="8" t="s">
        <v>90</v>
      </c>
      <c r="D249" s="8">
        <v>25</v>
      </c>
      <c r="E249" s="8"/>
      <c r="F249" s="8">
        <v>4</v>
      </c>
      <c r="G249" s="8">
        <v>0</v>
      </c>
      <c r="H249" s="8">
        <v>12</v>
      </c>
      <c r="I249" s="8">
        <v>29</v>
      </c>
      <c r="J249" s="8">
        <v>3</v>
      </c>
      <c r="K249" s="8">
        <v>16</v>
      </c>
      <c r="L249" s="8">
        <v>1.3</v>
      </c>
      <c r="M249" s="15">
        <f t="shared" si="29"/>
        <v>0.21099999999999999</v>
      </c>
      <c r="N249" s="8">
        <v>13</v>
      </c>
      <c r="O249" s="8">
        <v>1.1000000000000001</v>
      </c>
      <c r="P249" s="8">
        <v>1</v>
      </c>
      <c r="Q249" s="15">
        <f t="shared" si="30"/>
        <v>0.314</v>
      </c>
      <c r="R249" s="8">
        <v>12</v>
      </c>
      <c r="S249" s="5" t="str">
        <f t="shared" si="28"/>
        <v>2019-Paul Perkins</v>
      </c>
      <c r="T249" s="13">
        <f>_xlfn.XLOOKUP(S249,AV!Y:Y,AV!N:N)</f>
        <v>0</v>
      </c>
      <c r="U249" t="str">
        <f>IF(ISNA(_xlfn.XLOOKUP(S249,'NGS RYOE'!N:N,'NGS RYOE'!K:K)),"",_xlfn.XLOOKUP(S249,'NGS RYOE'!N:N,'NGS RYOE'!K:K))</f>
        <v/>
      </c>
      <c r="V249">
        <f t="shared" si="36"/>
        <v>0.01</v>
      </c>
      <c r="W249" t="str">
        <f>IF(ISNA(_xlfn.XLOOKUP(S249,'NGS RYOE'!N:N,'NGS RYOE'!L:L)),"",_xlfn.XLOOKUP(S249,'NGS RYOE'!N:N,'NGS RYOE'!L:L))</f>
        <v/>
      </c>
      <c r="X249" s="17">
        <f>IF(ISNA(_xlfn.XLOOKUP(S249,'PFR Receiving'!Z:Z,'PFR Receiving'!AA:AA)),0,_xlfn.XLOOKUP(S249,'PFR Receiving'!Z:Z,'PFR Receiving'!AA:AA))</f>
        <v>36</v>
      </c>
      <c r="Y249" s="13">
        <f t="shared" si="31"/>
        <v>116</v>
      </c>
      <c r="Z249" s="17">
        <f t="shared" si="32"/>
        <v>52</v>
      </c>
      <c r="AA249" s="15">
        <f t="shared" si="33"/>
        <v>0.29199999999999998</v>
      </c>
      <c r="AB249" s="17">
        <f t="shared" si="34"/>
        <v>249.16666666666666</v>
      </c>
      <c r="AC249" s="12">
        <f t="shared" si="35"/>
        <v>2.4166666666666665</v>
      </c>
      <c r="AD249" s="16">
        <f>P249/H249*230</f>
        <v>19.166666666666664</v>
      </c>
      <c r="AE249" s="18">
        <f>Z249+X249</f>
        <v>88</v>
      </c>
      <c r="AF249" s="18">
        <f>IF(ISNA(_xlfn.XLOOKUP(S249,'PFR Receiving'!Z:Z,'PFR Receiving'!AB:AB)),0,_xlfn.XLOOKUP(S249,'PFR Receiving'!Z:Z,'PFR Receiving'!AB:AB))</f>
        <v>40</v>
      </c>
      <c r="AG249" s="18">
        <f>Z249+AF249</f>
        <v>92</v>
      </c>
      <c r="AH249" s="18">
        <f>K249/F249*16</f>
        <v>64</v>
      </c>
      <c r="AI249" s="18">
        <f>Z249+$AM$1*AH249+AF249</f>
        <v>132.32</v>
      </c>
    </row>
    <row r="250" spans="1:35" ht="20" x14ac:dyDescent="0.25">
      <c r="A250" s="5">
        <v>2019</v>
      </c>
      <c r="B250" s="7" t="s">
        <v>240</v>
      </c>
      <c r="C250" s="8" t="s">
        <v>33</v>
      </c>
      <c r="D250" s="8">
        <v>30</v>
      </c>
      <c r="E250" s="8"/>
      <c r="F250" s="8">
        <v>14</v>
      </c>
      <c r="G250" s="8">
        <v>0</v>
      </c>
      <c r="H250" s="8">
        <v>4</v>
      </c>
      <c r="I250" s="8">
        <v>28</v>
      </c>
      <c r="J250" s="8">
        <v>1</v>
      </c>
      <c r="K250" s="8">
        <v>22</v>
      </c>
      <c r="L250" s="8">
        <v>5.5</v>
      </c>
      <c r="M250" s="15">
        <f t="shared" si="29"/>
        <v>0.98299999999999998</v>
      </c>
      <c r="N250" s="8">
        <v>6</v>
      </c>
      <c r="O250" s="8">
        <v>1.5</v>
      </c>
      <c r="P250" s="8">
        <v>0</v>
      </c>
      <c r="Q250" s="15">
        <f t="shared" si="30"/>
        <v>0</v>
      </c>
      <c r="R250" s="8"/>
      <c r="S250" s="5" t="str">
        <f t="shared" si="28"/>
        <v>2019-Kenjon Barner</v>
      </c>
      <c r="T250" s="13">
        <f>_xlfn.XLOOKUP(S250,AV!Y:Y,AV!N:N)</f>
        <v>1.1200000000000001</v>
      </c>
      <c r="U250" t="str">
        <f>IF(ISNA(_xlfn.XLOOKUP(S250,'NGS RYOE'!N:N,'NGS RYOE'!K:K)),"",_xlfn.XLOOKUP(S250,'NGS RYOE'!N:N,'NGS RYOE'!K:K))</f>
        <v/>
      </c>
      <c r="V250">
        <f t="shared" si="36"/>
        <v>0.01</v>
      </c>
      <c r="W250" t="str">
        <f>IF(ISNA(_xlfn.XLOOKUP(S250,'NGS RYOE'!N:N,'NGS RYOE'!L:L)),"",_xlfn.XLOOKUP(S250,'NGS RYOE'!N:N,'NGS RYOE'!L:L))</f>
        <v/>
      </c>
      <c r="X250" s="17">
        <f>IF(ISNA(_xlfn.XLOOKUP(S250,'PFR Receiving'!Z:Z,'PFR Receiving'!AA:AA)),0,_xlfn.XLOOKUP(S250,'PFR Receiving'!Z:Z,'PFR Receiving'!AA:AA))</f>
        <v>25.142857142857142</v>
      </c>
      <c r="Y250" s="13">
        <f t="shared" si="31"/>
        <v>32</v>
      </c>
      <c r="Z250" s="17">
        <f t="shared" si="32"/>
        <v>6.8571428571428568</v>
      </c>
      <c r="AA250" s="15">
        <f t="shared" si="33"/>
        <v>0.114</v>
      </c>
      <c r="AB250" s="17">
        <f t="shared" si="34"/>
        <v>345</v>
      </c>
      <c r="AC250" s="12">
        <f t="shared" si="35"/>
        <v>7</v>
      </c>
      <c r="AD250" s="16">
        <f>P250/H250*230</f>
        <v>0</v>
      </c>
      <c r="AE250" s="18">
        <f>Z250+X250</f>
        <v>32</v>
      </c>
      <c r="AF250" s="18">
        <f>IF(ISNA(_xlfn.XLOOKUP(S250,'PFR Receiving'!Z:Z,'PFR Receiving'!AB:AB)),0,_xlfn.XLOOKUP(S250,'PFR Receiving'!Z:Z,'PFR Receiving'!AB:AB))</f>
        <v>30.857142857142858</v>
      </c>
      <c r="AG250" s="18">
        <f>Z250+AF250</f>
        <v>37.714285714285715</v>
      </c>
      <c r="AH250" s="18">
        <f>K250/F250*16</f>
        <v>25.142857142857142</v>
      </c>
      <c r="AI250" s="18">
        <f>Z250+$AM$1*AH250+AF250</f>
        <v>53.554285714285712</v>
      </c>
    </row>
    <row r="251" spans="1:35" ht="20" x14ac:dyDescent="0.25">
      <c r="A251" s="5">
        <v>2019</v>
      </c>
      <c r="B251" s="7" t="s">
        <v>207</v>
      </c>
      <c r="C251" s="8" t="s">
        <v>31</v>
      </c>
      <c r="D251" s="8">
        <v>23</v>
      </c>
      <c r="E251" s="8"/>
      <c r="F251" s="8">
        <v>10</v>
      </c>
      <c r="G251" s="8">
        <v>0</v>
      </c>
      <c r="H251" s="8">
        <v>9</v>
      </c>
      <c r="I251" s="8">
        <v>27</v>
      </c>
      <c r="J251" s="8">
        <v>1</v>
      </c>
      <c r="K251" s="8">
        <v>11</v>
      </c>
      <c r="L251" s="8">
        <v>1.2</v>
      </c>
      <c r="M251" s="15">
        <f t="shared" si="29"/>
        <v>0.19</v>
      </c>
      <c r="N251" s="8">
        <v>16</v>
      </c>
      <c r="O251" s="8">
        <v>1.8</v>
      </c>
      <c r="P251" s="8">
        <v>0</v>
      </c>
      <c r="Q251" s="15">
        <f t="shared" si="30"/>
        <v>0</v>
      </c>
      <c r="R251" s="8"/>
      <c r="S251" s="5" t="str">
        <f t="shared" si="28"/>
        <v>2019-Devine Ozigbo</v>
      </c>
      <c r="T251" s="13">
        <f>_xlfn.XLOOKUP(S251,AV!Y:Y,AV!N:N)</f>
        <v>0</v>
      </c>
      <c r="U251" t="str">
        <f>IF(ISNA(_xlfn.XLOOKUP(S251,'NGS RYOE'!N:N,'NGS RYOE'!K:K)),"",_xlfn.XLOOKUP(S251,'NGS RYOE'!N:N,'NGS RYOE'!K:K))</f>
        <v/>
      </c>
      <c r="V251">
        <f t="shared" si="36"/>
        <v>0.01</v>
      </c>
      <c r="W251" t="str">
        <f>IF(ISNA(_xlfn.XLOOKUP(S251,'NGS RYOE'!N:N,'NGS RYOE'!L:L)),"",_xlfn.XLOOKUP(S251,'NGS RYOE'!N:N,'NGS RYOE'!L:L))</f>
        <v/>
      </c>
      <c r="X251" s="17">
        <f>IF(ISNA(_xlfn.XLOOKUP(S251,'PFR Receiving'!Z:Z,'PFR Receiving'!AA:AA)),0,_xlfn.XLOOKUP(S251,'PFR Receiving'!Z:Z,'PFR Receiving'!AA:AA))</f>
        <v>36.799999999999997</v>
      </c>
      <c r="Y251" s="13">
        <f t="shared" si="31"/>
        <v>43.2</v>
      </c>
      <c r="Z251" s="17">
        <f t="shared" si="32"/>
        <v>25.6</v>
      </c>
      <c r="AA251" s="15">
        <f t="shared" si="33"/>
        <v>0.22800000000000001</v>
      </c>
      <c r="AB251" s="17">
        <f t="shared" si="34"/>
        <v>408.88888888888886</v>
      </c>
      <c r="AC251" s="12">
        <f t="shared" si="35"/>
        <v>3</v>
      </c>
      <c r="AD251" s="16">
        <f>P251/H251*230</f>
        <v>0</v>
      </c>
      <c r="AE251" s="18">
        <f>Z251+X251</f>
        <v>62.4</v>
      </c>
      <c r="AF251" s="18">
        <f>IF(ISNA(_xlfn.XLOOKUP(S251,'PFR Receiving'!Z:Z,'PFR Receiving'!AB:AB)),0,_xlfn.XLOOKUP(S251,'PFR Receiving'!Z:Z,'PFR Receiving'!AB:AB))</f>
        <v>32</v>
      </c>
      <c r="AG251" s="18">
        <f>Z251+AF251</f>
        <v>57.6</v>
      </c>
      <c r="AH251" s="18">
        <f>K251/F251*16</f>
        <v>17.600000000000001</v>
      </c>
      <c r="AI251" s="18">
        <f>Z251+$AM$1*AH251+AF251</f>
        <v>68.688000000000002</v>
      </c>
    </row>
    <row r="252" spans="1:35" ht="20" x14ac:dyDescent="0.25">
      <c r="A252" s="5">
        <v>2019</v>
      </c>
      <c r="B252" s="7" t="s">
        <v>197</v>
      </c>
      <c r="C252" s="8" t="s">
        <v>26</v>
      </c>
      <c r="D252" s="8">
        <v>25</v>
      </c>
      <c r="E252" s="8"/>
      <c r="F252" s="8">
        <v>2</v>
      </c>
      <c r="G252" s="8">
        <v>0</v>
      </c>
      <c r="H252" s="8">
        <v>11</v>
      </c>
      <c r="I252" s="8">
        <v>26</v>
      </c>
      <c r="J252" s="8">
        <v>2</v>
      </c>
      <c r="K252" s="8">
        <v>17</v>
      </c>
      <c r="L252" s="8">
        <v>1.5</v>
      </c>
      <c r="M252" s="15">
        <f t="shared" si="29"/>
        <v>0.254</v>
      </c>
      <c r="N252" s="8">
        <v>9</v>
      </c>
      <c r="O252" s="8">
        <v>0.8</v>
      </c>
      <c r="P252" s="8">
        <v>0</v>
      </c>
      <c r="Q252" s="15">
        <f t="shared" si="30"/>
        <v>0</v>
      </c>
      <c r="R252" s="8"/>
      <c r="S252" s="5" t="str">
        <f t="shared" si="28"/>
        <v>2019-Dalyn Dawkins</v>
      </c>
      <c r="T252" s="13">
        <f>_xlfn.XLOOKUP(S252,AV!Y:Y,AV!N:N)</f>
        <v>0</v>
      </c>
      <c r="U252" t="str">
        <f>IF(ISNA(_xlfn.XLOOKUP(S252,'NGS RYOE'!N:N,'NGS RYOE'!K:K)),"",_xlfn.XLOOKUP(S252,'NGS RYOE'!N:N,'NGS RYOE'!K:K))</f>
        <v/>
      </c>
      <c r="V252">
        <f t="shared" si="36"/>
        <v>0.01</v>
      </c>
      <c r="W252" t="str">
        <f>IF(ISNA(_xlfn.XLOOKUP(S252,'NGS RYOE'!N:N,'NGS RYOE'!L:L)),"",_xlfn.XLOOKUP(S252,'NGS RYOE'!N:N,'NGS RYOE'!L:L))</f>
        <v/>
      </c>
      <c r="X252" s="17">
        <f>IF(ISNA(_xlfn.XLOOKUP(S252,'PFR Receiving'!Z:Z,'PFR Receiving'!AA:AA)),0,_xlfn.XLOOKUP(S252,'PFR Receiving'!Z:Z,'PFR Receiving'!AA:AA))</f>
        <v>0</v>
      </c>
      <c r="Y252" s="13">
        <f t="shared" si="31"/>
        <v>208</v>
      </c>
      <c r="Z252" s="17">
        <f t="shared" si="32"/>
        <v>72</v>
      </c>
      <c r="AA252" s="15">
        <f t="shared" si="33"/>
        <v>0.33900000000000002</v>
      </c>
      <c r="AB252" s="17">
        <f t="shared" si="34"/>
        <v>188.18181818181819</v>
      </c>
      <c r="AC252" s="12">
        <f t="shared" si="35"/>
        <v>2.3636363636363638</v>
      </c>
      <c r="AD252" s="16">
        <f>P252/H252*230</f>
        <v>0</v>
      </c>
      <c r="AE252" s="18">
        <f>Z252+X252</f>
        <v>72</v>
      </c>
      <c r="AF252" s="18">
        <f>IF(ISNA(_xlfn.XLOOKUP(S252,'PFR Receiving'!Z:Z,'PFR Receiving'!AB:AB)),0,_xlfn.XLOOKUP(S252,'PFR Receiving'!Z:Z,'PFR Receiving'!AB:AB))</f>
        <v>0</v>
      </c>
      <c r="AG252" s="18">
        <f>Z252+AF252</f>
        <v>72</v>
      </c>
      <c r="AH252" s="18">
        <f>K252/F252*16</f>
        <v>136</v>
      </c>
      <c r="AI252" s="18">
        <f>Z252+$AM$1*AH252+AF252</f>
        <v>157.68</v>
      </c>
    </row>
    <row r="253" spans="1:35" ht="20" x14ac:dyDescent="0.25">
      <c r="A253" s="5">
        <v>2019</v>
      </c>
      <c r="B253" s="7" t="s">
        <v>201</v>
      </c>
      <c r="C253" s="8" t="s">
        <v>90</v>
      </c>
      <c r="D253" s="8">
        <v>24</v>
      </c>
      <c r="E253" s="8"/>
      <c r="F253" s="8">
        <v>1</v>
      </c>
      <c r="G253" s="8">
        <v>1</v>
      </c>
      <c r="H253" s="8">
        <v>10</v>
      </c>
      <c r="I253" s="8">
        <v>21</v>
      </c>
      <c r="J253" s="8">
        <v>3</v>
      </c>
      <c r="K253" s="8">
        <v>9</v>
      </c>
      <c r="L253" s="8">
        <v>0.9</v>
      </c>
      <c r="M253" s="15">
        <f t="shared" si="29"/>
        <v>0.126</v>
      </c>
      <c r="N253" s="8">
        <v>12</v>
      </c>
      <c r="O253" s="8">
        <v>1.2</v>
      </c>
      <c r="P253" s="8">
        <v>0</v>
      </c>
      <c r="Q253" s="15">
        <f t="shared" si="30"/>
        <v>0</v>
      </c>
      <c r="R253" s="8"/>
      <c r="S253" s="5" t="str">
        <f t="shared" si="28"/>
        <v>2019-Wes Hills</v>
      </c>
      <c r="T253" s="13">
        <f>_xlfn.XLOOKUP(S253,AV!Y:Y,AV!N:N)</f>
        <v>0</v>
      </c>
      <c r="U253" t="str">
        <f>IF(ISNA(_xlfn.XLOOKUP(S253,'NGS RYOE'!N:N,'NGS RYOE'!K:K)),"",_xlfn.XLOOKUP(S253,'NGS RYOE'!N:N,'NGS RYOE'!K:K))</f>
        <v/>
      </c>
      <c r="V253">
        <f t="shared" si="36"/>
        <v>0.01</v>
      </c>
      <c r="W253" t="str">
        <f>IF(ISNA(_xlfn.XLOOKUP(S253,'NGS RYOE'!N:N,'NGS RYOE'!L:L)),"",_xlfn.XLOOKUP(S253,'NGS RYOE'!N:N,'NGS RYOE'!L:L))</f>
        <v/>
      </c>
      <c r="X253" s="17">
        <f>IF(ISNA(_xlfn.XLOOKUP(S253,'PFR Receiving'!Z:Z,'PFR Receiving'!AA:AA)),0,_xlfn.XLOOKUP(S253,'PFR Receiving'!Z:Z,'PFR Receiving'!AA:AA))</f>
        <v>16</v>
      </c>
      <c r="Y253" s="13">
        <f t="shared" si="31"/>
        <v>336</v>
      </c>
      <c r="Z253" s="17">
        <f t="shared" si="32"/>
        <v>192</v>
      </c>
      <c r="AA253" s="15">
        <f t="shared" si="33"/>
        <v>0.57899999999999996</v>
      </c>
      <c r="AB253" s="17">
        <f t="shared" si="34"/>
        <v>276</v>
      </c>
      <c r="AC253" s="12">
        <f t="shared" si="35"/>
        <v>2.1</v>
      </c>
      <c r="AD253" s="16">
        <f>P253/H253*230</f>
        <v>0</v>
      </c>
      <c r="AE253" s="18">
        <f>Z253+X253</f>
        <v>208</v>
      </c>
      <c r="AF253" s="18">
        <f>IF(ISNA(_xlfn.XLOOKUP(S253,'PFR Receiving'!Z:Z,'PFR Receiving'!AB:AB)),0,_xlfn.XLOOKUP(S253,'PFR Receiving'!Z:Z,'PFR Receiving'!AB:AB))</f>
        <v>48</v>
      </c>
      <c r="AG253" s="18">
        <f>Z253+AF253</f>
        <v>240</v>
      </c>
      <c r="AH253" s="18">
        <f>K253/F253*16</f>
        <v>144</v>
      </c>
      <c r="AI253" s="18">
        <f>Z253+$AM$1*AH253+AF253</f>
        <v>330.72</v>
      </c>
    </row>
    <row r="254" spans="1:35" ht="20" x14ac:dyDescent="0.25">
      <c r="A254" s="5">
        <v>2019</v>
      </c>
      <c r="B254" s="7" t="s">
        <v>252</v>
      </c>
      <c r="C254" s="8" t="s">
        <v>28</v>
      </c>
      <c r="D254" s="8">
        <v>23</v>
      </c>
      <c r="E254" s="8"/>
      <c r="F254" s="8">
        <v>16</v>
      </c>
      <c r="G254" s="8">
        <v>0</v>
      </c>
      <c r="H254" s="8">
        <v>4</v>
      </c>
      <c r="I254" s="8">
        <v>21</v>
      </c>
      <c r="J254" s="8">
        <v>0</v>
      </c>
      <c r="K254" s="8">
        <v>18</v>
      </c>
      <c r="L254" s="8">
        <v>4.5</v>
      </c>
      <c r="M254" s="15">
        <f t="shared" si="29"/>
        <v>0.97599999999999998</v>
      </c>
      <c r="N254" s="8">
        <v>3</v>
      </c>
      <c r="O254" s="8">
        <v>0.8</v>
      </c>
      <c r="P254" s="8">
        <v>0</v>
      </c>
      <c r="Q254" s="15">
        <f t="shared" si="30"/>
        <v>0</v>
      </c>
      <c r="R254" s="8"/>
      <c r="S254" s="5" t="str">
        <f t="shared" si="28"/>
        <v>2019-D'Ernest Johnson</v>
      </c>
      <c r="T254" s="13">
        <f>_xlfn.XLOOKUP(S254,AV!Y:Y,AV!N:N)</f>
        <v>0.96</v>
      </c>
      <c r="U254" t="str">
        <f>IF(ISNA(_xlfn.XLOOKUP(S254,'NGS RYOE'!N:N,'NGS RYOE'!K:K)),"",_xlfn.XLOOKUP(S254,'NGS RYOE'!N:N,'NGS RYOE'!K:K))</f>
        <v/>
      </c>
      <c r="V254">
        <f t="shared" si="36"/>
        <v>0.01</v>
      </c>
      <c r="W254" t="str">
        <f>IF(ISNA(_xlfn.XLOOKUP(S254,'NGS RYOE'!N:N,'NGS RYOE'!L:L)),"",_xlfn.XLOOKUP(S254,'NGS RYOE'!N:N,'NGS RYOE'!L:L))</f>
        <v/>
      </c>
      <c r="X254" s="17">
        <f>IF(ISNA(_xlfn.XLOOKUP(S254,'PFR Receiving'!Z:Z,'PFR Receiving'!AA:AA)),0,_xlfn.XLOOKUP(S254,'PFR Receiving'!Z:Z,'PFR Receiving'!AA:AA))</f>
        <v>71</v>
      </c>
      <c r="Y254" s="13">
        <f t="shared" si="31"/>
        <v>21</v>
      </c>
      <c r="Z254" s="17">
        <f t="shared" si="32"/>
        <v>3</v>
      </c>
      <c r="AA254" s="15">
        <f t="shared" si="33"/>
        <v>6.0999999999999999E-2</v>
      </c>
      <c r="AB254" s="17">
        <f t="shared" si="34"/>
        <v>172.5</v>
      </c>
      <c r="AC254" s="12">
        <f t="shared" si="35"/>
        <v>5.25</v>
      </c>
      <c r="AD254" s="16">
        <f>P254/H254*230</f>
        <v>0</v>
      </c>
      <c r="AE254" s="18">
        <f>Z254+X254</f>
        <v>74</v>
      </c>
      <c r="AF254" s="18">
        <f>IF(ISNA(_xlfn.XLOOKUP(S254,'PFR Receiving'!Z:Z,'PFR Receiving'!AB:AB)),0,_xlfn.XLOOKUP(S254,'PFR Receiving'!Z:Z,'PFR Receiving'!AB:AB))</f>
        <v>43</v>
      </c>
      <c r="AG254" s="18">
        <f>Z254+AF254</f>
        <v>46</v>
      </c>
      <c r="AH254" s="18">
        <f>K254/F254*16</f>
        <v>18</v>
      </c>
      <c r="AI254" s="18">
        <f>Z254+$AM$1*AH254+AF254</f>
        <v>57.34</v>
      </c>
    </row>
    <row r="255" spans="1:35" ht="20" x14ac:dyDescent="0.25">
      <c r="A255" s="5">
        <v>2019</v>
      </c>
      <c r="B255" s="7" t="s">
        <v>204</v>
      </c>
      <c r="C255" s="8" t="s">
        <v>55</v>
      </c>
      <c r="D255" s="8">
        <v>26</v>
      </c>
      <c r="E255" s="8"/>
      <c r="F255" s="8">
        <v>14</v>
      </c>
      <c r="G255" s="8">
        <v>0</v>
      </c>
      <c r="H255" s="8">
        <v>10</v>
      </c>
      <c r="I255" s="8">
        <v>20</v>
      </c>
      <c r="J255" s="8">
        <v>0</v>
      </c>
      <c r="K255" s="8">
        <v>11</v>
      </c>
      <c r="L255" s="8">
        <v>1.1000000000000001</v>
      </c>
      <c r="M255" s="15">
        <f t="shared" si="29"/>
        <v>0.17599999999999999</v>
      </c>
      <c r="N255" s="8">
        <v>9</v>
      </c>
      <c r="O255" s="8">
        <v>0.9</v>
      </c>
      <c r="P255" s="8">
        <v>0</v>
      </c>
      <c r="Q255" s="15">
        <f t="shared" si="30"/>
        <v>0</v>
      </c>
      <c r="R255" s="8"/>
      <c r="S255" s="5" t="str">
        <f t="shared" si="28"/>
        <v>2019-Troymaine Pope</v>
      </c>
      <c r="T255" s="13">
        <f>_xlfn.XLOOKUP(S255,AV!Y:Y,AV!N:N)</f>
        <v>0</v>
      </c>
      <c r="U255" t="str">
        <f>IF(ISNA(_xlfn.XLOOKUP(S255,'NGS RYOE'!N:N,'NGS RYOE'!K:K)),"",_xlfn.XLOOKUP(S255,'NGS RYOE'!N:N,'NGS RYOE'!K:K))</f>
        <v/>
      </c>
      <c r="V255">
        <f t="shared" si="36"/>
        <v>0.01</v>
      </c>
      <c r="W255" t="str">
        <f>IF(ISNA(_xlfn.XLOOKUP(S255,'NGS RYOE'!N:N,'NGS RYOE'!L:L)),"",_xlfn.XLOOKUP(S255,'NGS RYOE'!N:N,'NGS RYOE'!L:L))</f>
        <v/>
      </c>
      <c r="X255" s="17">
        <f>IF(ISNA(_xlfn.XLOOKUP(S255,'PFR Receiving'!Z:Z,'PFR Receiving'!AA:AA)),0,_xlfn.XLOOKUP(S255,'PFR Receiving'!Z:Z,'PFR Receiving'!AA:AA))</f>
        <v>16</v>
      </c>
      <c r="Y255" s="13">
        <f t="shared" si="31"/>
        <v>22.857142857142858</v>
      </c>
      <c r="Z255" s="17">
        <f t="shared" si="32"/>
        <v>10.285714285714286</v>
      </c>
      <c r="AA255" s="15">
        <f t="shared" si="33"/>
        <v>0.14899999999999999</v>
      </c>
      <c r="AB255" s="17">
        <f t="shared" si="34"/>
        <v>207</v>
      </c>
      <c r="AC255" s="12">
        <f t="shared" si="35"/>
        <v>2</v>
      </c>
      <c r="AD255" s="16">
        <f>P255/H255*230</f>
        <v>0</v>
      </c>
      <c r="AE255" s="18">
        <f>Z255+X255</f>
        <v>26.285714285714285</v>
      </c>
      <c r="AF255" s="18">
        <f>IF(ISNA(_xlfn.XLOOKUP(S255,'PFR Receiving'!Z:Z,'PFR Receiving'!AB:AB)),0,_xlfn.XLOOKUP(S255,'PFR Receiving'!Z:Z,'PFR Receiving'!AB:AB))</f>
        <v>12.571428571428571</v>
      </c>
      <c r="AG255" s="18">
        <f>Z255+AF255</f>
        <v>22.857142857142858</v>
      </c>
      <c r="AH255" s="18">
        <f>K255/F255*16</f>
        <v>12.571428571428571</v>
      </c>
      <c r="AI255" s="18">
        <f>Z255+$AM$1*AH255+AF255</f>
        <v>30.777142857142856</v>
      </c>
    </row>
    <row r="256" spans="1:35" ht="20" x14ac:dyDescent="0.25">
      <c r="A256" s="5">
        <v>2019</v>
      </c>
      <c r="B256" s="7" t="s">
        <v>218</v>
      </c>
      <c r="C256" s="8" t="s">
        <v>49</v>
      </c>
      <c r="D256" s="8">
        <v>29</v>
      </c>
      <c r="E256" s="8" t="s">
        <v>219</v>
      </c>
      <c r="F256" s="8">
        <v>12</v>
      </c>
      <c r="G256" s="8">
        <v>2</v>
      </c>
      <c r="H256" s="8">
        <v>7</v>
      </c>
      <c r="I256" s="8">
        <v>20</v>
      </c>
      <c r="J256" s="8">
        <v>5</v>
      </c>
      <c r="K256" s="8">
        <v>10</v>
      </c>
      <c r="L256" s="8">
        <v>1.4</v>
      </c>
      <c r="M256" s="15">
        <f t="shared" si="29"/>
        <v>0.23300000000000001</v>
      </c>
      <c r="N256" s="8">
        <v>10</v>
      </c>
      <c r="O256" s="8">
        <v>1.4</v>
      </c>
      <c r="P256" s="8">
        <v>0</v>
      </c>
      <c r="Q256" s="15">
        <f t="shared" si="30"/>
        <v>0</v>
      </c>
      <c r="R256" s="8"/>
      <c r="S256" s="5" t="str">
        <f t="shared" si="28"/>
        <v>2019-Zach Line</v>
      </c>
      <c r="T256" s="13">
        <f>_xlfn.XLOOKUP(S256,AV!Y:Y,AV!N:N)</f>
        <v>0</v>
      </c>
      <c r="U256" t="str">
        <f>IF(ISNA(_xlfn.XLOOKUP(S256,'NGS RYOE'!N:N,'NGS RYOE'!K:K)),"",_xlfn.XLOOKUP(S256,'NGS RYOE'!N:N,'NGS RYOE'!K:K))</f>
        <v/>
      </c>
      <c r="V256">
        <f t="shared" si="36"/>
        <v>0.01</v>
      </c>
      <c r="W256" t="str">
        <f>IF(ISNA(_xlfn.XLOOKUP(S256,'NGS RYOE'!N:N,'NGS RYOE'!L:L)),"",_xlfn.XLOOKUP(S256,'NGS RYOE'!N:N,'NGS RYOE'!L:L))</f>
        <v/>
      </c>
      <c r="X256" s="17">
        <f>IF(ISNA(_xlfn.XLOOKUP(S256,'PFR Receiving'!Z:Z,'PFR Receiving'!AA:AA)),0,_xlfn.XLOOKUP(S256,'PFR Receiving'!Z:Z,'PFR Receiving'!AA:AA))</f>
        <v>48</v>
      </c>
      <c r="Y256" s="13">
        <f t="shared" si="31"/>
        <v>26.666666666666668</v>
      </c>
      <c r="Z256" s="17">
        <f t="shared" si="32"/>
        <v>13.333333333333334</v>
      </c>
      <c r="AA256" s="15">
        <f t="shared" si="33"/>
        <v>0.17299999999999999</v>
      </c>
      <c r="AB256" s="17">
        <f t="shared" si="34"/>
        <v>328.57142857142856</v>
      </c>
      <c r="AC256" s="12">
        <f t="shared" si="35"/>
        <v>2.8571428571428572</v>
      </c>
      <c r="AD256" s="16">
        <f>P256/H256*230</f>
        <v>0</v>
      </c>
      <c r="AE256" s="18">
        <f>Z256+X256</f>
        <v>61.333333333333336</v>
      </c>
      <c r="AF256" s="18">
        <f>IF(ISNA(_xlfn.XLOOKUP(S256,'PFR Receiving'!Z:Z,'PFR Receiving'!AB:AB)),0,_xlfn.XLOOKUP(S256,'PFR Receiving'!Z:Z,'PFR Receiving'!AB:AB))</f>
        <v>60</v>
      </c>
      <c r="AG256" s="18">
        <f>Z256+AF256</f>
        <v>73.333333333333329</v>
      </c>
      <c r="AH256" s="18">
        <f>K256/F256*16</f>
        <v>13.333333333333334</v>
      </c>
      <c r="AI256" s="18">
        <f>Z256+$AM$1*AH256+AF256</f>
        <v>81.733333333333334</v>
      </c>
    </row>
    <row r="257" spans="1:35" ht="20" x14ac:dyDescent="0.25">
      <c r="A257" s="5">
        <v>2019</v>
      </c>
      <c r="B257" s="7" t="s">
        <v>198</v>
      </c>
      <c r="C257" s="8" t="s">
        <v>16</v>
      </c>
      <c r="D257" s="8">
        <v>25</v>
      </c>
      <c r="E257" s="8"/>
      <c r="F257" s="8">
        <v>16</v>
      </c>
      <c r="G257" s="8">
        <v>0</v>
      </c>
      <c r="H257" s="8">
        <v>11</v>
      </c>
      <c r="I257" s="8">
        <v>17</v>
      </c>
      <c r="J257" s="8">
        <v>3</v>
      </c>
      <c r="K257" s="8">
        <v>5</v>
      </c>
      <c r="L257" s="8">
        <v>0.5</v>
      </c>
      <c r="M257" s="15">
        <f t="shared" si="29"/>
        <v>7.5999999999999998E-2</v>
      </c>
      <c r="N257" s="8">
        <v>12</v>
      </c>
      <c r="O257" s="8">
        <v>1.1000000000000001</v>
      </c>
      <c r="P257" s="8">
        <v>1</v>
      </c>
      <c r="Q257" s="15">
        <f t="shared" si="30"/>
        <v>0.314</v>
      </c>
      <c r="R257" s="8">
        <v>11</v>
      </c>
      <c r="S257" s="5" t="str">
        <f t="shared" si="28"/>
        <v>2019-Dare Ogunbowale</v>
      </c>
      <c r="T257" s="13">
        <f>_xlfn.XLOOKUP(S257,AV!Y:Y,AV!N:N)</f>
        <v>1.92</v>
      </c>
      <c r="U257" t="str">
        <f>IF(ISNA(_xlfn.XLOOKUP(S257,'NGS RYOE'!N:N,'NGS RYOE'!K:K)),"",_xlfn.XLOOKUP(S257,'NGS RYOE'!N:N,'NGS RYOE'!K:K))</f>
        <v/>
      </c>
      <c r="V257">
        <f t="shared" si="36"/>
        <v>0.01</v>
      </c>
      <c r="W257" t="str">
        <f>IF(ISNA(_xlfn.XLOOKUP(S257,'NGS RYOE'!N:N,'NGS RYOE'!L:L)),"",_xlfn.XLOOKUP(S257,'NGS RYOE'!N:N,'NGS RYOE'!L:L))</f>
        <v/>
      </c>
      <c r="X257" s="17">
        <f>IF(ISNA(_xlfn.XLOOKUP(S257,'PFR Receiving'!Z:Z,'PFR Receiving'!AA:AA)),0,_xlfn.XLOOKUP(S257,'PFR Receiving'!Z:Z,'PFR Receiving'!AA:AA))</f>
        <v>286</v>
      </c>
      <c r="Y257" s="13">
        <f t="shared" si="31"/>
        <v>17</v>
      </c>
      <c r="Z257" s="17">
        <f t="shared" si="32"/>
        <v>12</v>
      </c>
      <c r="AA257" s="15">
        <f t="shared" si="33"/>
        <v>0.159</v>
      </c>
      <c r="AB257" s="17">
        <f t="shared" si="34"/>
        <v>250.90909090909088</v>
      </c>
      <c r="AC257" s="12">
        <f t="shared" si="35"/>
        <v>1.5454545454545454</v>
      </c>
      <c r="AD257" s="16">
        <f>P257/H257*230</f>
        <v>20.90909090909091</v>
      </c>
      <c r="AE257" s="18">
        <f>Z257+X257</f>
        <v>298</v>
      </c>
      <c r="AF257" s="18">
        <f>IF(ISNA(_xlfn.XLOOKUP(S257,'PFR Receiving'!Z:Z,'PFR Receiving'!AB:AB)),0,_xlfn.XLOOKUP(S257,'PFR Receiving'!Z:Z,'PFR Receiving'!AB:AB))</f>
        <v>207</v>
      </c>
      <c r="AG257" s="18">
        <f>Z257+AF257</f>
        <v>219</v>
      </c>
      <c r="AH257" s="18">
        <f>K257/F257*16</f>
        <v>5</v>
      </c>
      <c r="AI257" s="18">
        <f>Z257+$AM$1*AH257+AF257</f>
        <v>222.15</v>
      </c>
    </row>
    <row r="258" spans="1:35" ht="20" x14ac:dyDescent="0.25">
      <c r="A258" s="5">
        <v>2019</v>
      </c>
      <c r="B258" s="7" t="s">
        <v>202</v>
      </c>
      <c r="C258" s="8" t="s">
        <v>109</v>
      </c>
      <c r="D258" s="8">
        <v>23</v>
      </c>
      <c r="E258" s="8"/>
      <c r="F258" s="8">
        <v>16</v>
      </c>
      <c r="G258" s="8">
        <v>4</v>
      </c>
      <c r="H258" s="8">
        <v>10</v>
      </c>
      <c r="I258" s="8">
        <v>17</v>
      </c>
      <c r="J258" s="8">
        <v>7</v>
      </c>
      <c r="K258" s="8">
        <v>9</v>
      </c>
      <c r="L258" s="8">
        <v>0.9</v>
      </c>
      <c r="M258" s="15">
        <f t="shared" si="29"/>
        <v>0.126</v>
      </c>
      <c r="N258" s="8">
        <v>8</v>
      </c>
      <c r="O258" s="8">
        <v>0.8</v>
      </c>
      <c r="P258" s="8">
        <v>0</v>
      </c>
      <c r="Q258" s="15">
        <f t="shared" si="30"/>
        <v>0</v>
      </c>
      <c r="R258" s="8"/>
      <c r="S258" s="5" t="str">
        <f t="shared" ref="S258:S321" si="37">TRIM(CONCATENATE(A258,"-",B258))</f>
        <v>2019-Alec Ingold</v>
      </c>
      <c r="T258" s="13">
        <f>_xlfn.XLOOKUP(S258,AV!Y:Y,AV!N:N)</f>
        <v>0</v>
      </c>
      <c r="U258" t="str">
        <f>IF(ISNA(_xlfn.XLOOKUP(S258,'NGS RYOE'!N:N,'NGS RYOE'!K:K)),"",_xlfn.XLOOKUP(S258,'NGS RYOE'!N:N,'NGS RYOE'!K:K))</f>
        <v/>
      </c>
      <c r="V258">
        <f t="shared" si="36"/>
        <v>0.01</v>
      </c>
      <c r="W258" t="str">
        <f>IF(ISNA(_xlfn.XLOOKUP(S258,'NGS RYOE'!N:N,'NGS RYOE'!L:L)),"",_xlfn.XLOOKUP(S258,'NGS RYOE'!N:N,'NGS RYOE'!L:L))</f>
        <v/>
      </c>
      <c r="X258" s="17">
        <f>IF(ISNA(_xlfn.XLOOKUP(S258,'PFR Receiving'!Z:Z,'PFR Receiving'!AA:AA)),0,_xlfn.XLOOKUP(S258,'PFR Receiving'!Z:Z,'PFR Receiving'!AA:AA))</f>
        <v>44</v>
      </c>
      <c r="Y258" s="13">
        <f t="shared" si="31"/>
        <v>17</v>
      </c>
      <c r="Z258" s="17">
        <f t="shared" si="32"/>
        <v>8</v>
      </c>
      <c r="AA258" s="15">
        <f t="shared" si="33"/>
        <v>0.123</v>
      </c>
      <c r="AB258" s="17">
        <f t="shared" si="34"/>
        <v>184</v>
      </c>
      <c r="AC258" s="12">
        <f t="shared" si="35"/>
        <v>1.7</v>
      </c>
      <c r="AD258" s="16">
        <f>P258/H258*230</f>
        <v>0</v>
      </c>
      <c r="AE258" s="18">
        <f>Z258+X258</f>
        <v>52</v>
      </c>
      <c r="AF258" s="18">
        <f>IF(ISNA(_xlfn.XLOOKUP(S258,'PFR Receiving'!Z:Z,'PFR Receiving'!AB:AB)),0,_xlfn.XLOOKUP(S258,'PFR Receiving'!Z:Z,'PFR Receiving'!AB:AB))</f>
        <v>38</v>
      </c>
      <c r="AG258" s="18">
        <f>Z258+AF258</f>
        <v>46</v>
      </c>
      <c r="AH258" s="18">
        <f>K258/F258*16</f>
        <v>9</v>
      </c>
      <c r="AI258" s="18">
        <f>Z258+$AM$1*AH258+AF258</f>
        <v>51.67</v>
      </c>
    </row>
    <row r="259" spans="1:35" ht="20" x14ac:dyDescent="0.25">
      <c r="A259" s="5">
        <v>2019</v>
      </c>
      <c r="B259" s="7" t="s">
        <v>402</v>
      </c>
      <c r="C259" s="8" t="s">
        <v>39</v>
      </c>
      <c r="D259" s="8">
        <v>26</v>
      </c>
      <c r="E259" s="8" t="s">
        <v>217</v>
      </c>
      <c r="F259" s="8">
        <v>16</v>
      </c>
      <c r="G259" s="8">
        <v>7</v>
      </c>
      <c r="H259" s="8">
        <v>7</v>
      </c>
      <c r="I259" s="8">
        <v>17</v>
      </c>
      <c r="J259" s="8">
        <v>2</v>
      </c>
      <c r="K259" s="8">
        <v>4</v>
      </c>
      <c r="L259" s="8">
        <v>0.6</v>
      </c>
      <c r="M259" s="15">
        <f t="shared" ref="M259:M322" si="38">_xlfn.PERCENTRANK.INC(L:L,L259)</f>
        <v>0.09</v>
      </c>
      <c r="N259" s="8">
        <v>13</v>
      </c>
      <c r="O259" s="8">
        <v>1.9</v>
      </c>
      <c r="P259" s="8">
        <v>1</v>
      </c>
      <c r="Q259" s="15">
        <f t="shared" ref="Q259:Q322" si="39">_xlfn.PERCENTRANK.INC(P:P,P259)</f>
        <v>0.314</v>
      </c>
      <c r="R259" s="8">
        <v>7</v>
      </c>
      <c r="S259" s="5" t="str">
        <f t="shared" si="37"/>
        <v>2019-C.J. Ham</v>
      </c>
      <c r="T259" s="13">
        <f>_xlfn.XLOOKUP(S259,AV!Y:Y,AV!N:N)</f>
        <v>1.92</v>
      </c>
      <c r="U259" t="str">
        <f>IF(ISNA(_xlfn.XLOOKUP(S259,'NGS RYOE'!N:N,'NGS RYOE'!K:K)),"",_xlfn.XLOOKUP(S259,'NGS RYOE'!N:N,'NGS RYOE'!K:K))</f>
        <v/>
      </c>
      <c r="V259">
        <f t="shared" si="36"/>
        <v>0.01</v>
      </c>
      <c r="W259" t="str">
        <f>IF(ISNA(_xlfn.XLOOKUP(S259,'NGS RYOE'!N:N,'NGS RYOE'!L:L)),"",_xlfn.XLOOKUP(S259,'NGS RYOE'!N:N,'NGS RYOE'!L:L))</f>
        <v/>
      </c>
      <c r="X259" s="17">
        <f>IF(ISNA(_xlfn.XLOOKUP(S259,'PFR Receiving'!Z:Z,'PFR Receiving'!AA:AA)),0,_xlfn.XLOOKUP(S259,'PFR Receiving'!Z:Z,'PFR Receiving'!AA:AA))</f>
        <v>149</v>
      </c>
      <c r="Y259" s="13">
        <f t="shared" ref="Y259:Y322" si="40">I259/F259*16</f>
        <v>17</v>
      </c>
      <c r="Z259" s="17">
        <f t="shared" ref="Z259:Z322" si="41">N259/F259*16</f>
        <v>13</v>
      </c>
      <c r="AA259" s="15">
        <f t="shared" ref="AA259:AA322" si="42">_xlfn.PERCENTRANK.INC(Z:Z,Z259)</f>
        <v>0.17100000000000001</v>
      </c>
      <c r="AB259" s="17">
        <f t="shared" ref="AB259:AB322" si="43">N259/H259*230</f>
        <v>427.14285714285717</v>
      </c>
      <c r="AC259" s="12">
        <f t="shared" ref="AC259:AC322" si="44">I259/H259</f>
        <v>2.4285714285714284</v>
      </c>
      <c r="AD259" s="16">
        <f>P259/H259*230</f>
        <v>32.857142857142854</v>
      </c>
      <c r="AE259" s="18">
        <f>Z259+X259</f>
        <v>162</v>
      </c>
      <c r="AF259" s="18">
        <f>IF(ISNA(_xlfn.XLOOKUP(S259,'PFR Receiving'!Z:Z,'PFR Receiving'!AB:AB)),0,_xlfn.XLOOKUP(S259,'PFR Receiving'!Z:Z,'PFR Receiving'!AB:AB))</f>
        <v>125</v>
      </c>
      <c r="AG259" s="18">
        <f>Z259+AF259</f>
        <v>138</v>
      </c>
      <c r="AH259" s="18">
        <f>K259/F259*16</f>
        <v>4</v>
      </c>
      <c r="AI259" s="18">
        <f>Z259+$AM$1*AH259+AF259</f>
        <v>140.52000000000001</v>
      </c>
    </row>
    <row r="260" spans="1:35" ht="20" x14ac:dyDescent="0.25">
      <c r="A260" s="5">
        <v>2019</v>
      </c>
      <c r="B260" s="7" t="s">
        <v>209</v>
      </c>
      <c r="C260" s="8" t="s">
        <v>68</v>
      </c>
      <c r="D260" s="8">
        <v>23</v>
      </c>
      <c r="E260" s="8"/>
      <c r="F260" s="8">
        <v>3</v>
      </c>
      <c r="G260" s="8">
        <v>0</v>
      </c>
      <c r="H260" s="8">
        <v>8</v>
      </c>
      <c r="I260" s="8">
        <v>12</v>
      </c>
      <c r="J260" s="8">
        <v>1</v>
      </c>
      <c r="K260" s="8">
        <v>5</v>
      </c>
      <c r="L260" s="8">
        <v>0.6</v>
      </c>
      <c r="M260" s="15">
        <f t="shared" si="38"/>
        <v>0.09</v>
      </c>
      <c r="N260" s="8">
        <v>7</v>
      </c>
      <c r="O260" s="8">
        <v>0.9</v>
      </c>
      <c r="P260" s="8">
        <v>0</v>
      </c>
      <c r="Q260" s="15">
        <f t="shared" si="39"/>
        <v>0</v>
      </c>
      <c r="R260" s="8"/>
      <c r="S260" s="5" t="str">
        <f t="shared" si="37"/>
        <v>2019-Josh Adams</v>
      </c>
      <c r="T260" s="13">
        <f>_xlfn.XLOOKUP(S260,AV!Y:Y,AV!N:N)</f>
        <v>0</v>
      </c>
      <c r="U260" t="str">
        <f>IF(ISNA(_xlfn.XLOOKUP(S260,'NGS RYOE'!N:N,'NGS RYOE'!K:K)),"",_xlfn.XLOOKUP(S260,'NGS RYOE'!N:N,'NGS RYOE'!K:K))</f>
        <v/>
      </c>
      <c r="V260">
        <f t="shared" si="36"/>
        <v>0.01</v>
      </c>
      <c r="W260" t="str">
        <f>IF(ISNA(_xlfn.XLOOKUP(S260,'NGS RYOE'!N:N,'NGS RYOE'!L:L)),"",_xlfn.XLOOKUP(S260,'NGS RYOE'!N:N,'NGS RYOE'!L:L))</f>
        <v/>
      </c>
      <c r="X260" s="17">
        <f>IF(ISNA(_xlfn.XLOOKUP(S260,'PFR Receiving'!Z:Z,'PFR Receiving'!AA:AA)),0,_xlfn.XLOOKUP(S260,'PFR Receiving'!Z:Z,'PFR Receiving'!AA:AA))</f>
        <v>0</v>
      </c>
      <c r="Y260" s="13">
        <f t="shared" si="40"/>
        <v>64</v>
      </c>
      <c r="Z260" s="17">
        <f t="shared" si="41"/>
        <v>37.333333333333336</v>
      </c>
      <c r="AA260" s="15">
        <f t="shared" si="42"/>
        <v>0.25600000000000001</v>
      </c>
      <c r="AB260" s="17">
        <f t="shared" si="43"/>
        <v>201.25</v>
      </c>
      <c r="AC260" s="12">
        <f t="shared" si="44"/>
        <v>1.5</v>
      </c>
      <c r="AD260" s="16">
        <f>P260/H260*230</f>
        <v>0</v>
      </c>
      <c r="AE260" s="18">
        <f>Z260+X260</f>
        <v>37.333333333333336</v>
      </c>
      <c r="AF260" s="18">
        <f>IF(ISNA(_xlfn.XLOOKUP(S260,'PFR Receiving'!Z:Z,'PFR Receiving'!AB:AB)),0,_xlfn.XLOOKUP(S260,'PFR Receiving'!Z:Z,'PFR Receiving'!AB:AB))</f>
        <v>0</v>
      </c>
      <c r="AG260" s="18">
        <f>Z260+AF260</f>
        <v>37.333333333333336</v>
      </c>
      <c r="AH260" s="18">
        <f>K260/F260*16</f>
        <v>26.666666666666668</v>
      </c>
      <c r="AI260" s="18">
        <f>Z260+$AM$1*AH260+AF260</f>
        <v>54.13333333333334</v>
      </c>
    </row>
    <row r="261" spans="1:35" ht="20" x14ac:dyDescent="0.25">
      <c r="A261" s="5">
        <v>2019</v>
      </c>
      <c r="B261" s="7" t="s">
        <v>80</v>
      </c>
      <c r="C261" s="8" t="s">
        <v>81</v>
      </c>
      <c r="D261" s="8">
        <v>22</v>
      </c>
      <c r="E261" s="8"/>
      <c r="F261" s="8">
        <v>2</v>
      </c>
      <c r="G261" s="8">
        <v>0</v>
      </c>
      <c r="H261" s="8">
        <v>4</v>
      </c>
      <c r="I261" s="8">
        <v>12</v>
      </c>
      <c r="J261" s="8"/>
      <c r="K261" s="8">
        <v>8</v>
      </c>
      <c r="L261" s="8">
        <v>2</v>
      </c>
      <c r="M261" s="15">
        <f t="shared" si="38"/>
        <v>0.44500000000000001</v>
      </c>
      <c r="N261" s="8">
        <v>4</v>
      </c>
      <c r="O261" s="8">
        <v>1</v>
      </c>
      <c r="P261" s="8">
        <v>0</v>
      </c>
      <c r="Q261" s="15">
        <f t="shared" si="39"/>
        <v>0</v>
      </c>
      <c r="R261" s="8"/>
      <c r="S261" s="5" t="str">
        <f t="shared" si="37"/>
        <v>2019-Damien Harris</v>
      </c>
      <c r="T261" s="13">
        <f>_xlfn.XLOOKUP(S261,AV!Y:Y,AV!N:N)</f>
        <v>0</v>
      </c>
      <c r="U261" t="str">
        <f>IF(ISNA(_xlfn.XLOOKUP(S261,'NGS RYOE'!N:N,'NGS RYOE'!K:K)),"",_xlfn.XLOOKUP(S261,'NGS RYOE'!N:N,'NGS RYOE'!K:K))</f>
        <v/>
      </c>
      <c r="V261">
        <f t="shared" si="36"/>
        <v>0.01</v>
      </c>
      <c r="W261" t="str">
        <f>IF(ISNA(_xlfn.XLOOKUP(S261,'NGS RYOE'!N:N,'NGS RYOE'!L:L)),"",_xlfn.XLOOKUP(S261,'NGS RYOE'!N:N,'NGS RYOE'!L:L))</f>
        <v/>
      </c>
      <c r="X261" s="17">
        <f>IF(ISNA(_xlfn.XLOOKUP(S261,'PFR Receiving'!Z:Z,'PFR Receiving'!AA:AA)),0,_xlfn.XLOOKUP(S261,'PFR Receiving'!Z:Z,'PFR Receiving'!AA:AA))</f>
        <v>0</v>
      </c>
      <c r="Y261" s="13">
        <f t="shared" si="40"/>
        <v>96</v>
      </c>
      <c r="Z261" s="17">
        <f t="shared" si="41"/>
        <v>32</v>
      </c>
      <c r="AA261" s="15">
        <f t="shared" si="42"/>
        <v>0.23499999999999999</v>
      </c>
      <c r="AB261" s="17">
        <f t="shared" si="43"/>
        <v>230</v>
      </c>
      <c r="AC261" s="12">
        <f t="shared" si="44"/>
        <v>3</v>
      </c>
      <c r="AD261" s="16">
        <f>P261/H261*230</f>
        <v>0</v>
      </c>
      <c r="AE261" s="18">
        <f>Z261+X261</f>
        <v>32</v>
      </c>
      <c r="AF261" s="18">
        <f>IF(ISNA(_xlfn.XLOOKUP(S261,'PFR Receiving'!Z:Z,'PFR Receiving'!AB:AB)),0,_xlfn.XLOOKUP(S261,'PFR Receiving'!Z:Z,'PFR Receiving'!AB:AB))</f>
        <v>0</v>
      </c>
      <c r="AG261" s="18">
        <f>Z261+AF261</f>
        <v>32</v>
      </c>
      <c r="AH261" s="18">
        <f>K261/F261*16</f>
        <v>64</v>
      </c>
      <c r="AI261" s="18">
        <f>Z261+$AM$1*AH261+AF261</f>
        <v>72.319999999999993</v>
      </c>
    </row>
    <row r="262" spans="1:35" ht="20" x14ac:dyDescent="0.25">
      <c r="A262" s="5">
        <v>2019</v>
      </c>
      <c r="B262" s="7" t="s">
        <v>221</v>
      </c>
      <c r="C262" s="8" t="s">
        <v>43</v>
      </c>
      <c r="D262" s="8">
        <v>25</v>
      </c>
      <c r="E262" s="8"/>
      <c r="F262" s="8">
        <v>16</v>
      </c>
      <c r="G262" s="8">
        <v>1</v>
      </c>
      <c r="H262" s="8">
        <v>6</v>
      </c>
      <c r="I262" s="8">
        <v>11</v>
      </c>
      <c r="J262" s="8">
        <v>1</v>
      </c>
      <c r="K262" s="8">
        <v>6</v>
      </c>
      <c r="L262" s="8">
        <v>1</v>
      </c>
      <c r="M262" s="15">
        <f t="shared" si="38"/>
        <v>0.14199999999999999</v>
      </c>
      <c r="N262" s="8">
        <v>5</v>
      </c>
      <c r="O262" s="8">
        <v>0.8</v>
      </c>
      <c r="P262" s="8">
        <v>0</v>
      </c>
      <c r="Q262" s="15">
        <f t="shared" si="39"/>
        <v>0</v>
      </c>
      <c r="R262" s="8"/>
      <c r="S262" s="5" t="str">
        <f t="shared" si="37"/>
        <v>2019-Alex Armah</v>
      </c>
      <c r="T262" s="13">
        <f>_xlfn.XLOOKUP(S262,AV!Y:Y,AV!N:N)</f>
        <v>0</v>
      </c>
      <c r="U262" t="str">
        <f>IF(ISNA(_xlfn.XLOOKUP(S262,'NGS RYOE'!N:N,'NGS RYOE'!K:K)),"",_xlfn.XLOOKUP(S262,'NGS RYOE'!N:N,'NGS RYOE'!K:K))</f>
        <v/>
      </c>
      <c r="V262">
        <f t="shared" si="36"/>
        <v>0.01</v>
      </c>
      <c r="W262" t="str">
        <f>IF(ISNA(_xlfn.XLOOKUP(S262,'NGS RYOE'!N:N,'NGS RYOE'!L:L)),"",_xlfn.XLOOKUP(S262,'NGS RYOE'!N:N,'NGS RYOE'!L:L))</f>
        <v/>
      </c>
      <c r="X262" s="17">
        <f>IF(ISNA(_xlfn.XLOOKUP(S262,'PFR Receiving'!Z:Z,'PFR Receiving'!AA:AA)),0,_xlfn.XLOOKUP(S262,'PFR Receiving'!Z:Z,'PFR Receiving'!AA:AA))</f>
        <v>6</v>
      </c>
      <c r="Y262" s="13">
        <f t="shared" si="40"/>
        <v>11</v>
      </c>
      <c r="Z262" s="17">
        <f t="shared" si="41"/>
        <v>5</v>
      </c>
      <c r="AA262" s="15">
        <f t="shared" si="42"/>
        <v>9.1999999999999998E-2</v>
      </c>
      <c r="AB262" s="17">
        <f t="shared" si="43"/>
        <v>191.66666666666669</v>
      </c>
      <c r="AC262" s="12">
        <f t="shared" si="44"/>
        <v>1.8333333333333333</v>
      </c>
      <c r="AD262" s="16">
        <f>P262/H262*230</f>
        <v>0</v>
      </c>
      <c r="AE262" s="18">
        <f>Z262+X262</f>
        <v>11</v>
      </c>
      <c r="AF262" s="18">
        <f>IF(ISNA(_xlfn.XLOOKUP(S262,'PFR Receiving'!Z:Z,'PFR Receiving'!AB:AB)),0,_xlfn.XLOOKUP(S262,'PFR Receiving'!Z:Z,'PFR Receiving'!AB:AB))</f>
        <v>7</v>
      </c>
      <c r="AG262" s="18">
        <f>Z262+AF262</f>
        <v>12</v>
      </c>
      <c r="AH262" s="18">
        <f>K262/F262*16</f>
        <v>6</v>
      </c>
      <c r="AI262" s="18">
        <f>Z262+$AM$1*AH262+AF262</f>
        <v>15.780000000000001</v>
      </c>
    </row>
    <row r="263" spans="1:35" ht="20" x14ac:dyDescent="0.25">
      <c r="A263" s="5">
        <v>2019</v>
      </c>
      <c r="B263" s="7" t="s">
        <v>238</v>
      </c>
      <c r="C263" s="8" t="s">
        <v>19</v>
      </c>
      <c r="D263" s="8">
        <v>22</v>
      </c>
      <c r="E263" s="8"/>
      <c r="F263" s="8">
        <v>4</v>
      </c>
      <c r="G263" s="8">
        <v>0</v>
      </c>
      <c r="H263" s="8">
        <v>5</v>
      </c>
      <c r="I263" s="8">
        <v>11</v>
      </c>
      <c r="J263" s="8"/>
      <c r="K263" s="8">
        <v>6</v>
      </c>
      <c r="L263" s="8">
        <v>1.2</v>
      </c>
      <c r="M263" s="15">
        <f t="shared" si="38"/>
        <v>0.19</v>
      </c>
      <c r="N263" s="8">
        <v>5</v>
      </c>
      <c r="O263" s="8">
        <v>1</v>
      </c>
      <c r="P263" s="8">
        <v>0</v>
      </c>
      <c r="Q263" s="15">
        <f t="shared" si="39"/>
        <v>0</v>
      </c>
      <c r="R263" s="8"/>
      <c r="S263" s="5" t="str">
        <f t="shared" si="37"/>
        <v>2019-Dexter Williams</v>
      </c>
      <c r="T263" s="13">
        <f>_xlfn.XLOOKUP(S263,AV!Y:Y,AV!N:N)</f>
        <v>0</v>
      </c>
      <c r="U263" t="str">
        <f>IF(ISNA(_xlfn.XLOOKUP(S263,'NGS RYOE'!N:N,'NGS RYOE'!K:K)),"",_xlfn.XLOOKUP(S263,'NGS RYOE'!N:N,'NGS RYOE'!K:K))</f>
        <v/>
      </c>
      <c r="V263">
        <f t="shared" si="36"/>
        <v>0.01</v>
      </c>
      <c r="W263" t="str">
        <f>IF(ISNA(_xlfn.XLOOKUP(S263,'NGS RYOE'!N:N,'NGS RYOE'!L:L)),"",_xlfn.XLOOKUP(S263,'NGS RYOE'!N:N,'NGS RYOE'!L:L))</f>
        <v/>
      </c>
      <c r="X263" s="17">
        <f>IF(ISNA(_xlfn.XLOOKUP(S263,'PFR Receiving'!Z:Z,'PFR Receiving'!AA:AA)),0,_xlfn.XLOOKUP(S263,'PFR Receiving'!Z:Z,'PFR Receiving'!AA:AA))</f>
        <v>0</v>
      </c>
      <c r="Y263" s="13">
        <f t="shared" si="40"/>
        <v>44</v>
      </c>
      <c r="Z263" s="17">
        <f t="shared" si="41"/>
        <v>20</v>
      </c>
      <c r="AA263" s="15">
        <f t="shared" si="42"/>
        <v>0.20599999999999999</v>
      </c>
      <c r="AB263" s="17">
        <f t="shared" si="43"/>
        <v>230</v>
      </c>
      <c r="AC263" s="12">
        <f t="shared" si="44"/>
        <v>2.2000000000000002</v>
      </c>
      <c r="AD263" s="16">
        <f>P263/H263*230</f>
        <v>0</v>
      </c>
      <c r="AE263" s="18">
        <f>Z263+X263</f>
        <v>20</v>
      </c>
      <c r="AF263" s="18">
        <f>IF(ISNA(_xlfn.XLOOKUP(S263,'PFR Receiving'!Z:Z,'PFR Receiving'!AB:AB)),0,_xlfn.XLOOKUP(S263,'PFR Receiving'!Z:Z,'PFR Receiving'!AB:AB))</f>
        <v>0</v>
      </c>
      <c r="AG263" s="18">
        <f>Z263+AF263</f>
        <v>20</v>
      </c>
      <c r="AH263" s="18">
        <f>K263/F263*16</f>
        <v>24</v>
      </c>
      <c r="AI263" s="18">
        <f>Z263+$AM$1*AH263+AF263</f>
        <v>35.120000000000005</v>
      </c>
    </row>
    <row r="264" spans="1:35" ht="20" x14ac:dyDescent="0.25">
      <c r="A264" s="5">
        <v>2019</v>
      </c>
      <c r="B264" s="7" t="s">
        <v>220</v>
      </c>
      <c r="C264" s="8" t="s">
        <v>55</v>
      </c>
      <c r="D264" s="8">
        <v>27</v>
      </c>
      <c r="E264" s="8" t="s">
        <v>219</v>
      </c>
      <c r="F264" s="8">
        <v>16</v>
      </c>
      <c r="G264" s="8">
        <v>2</v>
      </c>
      <c r="H264" s="8">
        <v>7</v>
      </c>
      <c r="I264" s="8">
        <v>10</v>
      </c>
      <c r="J264" s="8">
        <v>6</v>
      </c>
      <c r="K264" s="8">
        <v>5</v>
      </c>
      <c r="L264" s="8">
        <v>0.7</v>
      </c>
      <c r="M264" s="15">
        <f t="shared" si="38"/>
        <v>9.7000000000000003E-2</v>
      </c>
      <c r="N264" s="8">
        <v>5</v>
      </c>
      <c r="O264" s="8">
        <v>0.7</v>
      </c>
      <c r="P264" s="8">
        <v>0</v>
      </c>
      <c r="Q264" s="15">
        <f t="shared" si="39"/>
        <v>0</v>
      </c>
      <c r="R264" s="8"/>
      <c r="S264" s="5" t="str">
        <f t="shared" si="37"/>
        <v>2019-Derek Watt</v>
      </c>
      <c r="T264" s="13">
        <f>_xlfn.XLOOKUP(S264,AV!Y:Y,AV!N:N)</f>
        <v>0</v>
      </c>
      <c r="U264" t="str">
        <f>IF(ISNA(_xlfn.XLOOKUP(S264,'NGS RYOE'!N:N,'NGS RYOE'!K:K)),"",_xlfn.XLOOKUP(S264,'NGS RYOE'!N:N,'NGS RYOE'!K:K))</f>
        <v/>
      </c>
      <c r="V264">
        <f t="shared" si="36"/>
        <v>0.01</v>
      </c>
      <c r="W264" t="str">
        <f>IF(ISNA(_xlfn.XLOOKUP(S264,'NGS RYOE'!N:N,'NGS RYOE'!L:L)),"",_xlfn.XLOOKUP(S264,'NGS RYOE'!N:N,'NGS RYOE'!L:L))</f>
        <v/>
      </c>
      <c r="X264" s="17">
        <f>IF(ISNA(_xlfn.XLOOKUP(S264,'PFR Receiving'!Z:Z,'PFR Receiving'!AA:AA)),0,_xlfn.XLOOKUP(S264,'PFR Receiving'!Z:Z,'PFR Receiving'!AA:AA))</f>
        <v>32</v>
      </c>
      <c r="Y264" s="13">
        <f t="shared" si="40"/>
        <v>10</v>
      </c>
      <c r="Z264" s="17">
        <f t="shared" si="41"/>
        <v>5</v>
      </c>
      <c r="AA264" s="15">
        <f t="shared" si="42"/>
        <v>9.1999999999999998E-2</v>
      </c>
      <c r="AB264" s="17">
        <f t="shared" si="43"/>
        <v>164.28571428571428</v>
      </c>
      <c r="AC264" s="12">
        <f t="shared" si="44"/>
        <v>1.4285714285714286</v>
      </c>
      <c r="AD264" s="16">
        <f>P264/H264*230</f>
        <v>0</v>
      </c>
      <c r="AE264" s="18">
        <f>Z264+X264</f>
        <v>37</v>
      </c>
      <c r="AF264" s="18">
        <f>IF(ISNA(_xlfn.XLOOKUP(S264,'PFR Receiving'!Z:Z,'PFR Receiving'!AB:AB)),0,_xlfn.XLOOKUP(S264,'PFR Receiving'!Z:Z,'PFR Receiving'!AB:AB))</f>
        <v>28</v>
      </c>
      <c r="AG264" s="18">
        <f>Z264+AF264</f>
        <v>33</v>
      </c>
      <c r="AH264" s="18">
        <f>K264/F264*16</f>
        <v>5</v>
      </c>
      <c r="AI264" s="18">
        <f>Z264+$AM$1*AH264+AF264</f>
        <v>36.15</v>
      </c>
    </row>
    <row r="265" spans="1:35" ht="20" x14ac:dyDescent="0.25">
      <c r="A265" s="5">
        <v>2019</v>
      </c>
      <c r="B265" s="7" t="s">
        <v>230</v>
      </c>
      <c r="C265" s="8" t="s">
        <v>74</v>
      </c>
      <c r="D265" s="8">
        <v>23</v>
      </c>
      <c r="E265" s="8"/>
      <c r="F265" s="8">
        <v>16</v>
      </c>
      <c r="G265" s="8">
        <v>0</v>
      </c>
      <c r="H265" s="8">
        <v>5</v>
      </c>
      <c r="I265" s="8">
        <v>10</v>
      </c>
      <c r="J265" s="8">
        <v>1</v>
      </c>
      <c r="K265" s="8">
        <v>7</v>
      </c>
      <c r="L265" s="8">
        <v>1.4</v>
      </c>
      <c r="M265" s="15">
        <f t="shared" si="38"/>
        <v>0.23300000000000001</v>
      </c>
      <c r="N265" s="8">
        <v>3</v>
      </c>
      <c r="O265" s="8">
        <v>0.6</v>
      </c>
      <c r="P265" s="8">
        <v>0</v>
      </c>
      <c r="Q265" s="15">
        <f t="shared" si="39"/>
        <v>0</v>
      </c>
      <c r="R265" s="8"/>
      <c r="S265" s="5" t="str">
        <f t="shared" si="37"/>
        <v>2019-Buddy Howell</v>
      </c>
      <c r="T265" s="13">
        <f>_xlfn.XLOOKUP(S265,AV!Y:Y,AV!N:N)</f>
        <v>0</v>
      </c>
      <c r="U265" t="str">
        <f>IF(ISNA(_xlfn.XLOOKUP(S265,'NGS RYOE'!N:N,'NGS RYOE'!K:K)),"",_xlfn.XLOOKUP(S265,'NGS RYOE'!N:N,'NGS RYOE'!K:K))</f>
        <v/>
      </c>
      <c r="V265">
        <f t="shared" si="36"/>
        <v>0.01</v>
      </c>
      <c r="W265" t="str">
        <f>IF(ISNA(_xlfn.XLOOKUP(S265,'NGS RYOE'!N:N,'NGS RYOE'!L:L)),"",_xlfn.XLOOKUP(S265,'NGS RYOE'!N:N,'NGS RYOE'!L:L))</f>
        <v/>
      </c>
      <c r="X265" s="17">
        <f>IF(ISNA(_xlfn.XLOOKUP(S265,'PFR Receiving'!Z:Z,'PFR Receiving'!AA:AA)),0,_xlfn.XLOOKUP(S265,'PFR Receiving'!Z:Z,'PFR Receiving'!AA:AA))</f>
        <v>0</v>
      </c>
      <c r="Y265" s="13">
        <f t="shared" si="40"/>
        <v>10</v>
      </c>
      <c r="Z265" s="17">
        <f t="shared" si="41"/>
        <v>3</v>
      </c>
      <c r="AA265" s="15">
        <f t="shared" si="42"/>
        <v>6.0999999999999999E-2</v>
      </c>
      <c r="AB265" s="17">
        <f t="shared" si="43"/>
        <v>138</v>
      </c>
      <c r="AC265" s="12">
        <f t="shared" si="44"/>
        <v>2</v>
      </c>
      <c r="AD265" s="16">
        <f>P265/H265*230</f>
        <v>0</v>
      </c>
      <c r="AE265" s="18">
        <f>Z265+X265</f>
        <v>3</v>
      </c>
      <c r="AF265" s="18">
        <f>IF(ISNA(_xlfn.XLOOKUP(S265,'PFR Receiving'!Z:Z,'PFR Receiving'!AB:AB)),0,_xlfn.XLOOKUP(S265,'PFR Receiving'!Z:Z,'PFR Receiving'!AB:AB))</f>
        <v>0</v>
      </c>
      <c r="AG265" s="18">
        <f>Z265+AF265</f>
        <v>3</v>
      </c>
      <c r="AH265" s="18">
        <f>K265/F265*16</f>
        <v>7</v>
      </c>
      <c r="AI265" s="18">
        <f>Z265+$AM$1*AH265+AF265</f>
        <v>7.41</v>
      </c>
    </row>
    <row r="266" spans="1:35" ht="20" x14ac:dyDescent="0.25">
      <c r="A266" s="5">
        <v>2019</v>
      </c>
      <c r="B266" s="7" t="s">
        <v>274</v>
      </c>
      <c r="C266" s="8" t="s">
        <v>16</v>
      </c>
      <c r="D266" s="8">
        <v>25</v>
      </c>
      <c r="E266" s="8"/>
      <c r="F266" s="8">
        <v>12</v>
      </c>
      <c r="G266" s="8">
        <v>0</v>
      </c>
      <c r="H266" s="8">
        <v>3</v>
      </c>
      <c r="I266" s="8">
        <v>10</v>
      </c>
      <c r="J266" s="8">
        <v>0</v>
      </c>
      <c r="K266" s="8">
        <v>6</v>
      </c>
      <c r="L266" s="8">
        <v>2</v>
      </c>
      <c r="M266" s="15">
        <f t="shared" si="38"/>
        <v>0.44500000000000001</v>
      </c>
      <c r="N266" s="8">
        <v>4</v>
      </c>
      <c r="O266" s="8">
        <v>1.3</v>
      </c>
      <c r="P266" s="8">
        <v>0</v>
      </c>
      <c r="Q266" s="15">
        <f t="shared" si="39"/>
        <v>0</v>
      </c>
      <c r="R266" s="8"/>
      <c r="S266" s="5" t="str">
        <f t="shared" si="37"/>
        <v>2019-T.J. Logan</v>
      </c>
      <c r="T266" s="13">
        <f>_xlfn.XLOOKUP(S266,AV!Y:Y,AV!N:N)</f>
        <v>0</v>
      </c>
      <c r="U266" t="str">
        <f>IF(ISNA(_xlfn.XLOOKUP(S266,'NGS RYOE'!N:N,'NGS RYOE'!K:K)),"",_xlfn.XLOOKUP(S266,'NGS RYOE'!N:N,'NGS RYOE'!K:K))</f>
        <v/>
      </c>
      <c r="V266">
        <f t="shared" si="36"/>
        <v>0.01</v>
      </c>
      <c r="W266" t="str">
        <f>IF(ISNA(_xlfn.XLOOKUP(S266,'NGS RYOE'!N:N,'NGS RYOE'!L:L)),"",_xlfn.XLOOKUP(S266,'NGS RYOE'!N:N,'NGS RYOE'!L:L))</f>
        <v/>
      </c>
      <c r="X266" s="17">
        <f>IF(ISNA(_xlfn.XLOOKUP(S266,'PFR Receiving'!Z:Z,'PFR Receiving'!AA:AA)),0,_xlfn.XLOOKUP(S266,'PFR Receiving'!Z:Z,'PFR Receiving'!AA:AA))</f>
        <v>17.333333333333332</v>
      </c>
      <c r="Y266" s="13">
        <f t="shared" si="40"/>
        <v>13.333333333333334</v>
      </c>
      <c r="Z266" s="17">
        <f t="shared" si="41"/>
        <v>5.333333333333333</v>
      </c>
      <c r="AA266" s="15">
        <f t="shared" si="42"/>
        <v>9.9000000000000005E-2</v>
      </c>
      <c r="AB266" s="17">
        <f t="shared" si="43"/>
        <v>306.66666666666663</v>
      </c>
      <c r="AC266" s="12">
        <f t="shared" si="44"/>
        <v>3.3333333333333335</v>
      </c>
      <c r="AD266" s="16">
        <f>P266/H266*230</f>
        <v>0</v>
      </c>
      <c r="AE266" s="18">
        <f>Z266+X266</f>
        <v>22.666666666666664</v>
      </c>
      <c r="AF266" s="18">
        <f>IF(ISNA(_xlfn.XLOOKUP(S266,'PFR Receiving'!Z:Z,'PFR Receiving'!AB:AB)),0,_xlfn.XLOOKUP(S266,'PFR Receiving'!Z:Z,'PFR Receiving'!AB:AB))</f>
        <v>12</v>
      </c>
      <c r="AG266" s="18">
        <f>Z266+AF266</f>
        <v>17.333333333333332</v>
      </c>
      <c r="AH266" s="18">
        <f>K266/F266*16</f>
        <v>8</v>
      </c>
      <c r="AI266" s="18">
        <f>Z266+$AM$1*AH266+AF266</f>
        <v>22.373333333333335</v>
      </c>
    </row>
    <row r="267" spans="1:35" ht="20" x14ac:dyDescent="0.25">
      <c r="A267" s="5">
        <v>2019</v>
      </c>
      <c r="B267" s="7" t="s">
        <v>255</v>
      </c>
      <c r="C267" s="8" t="s">
        <v>43</v>
      </c>
      <c r="D267" s="8">
        <v>23</v>
      </c>
      <c r="E267" s="8"/>
      <c r="F267" s="8">
        <v>9</v>
      </c>
      <c r="G267" s="8">
        <v>0</v>
      </c>
      <c r="H267" s="8">
        <v>4</v>
      </c>
      <c r="I267" s="8">
        <v>9</v>
      </c>
      <c r="J267" s="8"/>
      <c r="K267" s="8">
        <v>4</v>
      </c>
      <c r="L267" s="8">
        <v>1</v>
      </c>
      <c r="M267" s="15">
        <f t="shared" si="38"/>
        <v>0.14199999999999999</v>
      </c>
      <c r="N267" s="8">
        <v>5</v>
      </c>
      <c r="O267" s="8">
        <v>1.3</v>
      </c>
      <c r="P267" s="8">
        <v>0</v>
      </c>
      <c r="Q267" s="15">
        <f t="shared" si="39"/>
        <v>0</v>
      </c>
      <c r="R267" s="8"/>
      <c r="S267" s="5" t="str">
        <f t="shared" si="37"/>
        <v>2019-Jordan Scarlett</v>
      </c>
      <c r="T267" s="13">
        <f>_xlfn.XLOOKUP(S267,AV!Y:Y,AV!N:N)</f>
        <v>0</v>
      </c>
      <c r="U267" t="str">
        <f>IF(ISNA(_xlfn.XLOOKUP(S267,'NGS RYOE'!N:N,'NGS RYOE'!K:K)),"",_xlfn.XLOOKUP(S267,'NGS RYOE'!N:N,'NGS RYOE'!K:K))</f>
        <v/>
      </c>
      <c r="V267">
        <f t="shared" si="36"/>
        <v>0.01</v>
      </c>
      <c r="W267" t="str">
        <f>IF(ISNA(_xlfn.XLOOKUP(S267,'NGS RYOE'!N:N,'NGS RYOE'!L:L)),"",_xlfn.XLOOKUP(S267,'NGS RYOE'!N:N,'NGS RYOE'!L:L))</f>
        <v/>
      </c>
      <c r="X267" s="17">
        <f>IF(ISNA(_xlfn.XLOOKUP(S267,'PFR Receiving'!Z:Z,'PFR Receiving'!AA:AA)),0,_xlfn.XLOOKUP(S267,'PFR Receiving'!Z:Z,'PFR Receiving'!AA:AA))</f>
        <v>0</v>
      </c>
      <c r="Y267" s="13">
        <f t="shared" si="40"/>
        <v>16</v>
      </c>
      <c r="Z267" s="17">
        <f t="shared" si="41"/>
        <v>8.8888888888888893</v>
      </c>
      <c r="AA267" s="15">
        <f t="shared" si="42"/>
        <v>0.13500000000000001</v>
      </c>
      <c r="AB267" s="17">
        <f t="shared" si="43"/>
        <v>287.5</v>
      </c>
      <c r="AC267" s="12">
        <f t="shared" si="44"/>
        <v>2.25</v>
      </c>
      <c r="AD267" s="16">
        <f>P267/H267*230</f>
        <v>0</v>
      </c>
      <c r="AE267" s="18">
        <f>Z267+X267</f>
        <v>8.8888888888888893</v>
      </c>
      <c r="AF267" s="18">
        <f>IF(ISNA(_xlfn.XLOOKUP(S267,'PFR Receiving'!Z:Z,'PFR Receiving'!AB:AB)),0,_xlfn.XLOOKUP(S267,'PFR Receiving'!Z:Z,'PFR Receiving'!AB:AB))</f>
        <v>0</v>
      </c>
      <c r="AG267" s="18">
        <f>Z267+AF267</f>
        <v>8.8888888888888893</v>
      </c>
      <c r="AH267" s="18">
        <f>K267/F267*16</f>
        <v>7.1111111111111107</v>
      </c>
      <c r="AI267" s="18">
        <f>Z267+$AM$1*AH267+AF267</f>
        <v>13.36888888888889</v>
      </c>
    </row>
    <row r="268" spans="1:35" ht="20" x14ac:dyDescent="0.25">
      <c r="A268" s="5">
        <v>2019</v>
      </c>
      <c r="B268" s="7" t="s">
        <v>256</v>
      </c>
      <c r="C268" s="8" t="s">
        <v>62</v>
      </c>
      <c r="D268" s="8">
        <v>31</v>
      </c>
      <c r="E268" s="8"/>
      <c r="F268" s="8">
        <v>16</v>
      </c>
      <c r="G268" s="8">
        <v>0</v>
      </c>
      <c r="H268" s="8">
        <v>4</v>
      </c>
      <c r="I268" s="8">
        <v>9</v>
      </c>
      <c r="J268" s="8">
        <v>3</v>
      </c>
      <c r="K268" s="8">
        <v>9</v>
      </c>
      <c r="L268" s="8">
        <v>2.2999999999999998</v>
      </c>
      <c r="M268" s="15">
        <f t="shared" si="38"/>
        <v>0.623</v>
      </c>
      <c r="N268" s="8">
        <v>0</v>
      </c>
      <c r="O268" s="8">
        <v>0</v>
      </c>
      <c r="P268" s="8">
        <v>0</v>
      </c>
      <c r="Q268" s="15">
        <f t="shared" si="39"/>
        <v>0</v>
      </c>
      <c r="R268" s="8"/>
      <c r="S268" s="5" t="str">
        <f t="shared" si="37"/>
        <v>2019-Anthony Sherman</v>
      </c>
      <c r="T268" s="13">
        <f>_xlfn.XLOOKUP(S268,AV!Y:Y,AV!N:N)</f>
        <v>0</v>
      </c>
      <c r="U268" t="str">
        <f>IF(ISNA(_xlfn.XLOOKUP(S268,'NGS RYOE'!N:N,'NGS RYOE'!K:K)),"",_xlfn.XLOOKUP(S268,'NGS RYOE'!N:N,'NGS RYOE'!K:K))</f>
        <v/>
      </c>
      <c r="V268">
        <f t="shared" si="36"/>
        <v>0.01</v>
      </c>
      <c r="W268" t="str">
        <f>IF(ISNA(_xlfn.XLOOKUP(S268,'NGS RYOE'!N:N,'NGS RYOE'!L:L)),"",_xlfn.XLOOKUP(S268,'NGS RYOE'!N:N,'NGS RYOE'!L:L))</f>
        <v/>
      </c>
      <c r="X268" s="17">
        <f>IF(ISNA(_xlfn.XLOOKUP(S268,'PFR Receiving'!Z:Z,'PFR Receiving'!AA:AA)),0,_xlfn.XLOOKUP(S268,'PFR Receiving'!Z:Z,'PFR Receiving'!AA:AA))</f>
        <v>22</v>
      </c>
      <c r="Y268" s="13">
        <f t="shared" si="40"/>
        <v>9</v>
      </c>
      <c r="Z268" s="17">
        <f t="shared" si="41"/>
        <v>0</v>
      </c>
      <c r="AA268" s="15">
        <f t="shared" si="42"/>
        <v>0</v>
      </c>
      <c r="AB268" s="17">
        <f t="shared" si="43"/>
        <v>0</v>
      </c>
      <c r="AC268" s="12">
        <f t="shared" si="44"/>
        <v>2.25</v>
      </c>
      <c r="AD268" s="16">
        <f>P268/H268*230</f>
        <v>0</v>
      </c>
      <c r="AE268" s="18">
        <f>Z268+X268</f>
        <v>22</v>
      </c>
      <c r="AF268" s="18">
        <f>IF(ISNA(_xlfn.XLOOKUP(S268,'PFR Receiving'!Z:Z,'PFR Receiving'!AB:AB)),0,_xlfn.XLOOKUP(S268,'PFR Receiving'!Z:Z,'PFR Receiving'!AB:AB))</f>
        <v>23</v>
      </c>
      <c r="AG268" s="18">
        <f>Z268+AF268</f>
        <v>23</v>
      </c>
      <c r="AH268" s="18">
        <f>K268/F268*16</f>
        <v>9</v>
      </c>
      <c r="AI268" s="18">
        <f>Z268+$AM$1*AH268+AF268</f>
        <v>28.67</v>
      </c>
    </row>
    <row r="269" spans="1:35" ht="20" x14ac:dyDescent="0.25">
      <c r="A269" s="5">
        <v>2019</v>
      </c>
      <c r="B269" s="7" t="s">
        <v>269</v>
      </c>
      <c r="C269" s="8" t="s">
        <v>70</v>
      </c>
      <c r="D269" s="8">
        <v>26</v>
      </c>
      <c r="E269" s="8"/>
      <c r="F269" s="8">
        <v>2</v>
      </c>
      <c r="G269" s="8">
        <v>0</v>
      </c>
      <c r="H269" s="8">
        <v>3</v>
      </c>
      <c r="I269" s="8">
        <v>9</v>
      </c>
      <c r="J269" s="8">
        <v>1</v>
      </c>
      <c r="K269" s="8">
        <v>9</v>
      </c>
      <c r="L269" s="8">
        <v>3</v>
      </c>
      <c r="M269" s="15">
        <f t="shared" si="38"/>
        <v>0.86599999999999999</v>
      </c>
      <c r="N269" s="8">
        <v>0</v>
      </c>
      <c r="O269" s="8">
        <v>0</v>
      </c>
      <c r="P269" s="8">
        <v>0</v>
      </c>
      <c r="Q269" s="15">
        <f t="shared" si="39"/>
        <v>0</v>
      </c>
      <c r="R269" s="8"/>
      <c r="S269" s="5" t="str">
        <f t="shared" si="37"/>
        <v>2019-Josh Ferguson</v>
      </c>
      <c r="T269" s="13">
        <f>_xlfn.XLOOKUP(S269,AV!Y:Y,AV!N:N)</f>
        <v>0</v>
      </c>
      <c r="U269" t="str">
        <f>IF(ISNA(_xlfn.XLOOKUP(S269,'NGS RYOE'!N:N,'NGS RYOE'!K:K)),"",_xlfn.XLOOKUP(S269,'NGS RYOE'!N:N,'NGS RYOE'!K:K))</f>
        <v/>
      </c>
      <c r="V269">
        <f t="shared" si="36"/>
        <v>0.01</v>
      </c>
      <c r="W269" t="str">
        <f>IF(ISNA(_xlfn.XLOOKUP(S269,'NGS RYOE'!N:N,'NGS RYOE'!L:L)),"",_xlfn.XLOOKUP(S269,'NGS RYOE'!N:N,'NGS RYOE'!L:L))</f>
        <v/>
      </c>
      <c r="X269" s="17">
        <f>IF(ISNA(_xlfn.XLOOKUP(S269,'PFR Receiving'!Z:Z,'PFR Receiving'!AA:AA)),0,_xlfn.XLOOKUP(S269,'PFR Receiving'!Z:Z,'PFR Receiving'!AA:AA))</f>
        <v>0</v>
      </c>
      <c r="Y269" s="13">
        <f t="shared" si="40"/>
        <v>72</v>
      </c>
      <c r="Z269" s="17">
        <f t="shared" si="41"/>
        <v>0</v>
      </c>
      <c r="AA269" s="15">
        <f t="shared" si="42"/>
        <v>0</v>
      </c>
      <c r="AB269" s="17">
        <f t="shared" si="43"/>
        <v>0</v>
      </c>
      <c r="AC269" s="12">
        <f t="shared" si="44"/>
        <v>3</v>
      </c>
      <c r="AD269" s="16">
        <f>P269/H269*230</f>
        <v>0</v>
      </c>
      <c r="AE269" s="18">
        <f>Z269+X269</f>
        <v>0</v>
      </c>
      <c r="AF269" s="18">
        <f>IF(ISNA(_xlfn.XLOOKUP(S269,'PFR Receiving'!Z:Z,'PFR Receiving'!AB:AB)),0,_xlfn.XLOOKUP(S269,'PFR Receiving'!Z:Z,'PFR Receiving'!AB:AB))</f>
        <v>0</v>
      </c>
      <c r="AG269" s="18">
        <f>Z269+AF269</f>
        <v>0</v>
      </c>
      <c r="AH269" s="18">
        <f>K269/F269*16</f>
        <v>72</v>
      </c>
      <c r="AI269" s="18">
        <f>Z269+$AM$1*AH269+AF269</f>
        <v>45.36</v>
      </c>
    </row>
    <row r="270" spans="1:35" ht="20" x14ac:dyDescent="0.25">
      <c r="A270" s="5">
        <v>2019</v>
      </c>
      <c r="B270" s="7" t="s">
        <v>273</v>
      </c>
      <c r="C270" s="8" t="s">
        <v>64</v>
      </c>
      <c r="D270" s="8">
        <v>23</v>
      </c>
      <c r="E270" s="8"/>
      <c r="F270" s="8">
        <v>4</v>
      </c>
      <c r="G270" s="8">
        <v>0</v>
      </c>
      <c r="H270" s="8">
        <v>3</v>
      </c>
      <c r="I270" s="8">
        <v>9</v>
      </c>
      <c r="J270" s="8"/>
      <c r="K270" s="8">
        <v>5</v>
      </c>
      <c r="L270" s="8">
        <v>1.7</v>
      </c>
      <c r="M270" s="15">
        <f t="shared" si="38"/>
        <v>0.32300000000000001</v>
      </c>
      <c r="N270" s="8">
        <v>4</v>
      </c>
      <c r="O270" s="8">
        <v>1.3</v>
      </c>
      <c r="P270" s="8">
        <v>0</v>
      </c>
      <c r="Q270" s="15">
        <f t="shared" si="39"/>
        <v>0</v>
      </c>
      <c r="R270" s="8"/>
      <c r="S270" s="5" t="str">
        <f t="shared" si="37"/>
        <v>2019-John Kelly</v>
      </c>
      <c r="T270" s="13">
        <f>_xlfn.XLOOKUP(S270,AV!Y:Y,AV!N:N)</f>
        <v>0</v>
      </c>
      <c r="U270" t="str">
        <f>IF(ISNA(_xlfn.XLOOKUP(S270,'NGS RYOE'!N:N,'NGS RYOE'!K:K)),"",_xlfn.XLOOKUP(S270,'NGS RYOE'!N:N,'NGS RYOE'!K:K))</f>
        <v/>
      </c>
      <c r="V270">
        <f t="shared" si="36"/>
        <v>0.01</v>
      </c>
      <c r="W270" t="str">
        <f>IF(ISNA(_xlfn.XLOOKUP(S270,'NGS RYOE'!N:N,'NGS RYOE'!L:L)),"",_xlfn.XLOOKUP(S270,'NGS RYOE'!N:N,'NGS RYOE'!L:L))</f>
        <v/>
      </c>
      <c r="X270" s="17">
        <f>IF(ISNA(_xlfn.XLOOKUP(S270,'PFR Receiving'!Z:Z,'PFR Receiving'!AA:AA)),0,_xlfn.XLOOKUP(S270,'PFR Receiving'!Z:Z,'PFR Receiving'!AA:AA))</f>
        <v>0</v>
      </c>
      <c r="Y270" s="13">
        <f t="shared" si="40"/>
        <v>36</v>
      </c>
      <c r="Z270" s="17">
        <f t="shared" si="41"/>
        <v>16</v>
      </c>
      <c r="AA270" s="15">
        <f t="shared" si="42"/>
        <v>0.18</v>
      </c>
      <c r="AB270" s="17">
        <f t="shared" si="43"/>
        <v>306.66666666666663</v>
      </c>
      <c r="AC270" s="12">
        <f t="shared" si="44"/>
        <v>3</v>
      </c>
      <c r="AD270" s="16">
        <f>P270/H270*230</f>
        <v>0</v>
      </c>
      <c r="AE270" s="18">
        <f>Z270+X270</f>
        <v>16</v>
      </c>
      <c r="AF270" s="18">
        <f>IF(ISNA(_xlfn.XLOOKUP(S270,'PFR Receiving'!Z:Z,'PFR Receiving'!AB:AB)),0,_xlfn.XLOOKUP(S270,'PFR Receiving'!Z:Z,'PFR Receiving'!AB:AB))</f>
        <v>0</v>
      </c>
      <c r="AG270" s="18">
        <f>Z270+AF270</f>
        <v>16</v>
      </c>
      <c r="AH270" s="18">
        <f>K270/F270*16</f>
        <v>20</v>
      </c>
      <c r="AI270" s="18">
        <f>Z270+$AM$1*AH270+AF270</f>
        <v>28.6</v>
      </c>
    </row>
    <row r="271" spans="1:35" ht="20" x14ac:dyDescent="0.25">
      <c r="A271" s="5">
        <v>2019</v>
      </c>
      <c r="B271" s="7" t="s">
        <v>285</v>
      </c>
      <c r="C271" s="8" t="s">
        <v>60</v>
      </c>
      <c r="D271" s="8">
        <v>27</v>
      </c>
      <c r="E271" s="8"/>
      <c r="F271" s="8">
        <v>16</v>
      </c>
      <c r="G271" s="8">
        <v>0</v>
      </c>
      <c r="H271" s="8">
        <v>2</v>
      </c>
      <c r="I271" s="8">
        <v>9</v>
      </c>
      <c r="J271" s="8">
        <v>0</v>
      </c>
      <c r="K271" s="8">
        <v>0</v>
      </c>
      <c r="L271" s="8">
        <v>0</v>
      </c>
      <c r="M271" s="15">
        <f t="shared" si="38"/>
        <v>0.03</v>
      </c>
      <c r="N271" s="8">
        <v>9</v>
      </c>
      <c r="O271" s="8">
        <v>4.5</v>
      </c>
      <c r="P271" s="8">
        <v>1</v>
      </c>
      <c r="Q271" s="15">
        <f t="shared" si="39"/>
        <v>0.314</v>
      </c>
      <c r="R271" s="8">
        <v>2</v>
      </c>
      <c r="S271" s="5" t="str">
        <f t="shared" si="37"/>
        <v>2019-Devontae Booker</v>
      </c>
      <c r="T271" s="13">
        <f>_xlfn.XLOOKUP(S271,AV!Y:Y,AV!N:N)</f>
        <v>0.96</v>
      </c>
      <c r="U271" t="str">
        <f>IF(ISNA(_xlfn.XLOOKUP(S271,'NGS RYOE'!N:N,'NGS RYOE'!K:K)),"",_xlfn.XLOOKUP(S271,'NGS RYOE'!N:N,'NGS RYOE'!K:K))</f>
        <v/>
      </c>
      <c r="V271">
        <f t="shared" si="36"/>
        <v>0.01</v>
      </c>
      <c r="W271" t="str">
        <f>IF(ISNA(_xlfn.XLOOKUP(S271,'NGS RYOE'!N:N,'NGS RYOE'!L:L)),"",_xlfn.XLOOKUP(S271,'NGS RYOE'!N:N,'NGS RYOE'!L:L))</f>
        <v/>
      </c>
      <c r="X271" s="17">
        <f>IF(ISNA(_xlfn.XLOOKUP(S271,'PFR Receiving'!Z:Z,'PFR Receiving'!AA:AA)),0,_xlfn.XLOOKUP(S271,'PFR Receiving'!Z:Z,'PFR Receiving'!AA:AA))</f>
        <v>57</v>
      </c>
      <c r="Y271" s="13">
        <f t="shared" si="40"/>
        <v>9</v>
      </c>
      <c r="Z271" s="17">
        <f t="shared" si="41"/>
        <v>9</v>
      </c>
      <c r="AA271" s="15">
        <f t="shared" si="42"/>
        <v>0.13700000000000001</v>
      </c>
      <c r="AB271" s="17">
        <f t="shared" si="43"/>
        <v>1035</v>
      </c>
      <c r="AC271" s="12">
        <f t="shared" si="44"/>
        <v>4.5</v>
      </c>
      <c r="AD271" s="16">
        <f>P271/H271*230</f>
        <v>115</v>
      </c>
      <c r="AE271" s="18">
        <f>Z271+X271</f>
        <v>66</v>
      </c>
      <c r="AF271" s="18">
        <f>IF(ISNA(_xlfn.XLOOKUP(S271,'PFR Receiving'!Z:Z,'PFR Receiving'!AB:AB)),0,_xlfn.XLOOKUP(S271,'PFR Receiving'!Z:Z,'PFR Receiving'!AB:AB))</f>
        <v>44</v>
      </c>
      <c r="AG271" s="18">
        <f>Z271+AF271</f>
        <v>53</v>
      </c>
      <c r="AH271" s="18">
        <f>K271/F271*16</f>
        <v>0</v>
      </c>
      <c r="AI271" s="18">
        <f>Z271+$AM$1*AH271+AF271</f>
        <v>53</v>
      </c>
    </row>
    <row r="272" spans="1:35" ht="20" x14ac:dyDescent="0.25">
      <c r="A272" s="5">
        <v>2019</v>
      </c>
      <c r="B272" s="7" t="s">
        <v>235</v>
      </c>
      <c r="C272" s="8" t="s">
        <v>33</v>
      </c>
      <c r="D272" s="8">
        <v>27</v>
      </c>
      <c r="E272" s="8" t="s">
        <v>236</v>
      </c>
      <c r="F272" s="8">
        <v>16</v>
      </c>
      <c r="G272" s="8">
        <v>5</v>
      </c>
      <c r="H272" s="8">
        <v>5</v>
      </c>
      <c r="I272" s="8">
        <v>8</v>
      </c>
      <c r="J272" s="8">
        <v>4</v>
      </c>
      <c r="K272" s="8">
        <v>0</v>
      </c>
      <c r="L272" s="8">
        <v>0</v>
      </c>
      <c r="M272" s="15">
        <f t="shared" si="38"/>
        <v>0.03</v>
      </c>
      <c r="N272" s="8">
        <v>8</v>
      </c>
      <c r="O272" s="8">
        <v>1.6</v>
      </c>
      <c r="P272" s="8">
        <v>0</v>
      </c>
      <c r="Q272" s="15">
        <f t="shared" si="39"/>
        <v>0</v>
      </c>
      <c r="R272" s="8"/>
      <c r="S272" s="5" t="str">
        <f t="shared" si="37"/>
        <v>2019-Keith Smith</v>
      </c>
      <c r="T272" s="13">
        <f>_xlfn.XLOOKUP(S272,AV!Y:Y,AV!N:N)</f>
        <v>3.04</v>
      </c>
      <c r="U272" t="str">
        <f>IF(ISNA(_xlfn.XLOOKUP(S272,'NGS RYOE'!N:N,'NGS RYOE'!K:K)),"",_xlfn.XLOOKUP(S272,'NGS RYOE'!N:N,'NGS RYOE'!K:K))</f>
        <v/>
      </c>
      <c r="V272">
        <f t="shared" si="36"/>
        <v>0.01</v>
      </c>
      <c r="W272" t="str">
        <f>IF(ISNA(_xlfn.XLOOKUP(S272,'NGS RYOE'!N:N,'NGS RYOE'!L:L)),"",_xlfn.XLOOKUP(S272,'NGS RYOE'!N:N,'NGS RYOE'!L:L))</f>
        <v/>
      </c>
      <c r="X272" s="17">
        <f>IF(ISNA(_xlfn.XLOOKUP(S272,'PFR Receiving'!Z:Z,'PFR Receiving'!AA:AA)),0,_xlfn.XLOOKUP(S272,'PFR Receiving'!Z:Z,'PFR Receiving'!AA:AA))</f>
        <v>13</v>
      </c>
      <c r="Y272" s="13">
        <f t="shared" si="40"/>
        <v>8</v>
      </c>
      <c r="Z272" s="17">
        <f t="shared" si="41"/>
        <v>8</v>
      </c>
      <c r="AA272" s="15">
        <f t="shared" si="42"/>
        <v>0.123</v>
      </c>
      <c r="AB272" s="17">
        <f t="shared" si="43"/>
        <v>368</v>
      </c>
      <c r="AC272" s="12">
        <f t="shared" si="44"/>
        <v>1.6</v>
      </c>
      <c r="AD272" s="16">
        <f>P272/H272*230</f>
        <v>0</v>
      </c>
      <c r="AE272" s="18">
        <f>Z272+X272</f>
        <v>21</v>
      </c>
      <c r="AF272" s="18">
        <f>IF(ISNA(_xlfn.XLOOKUP(S272,'PFR Receiving'!Z:Z,'PFR Receiving'!AB:AB)),0,_xlfn.XLOOKUP(S272,'PFR Receiving'!Z:Z,'PFR Receiving'!AB:AB))</f>
        <v>13</v>
      </c>
      <c r="AG272" s="18">
        <f>Z272+AF272</f>
        <v>21</v>
      </c>
      <c r="AH272" s="18">
        <f>K272/F272*16</f>
        <v>0</v>
      </c>
      <c r="AI272" s="18">
        <f>Z272+$AM$1*AH272+AF272</f>
        <v>21</v>
      </c>
    </row>
    <row r="273" spans="1:35" ht="20" x14ac:dyDescent="0.25">
      <c r="A273" s="5">
        <v>2019</v>
      </c>
      <c r="B273" s="7" t="s">
        <v>298</v>
      </c>
      <c r="C273" s="8" t="s">
        <v>41</v>
      </c>
      <c r="D273" s="8">
        <v>24</v>
      </c>
      <c r="E273" s="8"/>
      <c r="F273" s="8">
        <v>8</v>
      </c>
      <c r="G273" s="8">
        <v>0</v>
      </c>
      <c r="H273" s="8">
        <v>2</v>
      </c>
      <c r="I273" s="8">
        <v>8</v>
      </c>
      <c r="J273" s="8">
        <v>1</v>
      </c>
      <c r="K273" s="8">
        <v>3</v>
      </c>
      <c r="L273" s="8">
        <v>1.5</v>
      </c>
      <c r="M273" s="15">
        <f t="shared" si="38"/>
        <v>0.254</v>
      </c>
      <c r="N273" s="8">
        <v>5</v>
      </c>
      <c r="O273" s="8">
        <v>2.5</v>
      </c>
      <c r="P273" s="8">
        <v>0</v>
      </c>
      <c r="Q273" s="15">
        <f t="shared" si="39"/>
        <v>0</v>
      </c>
      <c r="R273" s="8"/>
      <c r="S273" s="5" t="str">
        <f t="shared" si="37"/>
        <v>2019-Ryan Nall</v>
      </c>
      <c r="T273" s="13">
        <f>_xlfn.XLOOKUP(S273,AV!Y:Y,AV!N:N)</f>
        <v>0</v>
      </c>
      <c r="U273" t="str">
        <f>IF(ISNA(_xlfn.XLOOKUP(S273,'NGS RYOE'!N:N,'NGS RYOE'!K:K)),"",_xlfn.XLOOKUP(S273,'NGS RYOE'!N:N,'NGS RYOE'!K:K))</f>
        <v/>
      </c>
      <c r="V273">
        <f t="shared" si="36"/>
        <v>0.01</v>
      </c>
      <c r="W273" t="str">
        <f>IF(ISNA(_xlfn.XLOOKUP(S273,'NGS RYOE'!N:N,'NGS RYOE'!L:L)),"",_xlfn.XLOOKUP(S273,'NGS RYOE'!N:N,'NGS RYOE'!L:L))</f>
        <v/>
      </c>
      <c r="X273" s="17">
        <f>IF(ISNA(_xlfn.XLOOKUP(S273,'PFR Receiving'!Z:Z,'PFR Receiving'!AA:AA)),0,_xlfn.XLOOKUP(S273,'PFR Receiving'!Z:Z,'PFR Receiving'!AA:AA))</f>
        <v>0</v>
      </c>
      <c r="Y273" s="13">
        <f t="shared" si="40"/>
        <v>16</v>
      </c>
      <c r="Z273" s="17">
        <f t="shared" si="41"/>
        <v>10</v>
      </c>
      <c r="AA273" s="15">
        <f t="shared" si="42"/>
        <v>0.14399999999999999</v>
      </c>
      <c r="AB273" s="17">
        <f t="shared" si="43"/>
        <v>575</v>
      </c>
      <c r="AC273" s="12">
        <f t="shared" si="44"/>
        <v>4</v>
      </c>
      <c r="AD273" s="16">
        <f>P273/H273*230</f>
        <v>0</v>
      </c>
      <c r="AE273" s="18">
        <f>Z273+X273</f>
        <v>10</v>
      </c>
      <c r="AF273" s="18">
        <f>IF(ISNA(_xlfn.XLOOKUP(S273,'PFR Receiving'!Z:Z,'PFR Receiving'!AB:AB)),0,_xlfn.XLOOKUP(S273,'PFR Receiving'!Z:Z,'PFR Receiving'!AB:AB))</f>
        <v>0</v>
      </c>
      <c r="AG273" s="18">
        <f>Z273+AF273</f>
        <v>10</v>
      </c>
      <c r="AH273" s="18">
        <f>K273/F273*16</f>
        <v>6</v>
      </c>
      <c r="AI273" s="18">
        <f>Z273+$AM$1*AH273+AF273</f>
        <v>13.780000000000001</v>
      </c>
    </row>
    <row r="274" spans="1:35" ht="20" x14ac:dyDescent="0.25">
      <c r="A274" s="5">
        <v>2019</v>
      </c>
      <c r="B274" s="7" t="s">
        <v>211</v>
      </c>
      <c r="C274" s="8" t="s">
        <v>72</v>
      </c>
      <c r="D274" s="8">
        <v>25</v>
      </c>
      <c r="E274" s="8"/>
      <c r="F274" s="8">
        <v>3</v>
      </c>
      <c r="G274" s="8">
        <v>0</v>
      </c>
      <c r="H274" s="8">
        <v>8</v>
      </c>
      <c r="I274" s="8">
        <v>7</v>
      </c>
      <c r="J274" s="8"/>
      <c r="K274" s="8">
        <v>-11</v>
      </c>
      <c r="L274" s="8">
        <v>-1.4</v>
      </c>
      <c r="M274" s="15">
        <f t="shared" si="38"/>
        <v>4.0000000000000001E-3</v>
      </c>
      <c r="N274" s="8">
        <v>18</v>
      </c>
      <c r="O274" s="8">
        <v>2.2999999999999998</v>
      </c>
      <c r="P274" s="8">
        <v>2</v>
      </c>
      <c r="Q274" s="15">
        <f t="shared" si="39"/>
        <v>0.41399999999999998</v>
      </c>
      <c r="R274" s="8">
        <v>4</v>
      </c>
      <c r="S274" s="5" t="str">
        <f t="shared" si="37"/>
        <v>2019-Tony Brooks-James</v>
      </c>
      <c r="T274" s="13">
        <f>_xlfn.XLOOKUP(S274,AV!Y:Y,AV!N:N)</f>
        <v>0</v>
      </c>
      <c r="U274" t="str">
        <f>IF(ISNA(_xlfn.XLOOKUP(S274,'NGS RYOE'!N:N,'NGS RYOE'!K:K)),"",_xlfn.XLOOKUP(S274,'NGS RYOE'!N:N,'NGS RYOE'!K:K))</f>
        <v/>
      </c>
      <c r="V274">
        <f t="shared" si="36"/>
        <v>0.01</v>
      </c>
      <c r="W274" t="str">
        <f>IF(ISNA(_xlfn.XLOOKUP(S274,'NGS RYOE'!N:N,'NGS RYOE'!L:L)),"",_xlfn.XLOOKUP(S274,'NGS RYOE'!N:N,'NGS RYOE'!L:L))</f>
        <v/>
      </c>
      <c r="X274" s="17">
        <f>IF(ISNA(_xlfn.XLOOKUP(S274,'PFR Receiving'!Z:Z,'PFR Receiving'!AA:AA)),0,_xlfn.XLOOKUP(S274,'PFR Receiving'!Z:Z,'PFR Receiving'!AA:AA))</f>
        <v>0</v>
      </c>
      <c r="Y274" s="13">
        <f t="shared" si="40"/>
        <v>37.333333333333336</v>
      </c>
      <c r="Z274" s="17">
        <f t="shared" si="41"/>
        <v>96</v>
      </c>
      <c r="AA274" s="15">
        <f t="shared" si="42"/>
        <v>0.42</v>
      </c>
      <c r="AB274" s="17">
        <f t="shared" si="43"/>
        <v>517.5</v>
      </c>
      <c r="AC274" s="12">
        <f t="shared" si="44"/>
        <v>0.875</v>
      </c>
      <c r="AD274" s="16">
        <f>P274/H274*230</f>
        <v>57.5</v>
      </c>
      <c r="AE274" s="18">
        <f>Z274+X274</f>
        <v>96</v>
      </c>
      <c r="AF274" s="18">
        <f>IF(ISNA(_xlfn.XLOOKUP(S274,'PFR Receiving'!Z:Z,'PFR Receiving'!AB:AB)),0,_xlfn.XLOOKUP(S274,'PFR Receiving'!Z:Z,'PFR Receiving'!AB:AB))</f>
        <v>0</v>
      </c>
      <c r="AG274" s="18">
        <f>Z274+AF274</f>
        <v>96</v>
      </c>
      <c r="AH274" s="18">
        <f>K274/F274*16</f>
        <v>-58.666666666666664</v>
      </c>
      <c r="AI274" s="18">
        <f>Z274+$AM$1*AH274+AF274</f>
        <v>59.04</v>
      </c>
    </row>
    <row r="275" spans="1:35" ht="20" x14ac:dyDescent="0.25">
      <c r="A275" s="5">
        <v>2019</v>
      </c>
      <c r="B275" s="7" t="s">
        <v>264</v>
      </c>
      <c r="C275" s="8" t="s">
        <v>21</v>
      </c>
      <c r="D275" s="8">
        <v>30</v>
      </c>
      <c r="E275" s="8" t="s">
        <v>236</v>
      </c>
      <c r="F275" s="8">
        <v>16</v>
      </c>
      <c r="G275" s="8">
        <v>4</v>
      </c>
      <c r="H275" s="8">
        <v>3</v>
      </c>
      <c r="I275" s="8">
        <v>7</v>
      </c>
      <c r="J275" s="8">
        <v>0</v>
      </c>
      <c r="K275" s="8">
        <v>1</v>
      </c>
      <c r="L275" s="8">
        <v>0.3</v>
      </c>
      <c r="M275" s="15">
        <f t="shared" si="38"/>
        <v>6.4000000000000001E-2</v>
      </c>
      <c r="N275" s="8">
        <v>6</v>
      </c>
      <c r="O275" s="8">
        <v>2</v>
      </c>
      <c r="P275" s="8">
        <v>0</v>
      </c>
      <c r="Q275" s="15">
        <f t="shared" si="39"/>
        <v>0</v>
      </c>
      <c r="R275" s="8"/>
      <c r="S275" s="5" t="str">
        <f t="shared" si="37"/>
        <v>2019-Patrick DiMarco</v>
      </c>
      <c r="T275" s="13">
        <f>_xlfn.XLOOKUP(S275,AV!Y:Y,AV!N:N)</f>
        <v>0</v>
      </c>
      <c r="U275" t="str">
        <f>IF(ISNA(_xlfn.XLOOKUP(S275,'NGS RYOE'!N:N,'NGS RYOE'!K:K)),"",_xlfn.XLOOKUP(S275,'NGS RYOE'!N:N,'NGS RYOE'!K:K))</f>
        <v/>
      </c>
      <c r="V275">
        <f t="shared" si="36"/>
        <v>0.01</v>
      </c>
      <c r="W275" t="str">
        <f>IF(ISNA(_xlfn.XLOOKUP(S275,'NGS RYOE'!N:N,'NGS RYOE'!L:L)),"",_xlfn.XLOOKUP(S275,'NGS RYOE'!N:N,'NGS RYOE'!L:L))</f>
        <v/>
      </c>
      <c r="X275" s="17">
        <f>IF(ISNA(_xlfn.XLOOKUP(S275,'PFR Receiving'!Z:Z,'PFR Receiving'!AA:AA)),0,_xlfn.XLOOKUP(S275,'PFR Receiving'!Z:Z,'PFR Receiving'!AA:AA))</f>
        <v>41</v>
      </c>
      <c r="Y275" s="13">
        <f t="shared" si="40"/>
        <v>7</v>
      </c>
      <c r="Z275" s="17">
        <f t="shared" si="41"/>
        <v>6</v>
      </c>
      <c r="AA275" s="15">
        <f t="shared" si="42"/>
        <v>0.106</v>
      </c>
      <c r="AB275" s="17">
        <f t="shared" si="43"/>
        <v>460</v>
      </c>
      <c r="AC275" s="12">
        <f t="shared" si="44"/>
        <v>2.3333333333333335</v>
      </c>
      <c r="AD275" s="16">
        <f>P275/H275*230</f>
        <v>0</v>
      </c>
      <c r="AE275" s="18">
        <f>Z275+X275</f>
        <v>47</v>
      </c>
      <c r="AF275" s="18">
        <f>IF(ISNA(_xlfn.XLOOKUP(S275,'PFR Receiving'!Z:Z,'PFR Receiving'!AB:AB)),0,_xlfn.XLOOKUP(S275,'PFR Receiving'!Z:Z,'PFR Receiving'!AB:AB))</f>
        <v>31</v>
      </c>
      <c r="AG275" s="18">
        <f>Z275+AF275</f>
        <v>37</v>
      </c>
      <c r="AH275" s="18">
        <f>K275/F275*16</f>
        <v>1</v>
      </c>
      <c r="AI275" s="18">
        <f>Z275+$AM$1*AH275+AF275</f>
        <v>37.630000000000003</v>
      </c>
    </row>
    <row r="276" spans="1:35" ht="20" x14ac:dyDescent="0.25">
      <c r="A276" s="5">
        <v>2019</v>
      </c>
      <c r="B276" s="7" t="s">
        <v>578</v>
      </c>
      <c r="C276" s="8" t="s">
        <v>53</v>
      </c>
      <c r="D276" s="8">
        <v>28</v>
      </c>
      <c r="E276" s="8" t="s">
        <v>217</v>
      </c>
      <c r="F276" s="8">
        <v>12</v>
      </c>
      <c r="G276" s="8">
        <v>12</v>
      </c>
      <c r="H276" s="8">
        <v>3</v>
      </c>
      <c r="I276" s="8">
        <v>7</v>
      </c>
      <c r="J276" s="8">
        <v>1</v>
      </c>
      <c r="K276" s="8">
        <v>2</v>
      </c>
      <c r="L276" s="8">
        <v>0.7</v>
      </c>
      <c r="M276" s="15">
        <f t="shared" si="38"/>
        <v>9.7000000000000003E-2</v>
      </c>
      <c r="N276" s="8">
        <v>5</v>
      </c>
      <c r="O276" s="8">
        <v>1.7</v>
      </c>
      <c r="P276" s="8">
        <v>0</v>
      </c>
      <c r="Q276" s="15">
        <f t="shared" si="39"/>
        <v>0</v>
      </c>
      <c r="R276" s="8"/>
      <c r="S276" s="5" t="str">
        <f t="shared" si="37"/>
        <v>2019-Kyle Juszczyk</v>
      </c>
      <c r="T276" s="13">
        <f>_xlfn.XLOOKUP(S276,AV!Y:Y,AV!N:N)</f>
        <v>4</v>
      </c>
      <c r="U276" t="str">
        <f>IF(ISNA(_xlfn.XLOOKUP(S276,'NGS RYOE'!N:N,'NGS RYOE'!K:K)),"",_xlfn.XLOOKUP(S276,'NGS RYOE'!N:N,'NGS RYOE'!K:K))</f>
        <v/>
      </c>
      <c r="V276">
        <f t="shared" si="36"/>
        <v>0.01</v>
      </c>
      <c r="W276" t="str">
        <f>IF(ISNA(_xlfn.XLOOKUP(S276,'NGS RYOE'!N:N,'NGS RYOE'!L:L)),"",_xlfn.XLOOKUP(S276,'NGS RYOE'!N:N,'NGS RYOE'!L:L))</f>
        <v/>
      </c>
      <c r="X276" s="17">
        <f>IF(ISNA(_xlfn.XLOOKUP(S276,'PFR Receiving'!Z:Z,'PFR Receiving'!AA:AA)),0,_xlfn.XLOOKUP(S276,'PFR Receiving'!Z:Z,'PFR Receiving'!AA:AA))</f>
        <v>318.66666666666669</v>
      </c>
      <c r="Y276" s="13">
        <f t="shared" si="40"/>
        <v>9.3333333333333339</v>
      </c>
      <c r="Z276" s="17">
        <f t="shared" si="41"/>
        <v>6.666666666666667</v>
      </c>
      <c r="AA276" s="15">
        <f t="shared" si="42"/>
        <v>0.111</v>
      </c>
      <c r="AB276" s="17">
        <f t="shared" si="43"/>
        <v>383.33333333333337</v>
      </c>
      <c r="AC276" s="12">
        <f t="shared" si="44"/>
        <v>2.3333333333333335</v>
      </c>
      <c r="AD276" s="16">
        <f>P276/H276*230</f>
        <v>0</v>
      </c>
      <c r="AE276" s="18">
        <f>Z276+X276</f>
        <v>325.33333333333337</v>
      </c>
      <c r="AF276" s="18">
        <f>IF(ISNA(_xlfn.XLOOKUP(S276,'PFR Receiving'!Z:Z,'PFR Receiving'!AB:AB)),0,_xlfn.XLOOKUP(S276,'PFR Receiving'!Z:Z,'PFR Receiving'!AB:AB))</f>
        <v>209.33333333333334</v>
      </c>
      <c r="AG276" s="18">
        <f>Z276+AF276</f>
        <v>216</v>
      </c>
      <c r="AH276" s="18">
        <f>K276/F276*16</f>
        <v>2.6666666666666665</v>
      </c>
      <c r="AI276" s="18">
        <f>Z276+$AM$1*AH276+AF276</f>
        <v>217.68</v>
      </c>
    </row>
    <row r="277" spans="1:35" ht="20" x14ac:dyDescent="0.25">
      <c r="A277" s="5">
        <v>2019</v>
      </c>
      <c r="B277" s="7" t="s">
        <v>259</v>
      </c>
      <c r="C277" s="8" t="s">
        <v>78</v>
      </c>
      <c r="D277" s="8">
        <v>24</v>
      </c>
      <c r="E277" s="8"/>
      <c r="F277" s="8">
        <v>8</v>
      </c>
      <c r="G277" s="8">
        <v>0</v>
      </c>
      <c r="H277" s="8">
        <v>4</v>
      </c>
      <c r="I277" s="8">
        <v>6</v>
      </c>
      <c r="J277" s="8"/>
      <c r="K277" s="8">
        <v>1</v>
      </c>
      <c r="L277" s="8">
        <v>0.3</v>
      </c>
      <c r="M277" s="15">
        <f t="shared" si="38"/>
        <v>6.4000000000000001E-2</v>
      </c>
      <c r="N277" s="8">
        <v>5</v>
      </c>
      <c r="O277" s="8">
        <v>1.3</v>
      </c>
      <c r="P277" s="8">
        <v>0</v>
      </c>
      <c r="Q277" s="15">
        <f t="shared" si="39"/>
        <v>0</v>
      </c>
      <c r="R277" s="8"/>
      <c r="S277" s="5" t="str">
        <f t="shared" si="37"/>
        <v>2019-De'Lance Turner</v>
      </c>
      <c r="T277" s="13">
        <f>_xlfn.XLOOKUP(S277,AV!Y:Y,AV!N:N)</f>
        <v>0</v>
      </c>
      <c r="U277" t="str">
        <f>IF(ISNA(_xlfn.XLOOKUP(S277,'NGS RYOE'!N:N,'NGS RYOE'!K:K)),"",_xlfn.XLOOKUP(S277,'NGS RYOE'!N:N,'NGS RYOE'!K:K))</f>
        <v/>
      </c>
      <c r="V277">
        <f t="shared" si="36"/>
        <v>0.01</v>
      </c>
      <c r="W277" t="str">
        <f>IF(ISNA(_xlfn.XLOOKUP(S277,'NGS RYOE'!N:N,'NGS RYOE'!L:L)),"",_xlfn.XLOOKUP(S277,'NGS RYOE'!N:N,'NGS RYOE'!L:L))</f>
        <v/>
      </c>
      <c r="X277" s="17">
        <f>IF(ISNA(_xlfn.XLOOKUP(S277,'PFR Receiving'!Z:Z,'PFR Receiving'!AA:AA)),0,_xlfn.XLOOKUP(S277,'PFR Receiving'!Z:Z,'PFR Receiving'!AA:AA))</f>
        <v>0</v>
      </c>
      <c r="Y277" s="13">
        <f t="shared" si="40"/>
        <v>12</v>
      </c>
      <c r="Z277" s="17">
        <f t="shared" si="41"/>
        <v>10</v>
      </c>
      <c r="AA277" s="15">
        <f t="shared" si="42"/>
        <v>0.14399999999999999</v>
      </c>
      <c r="AB277" s="17">
        <f t="shared" si="43"/>
        <v>287.5</v>
      </c>
      <c r="AC277" s="12">
        <f t="shared" si="44"/>
        <v>1.5</v>
      </c>
      <c r="AD277" s="16">
        <f>P277/H277*230</f>
        <v>0</v>
      </c>
      <c r="AE277" s="18">
        <f>Z277+X277</f>
        <v>10</v>
      </c>
      <c r="AF277" s="18">
        <f>IF(ISNA(_xlfn.XLOOKUP(S277,'PFR Receiving'!Z:Z,'PFR Receiving'!AB:AB)),0,_xlfn.XLOOKUP(S277,'PFR Receiving'!Z:Z,'PFR Receiving'!AB:AB))</f>
        <v>0</v>
      </c>
      <c r="AG277" s="18">
        <f>Z277+AF277</f>
        <v>10</v>
      </c>
      <c r="AH277" s="18">
        <f>K277/F277*16</f>
        <v>2</v>
      </c>
      <c r="AI277" s="18">
        <f>Z277+$AM$1*AH277+AF277</f>
        <v>11.26</v>
      </c>
    </row>
    <row r="278" spans="1:35" ht="20" x14ac:dyDescent="0.25">
      <c r="A278" s="5">
        <v>2019</v>
      </c>
      <c r="B278" s="7" t="s">
        <v>343</v>
      </c>
      <c r="C278" s="8" t="s">
        <v>88</v>
      </c>
      <c r="D278" s="8">
        <v>31</v>
      </c>
      <c r="E278" s="8"/>
      <c r="F278" s="8">
        <v>1</v>
      </c>
      <c r="G278" s="8">
        <v>0</v>
      </c>
      <c r="H278" s="8">
        <v>1</v>
      </c>
      <c r="I278" s="8">
        <v>4</v>
      </c>
      <c r="J278" s="8">
        <v>1</v>
      </c>
      <c r="K278" s="8">
        <v>2</v>
      </c>
      <c r="L278" s="8">
        <v>2</v>
      </c>
      <c r="M278" s="15">
        <f t="shared" si="38"/>
        <v>0.44500000000000001</v>
      </c>
      <c r="N278" s="8">
        <v>2</v>
      </c>
      <c r="O278" s="8">
        <v>2</v>
      </c>
      <c r="P278" s="8">
        <v>0</v>
      </c>
      <c r="Q278" s="15">
        <f t="shared" si="39"/>
        <v>0</v>
      </c>
      <c r="R278" s="8"/>
      <c r="S278" s="5" t="str">
        <f t="shared" si="37"/>
        <v>2019-Alfred Morris</v>
      </c>
      <c r="T278" s="13">
        <f>_xlfn.XLOOKUP(S278,AV!Y:Y,AV!N:N)</f>
        <v>0</v>
      </c>
      <c r="U278" t="str">
        <f>IF(ISNA(_xlfn.XLOOKUP(S278,'NGS RYOE'!N:N,'NGS RYOE'!K:K)),"",_xlfn.XLOOKUP(S278,'NGS RYOE'!N:N,'NGS RYOE'!K:K))</f>
        <v/>
      </c>
      <c r="V278">
        <f t="shared" si="36"/>
        <v>0.01</v>
      </c>
      <c r="W278" t="str">
        <f>IF(ISNA(_xlfn.XLOOKUP(S278,'NGS RYOE'!N:N,'NGS RYOE'!L:L)),"",_xlfn.XLOOKUP(S278,'NGS RYOE'!N:N,'NGS RYOE'!L:L))</f>
        <v/>
      </c>
      <c r="X278" s="17">
        <f>IF(ISNA(_xlfn.XLOOKUP(S278,'PFR Receiving'!Z:Z,'PFR Receiving'!AA:AA)),0,_xlfn.XLOOKUP(S278,'PFR Receiving'!Z:Z,'PFR Receiving'!AA:AA))</f>
        <v>0</v>
      </c>
      <c r="Y278" s="13">
        <f t="shared" si="40"/>
        <v>64</v>
      </c>
      <c r="Z278" s="17">
        <f t="shared" si="41"/>
        <v>32</v>
      </c>
      <c r="AA278" s="15">
        <f t="shared" si="42"/>
        <v>0.23499999999999999</v>
      </c>
      <c r="AB278" s="17">
        <f t="shared" si="43"/>
        <v>460</v>
      </c>
      <c r="AC278" s="12">
        <f t="shared" si="44"/>
        <v>4</v>
      </c>
      <c r="AD278" s="16">
        <f>P278/H278*230</f>
        <v>0</v>
      </c>
      <c r="AE278" s="18">
        <f>Z278+X278</f>
        <v>32</v>
      </c>
      <c r="AF278" s="18">
        <f>IF(ISNA(_xlfn.XLOOKUP(S278,'PFR Receiving'!Z:Z,'PFR Receiving'!AB:AB)),0,_xlfn.XLOOKUP(S278,'PFR Receiving'!Z:Z,'PFR Receiving'!AB:AB))</f>
        <v>0</v>
      </c>
      <c r="AG278" s="18">
        <f>Z278+AF278</f>
        <v>32</v>
      </c>
      <c r="AH278" s="18">
        <f>K278/F278*16</f>
        <v>32</v>
      </c>
      <c r="AI278" s="18">
        <f>Z278+$AM$1*AH278+AF278</f>
        <v>52.16</v>
      </c>
    </row>
    <row r="279" spans="1:35" ht="20" x14ac:dyDescent="0.25">
      <c r="A279" s="5">
        <v>2019</v>
      </c>
      <c r="B279" s="7" t="s">
        <v>276</v>
      </c>
      <c r="C279" s="8" t="s">
        <v>21</v>
      </c>
      <c r="D279" s="8">
        <v>28</v>
      </c>
      <c r="E279" s="8"/>
      <c r="F279" s="8">
        <v>11</v>
      </c>
      <c r="G279" s="8">
        <v>0</v>
      </c>
      <c r="H279" s="8">
        <v>3</v>
      </c>
      <c r="I279" s="8">
        <v>3</v>
      </c>
      <c r="J279" s="8"/>
      <c r="K279" s="8">
        <v>0</v>
      </c>
      <c r="L279" s="8">
        <v>0</v>
      </c>
      <c r="M279" s="15">
        <f t="shared" si="38"/>
        <v>0.03</v>
      </c>
      <c r="N279" s="8">
        <v>3</v>
      </c>
      <c r="O279" s="8">
        <v>1</v>
      </c>
      <c r="P279" s="8">
        <v>1</v>
      </c>
      <c r="Q279" s="15">
        <f t="shared" si="39"/>
        <v>0.314</v>
      </c>
      <c r="R279" s="8">
        <v>3</v>
      </c>
      <c r="S279" s="5" t="str">
        <f t="shared" si="37"/>
        <v>2019-Senorise Perry</v>
      </c>
      <c r="T279" s="13">
        <f>_xlfn.XLOOKUP(S279,AV!Y:Y,AV!N:N)</f>
        <v>0</v>
      </c>
      <c r="U279" t="str">
        <f>IF(ISNA(_xlfn.XLOOKUP(S279,'NGS RYOE'!N:N,'NGS RYOE'!K:K)),"",_xlfn.XLOOKUP(S279,'NGS RYOE'!N:N,'NGS RYOE'!K:K))</f>
        <v/>
      </c>
      <c r="V279">
        <f t="shared" si="36"/>
        <v>0.01</v>
      </c>
      <c r="W279" t="str">
        <f>IF(ISNA(_xlfn.XLOOKUP(S279,'NGS RYOE'!N:N,'NGS RYOE'!L:L)),"",_xlfn.XLOOKUP(S279,'NGS RYOE'!N:N,'NGS RYOE'!L:L))</f>
        <v/>
      </c>
      <c r="X279" s="17">
        <f>IF(ISNA(_xlfn.XLOOKUP(S279,'PFR Receiving'!Z:Z,'PFR Receiving'!AA:AA)),0,_xlfn.XLOOKUP(S279,'PFR Receiving'!Z:Z,'PFR Receiving'!AA:AA))</f>
        <v>1.4545454545454546</v>
      </c>
      <c r="Y279" s="13">
        <f t="shared" si="40"/>
        <v>4.3636363636363633</v>
      </c>
      <c r="Z279" s="17">
        <f t="shared" si="41"/>
        <v>4.3636363636363633</v>
      </c>
      <c r="AA279" s="15">
        <f t="shared" si="42"/>
        <v>8.3000000000000004E-2</v>
      </c>
      <c r="AB279" s="17">
        <f t="shared" si="43"/>
        <v>230</v>
      </c>
      <c r="AC279" s="12">
        <f t="shared" si="44"/>
        <v>1</v>
      </c>
      <c r="AD279" s="16">
        <f>P279/H279*230</f>
        <v>76.666666666666657</v>
      </c>
      <c r="AE279" s="18">
        <f>Z279+X279</f>
        <v>5.8181818181818183</v>
      </c>
      <c r="AF279" s="18">
        <f>IF(ISNA(_xlfn.XLOOKUP(S279,'PFR Receiving'!Z:Z,'PFR Receiving'!AB:AB)),0,_xlfn.XLOOKUP(S279,'PFR Receiving'!Z:Z,'PFR Receiving'!AB:AB))</f>
        <v>2.9090909090909092</v>
      </c>
      <c r="AG279" s="18">
        <f>Z279+AF279</f>
        <v>7.2727272727272725</v>
      </c>
      <c r="AH279" s="18">
        <f>K279/F279*16</f>
        <v>0</v>
      </c>
      <c r="AI279" s="18">
        <f>Z279+$AM$1*AH279+AF279</f>
        <v>7.2727272727272725</v>
      </c>
    </row>
    <row r="280" spans="1:35" ht="20" x14ac:dyDescent="0.25">
      <c r="A280" s="5">
        <v>2019</v>
      </c>
      <c r="B280" s="7" t="s">
        <v>289</v>
      </c>
      <c r="C280" s="8" t="s">
        <v>81</v>
      </c>
      <c r="D280" s="8">
        <v>31</v>
      </c>
      <c r="E280" s="8"/>
      <c r="F280" s="8">
        <v>2</v>
      </c>
      <c r="G280" s="8">
        <v>2</v>
      </c>
      <c r="H280" s="8">
        <v>2</v>
      </c>
      <c r="I280" s="8">
        <v>3</v>
      </c>
      <c r="J280" s="8">
        <v>1</v>
      </c>
      <c r="K280" s="8">
        <v>3</v>
      </c>
      <c r="L280" s="8">
        <v>1.5</v>
      </c>
      <c r="M280" s="15">
        <f t="shared" si="38"/>
        <v>0.254</v>
      </c>
      <c r="N280" s="8">
        <v>0</v>
      </c>
      <c r="O280" s="8">
        <v>0</v>
      </c>
      <c r="P280" s="8">
        <v>0</v>
      </c>
      <c r="Q280" s="15">
        <f t="shared" si="39"/>
        <v>0</v>
      </c>
      <c r="R280" s="8"/>
      <c r="S280" s="5" t="str">
        <f t="shared" si="37"/>
        <v>2019-James Develin</v>
      </c>
      <c r="T280" s="13">
        <f>_xlfn.XLOOKUP(S280,AV!Y:Y,AV!N:N)</f>
        <v>0</v>
      </c>
      <c r="U280" t="str">
        <f>IF(ISNA(_xlfn.XLOOKUP(S280,'NGS RYOE'!N:N,'NGS RYOE'!K:K)),"",_xlfn.XLOOKUP(S280,'NGS RYOE'!N:N,'NGS RYOE'!K:K))</f>
        <v/>
      </c>
      <c r="V280">
        <f t="shared" si="36"/>
        <v>0.01</v>
      </c>
      <c r="W280" t="str">
        <f>IF(ISNA(_xlfn.XLOOKUP(S280,'NGS RYOE'!N:N,'NGS RYOE'!L:L)),"",_xlfn.XLOOKUP(S280,'NGS RYOE'!N:N,'NGS RYOE'!L:L))</f>
        <v/>
      </c>
      <c r="X280" s="17">
        <f>IF(ISNA(_xlfn.XLOOKUP(S280,'PFR Receiving'!Z:Z,'PFR Receiving'!AA:AA)),0,_xlfn.XLOOKUP(S280,'PFR Receiving'!Z:Z,'PFR Receiving'!AA:AA))</f>
        <v>0</v>
      </c>
      <c r="Y280" s="13">
        <f t="shared" si="40"/>
        <v>24</v>
      </c>
      <c r="Z280" s="17">
        <f t="shared" si="41"/>
        <v>0</v>
      </c>
      <c r="AA280" s="15">
        <f t="shared" si="42"/>
        <v>0</v>
      </c>
      <c r="AB280" s="17">
        <f t="shared" si="43"/>
        <v>0</v>
      </c>
      <c r="AC280" s="12">
        <f t="shared" si="44"/>
        <v>1.5</v>
      </c>
      <c r="AD280" s="16">
        <f>P280/H280*230</f>
        <v>0</v>
      </c>
      <c r="AE280" s="18">
        <f>Z280+X280</f>
        <v>0</v>
      </c>
      <c r="AF280" s="18">
        <f>IF(ISNA(_xlfn.XLOOKUP(S280,'PFR Receiving'!Z:Z,'PFR Receiving'!AB:AB)),0,_xlfn.XLOOKUP(S280,'PFR Receiving'!Z:Z,'PFR Receiving'!AB:AB))</f>
        <v>0</v>
      </c>
      <c r="AG280" s="18">
        <f>Z280+AF280</f>
        <v>0</v>
      </c>
      <c r="AH280" s="18">
        <f>K280/F280*16</f>
        <v>24</v>
      </c>
      <c r="AI280" s="18">
        <f>Z280+$AM$1*AH280+AF280</f>
        <v>15.120000000000001</v>
      </c>
    </row>
    <row r="281" spans="1:35" ht="20" x14ac:dyDescent="0.25">
      <c r="A281" s="5">
        <v>2019</v>
      </c>
      <c r="B281" s="7" t="s">
        <v>355</v>
      </c>
      <c r="C281" s="8" t="s">
        <v>19</v>
      </c>
      <c r="D281" s="8">
        <v>26</v>
      </c>
      <c r="E281" s="8"/>
      <c r="F281" s="8">
        <v>15</v>
      </c>
      <c r="G281" s="8">
        <v>4</v>
      </c>
      <c r="H281" s="8">
        <v>1</v>
      </c>
      <c r="I281" s="8">
        <v>3</v>
      </c>
      <c r="J281" s="8">
        <v>0</v>
      </c>
      <c r="K281" s="8">
        <v>2</v>
      </c>
      <c r="L281" s="8">
        <v>2</v>
      </c>
      <c r="M281" s="15">
        <f t="shared" si="38"/>
        <v>0.44500000000000001</v>
      </c>
      <c r="N281" s="8">
        <v>1</v>
      </c>
      <c r="O281" s="8">
        <v>1</v>
      </c>
      <c r="P281" s="8">
        <v>0</v>
      </c>
      <c r="Q281" s="15">
        <f t="shared" si="39"/>
        <v>0</v>
      </c>
      <c r="R281" s="8"/>
      <c r="S281" s="5" t="str">
        <f t="shared" si="37"/>
        <v>2019-Danny Vitale</v>
      </c>
      <c r="T281" s="13">
        <f>_xlfn.XLOOKUP(S281,AV!Y:Y,AV!N:N)</f>
        <v>1.1200000000000001</v>
      </c>
      <c r="U281" t="str">
        <f>IF(ISNA(_xlfn.XLOOKUP(S281,'NGS RYOE'!N:N,'NGS RYOE'!K:K)),"",_xlfn.XLOOKUP(S281,'NGS RYOE'!N:N,'NGS RYOE'!K:K))</f>
        <v/>
      </c>
      <c r="V281">
        <f t="shared" si="36"/>
        <v>0.01</v>
      </c>
      <c r="W281" t="str">
        <f>IF(ISNA(_xlfn.XLOOKUP(S281,'NGS RYOE'!N:N,'NGS RYOE'!L:L)),"",_xlfn.XLOOKUP(S281,'NGS RYOE'!N:N,'NGS RYOE'!L:L))</f>
        <v/>
      </c>
      <c r="X281" s="17">
        <f>IF(ISNA(_xlfn.XLOOKUP(S281,'PFR Receiving'!Z:Z,'PFR Receiving'!AA:AA)),0,_xlfn.XLOOKUP(S281,'PFR Receiving'!Z:Z,'PFR Receiving'!AA:AA))</f>
        <v>103.46666666666667</v>
      </c>
      <c r="Y281" s="13">
        <f t="shared" si="40"/>
        <v>3.2</v>
      </c>
      <c r="Z281" s="17">
        <f t="shared" si="41"/>
        <v>1.0666666666666667</v>
      </c>
      <c r="AA281" s="15">
        <f t="shared" si="42"/>
        <v>4.9000000000000002E-2</v>
      </c>
      <c r="AB281" s="17">
        <f t="shared" si="43"/>
        <v>230</v>
      </c>
      <c r="AC281" s="12">
        <f t="shared" si="44"/>
        <v>3</v>
      </c>
      <c r="AD281" s="16">
        <f>P281/H281*230</f>
        <v>0</v>
      </c>
      <c r="AE281" s="18">
        <f>Z281+X281</f>
        <v>104.53333333333333</v>
      </c>
      <c r="AF281" s="18">
        <f>IF(ISNA(_xlfn.XLOOKUP(S281,'PFR Receiving'!Z:Z,'PFR Receiving'!AB:AB)),0,_xlfn.XLOOKUP(S281,'PFR Receiving'!Z:Z,'PFR Receiving'!AB:AB))</f>
        <v>59.733333333333334</v>
      </c>
      <c r="AG281" s="18">
        <f>Z281+AF281</f>
        <v>60.800000000000004</v>
      </c>
      <c r="AH281" s="18">
        <f>K281/F281*16</f>
        <v>2.1333333333333333</v>
      </c>
      <c r="AI281" s="18">
        <f>Z281+$AM$1*AH281+AF281</f>
        <v>62.143999999999998</v>
      </c>
    </row>
    <row r="282" spans="1:35" ht="20" x14ac:dyDescent="0.25">
      <c r="A282" s="5">
        <v>2019</v>
      </c>
      <c r="B282" s="7" t="s">
        <v>330</v>
      </c>
      <c r="C282" s="8" t="s">
        <v>60</v>
      </c>
      <c r="D282" s="8">
        <v>26</v>
      </c>
      <c r="E282" s="8" t="s">
        <v>219</v>
      </c>
      <c r="F282" s="8">
        <v>7</v>
      </c>
      <c r="G282" s="8">
        <v>3</v>
      </c>
      <c r="H282" s="8">
        <v>1</v>
      </c>
      <c r="I282" s="8">
        <v>1</v>
      </c>
      <c r="J282" s="8">
        <v>1</v>
      </c>
      <c r="K282" s="8">
        <v>0</v>
      </c>
      <c r="L282" s="8">
        <v>0</v>
      </c>
      <c r="M282" s="15">
        <f t="shared" si="38"/>
        <v>0.03</v>
      </c>
      <c r="N282" s="8">
        <v>1</v>
      </c>
      <c r="O282" s="8">
        <v>1</v>
      </c>
      <c r="P282" s="8">
        <v>0</v>
      </c>
      <c r="Q282" s="15">
        <f t="shared" si="39"/>
        <v>0</v>
      </c>
      <c r="R282" s="8"/>
      <c r="S282" s="5" t="str">
        <f t="shared" si="37"/>
        <v>2019-Andy Janovich</v>
      </c>
      <c r="T282" s="13">
        <f>_xlfn.XLOOKUP(S282,AV!Y:Y,AV!N:N)</f>
        <v>0</v>
      </c>
      <c r="U282" t="str">
        <f>IF(ISNA(_xlfn.XLOOKUP(S282,'NGS RYOE'!N:N,'NGS RYOE'!K:K)),"",_xlfn.XLOOKUP(S282,'NGS RYOE'!N:N,'NGS RYOE'!K:K))</f>
        <v/>
      </c>
      <c r="V282">
        <f t="shared" si="36"/>
        <v>0.01</v>
      </c>
      <c r="W282" t="str">
        <f>IF(ISNA(_xlfn.XLOOKUP(S282,'NGS RYOE'!N:N,'NGS RYOE'!L:L)),"",_xlfn.XLOOKUP(S282,'NGS RYOE'!N:N,'NGS RYOE'!L:L))</f>
        <v/>
      </c>
      <c r="X282" s="17">
        <f>IF(ISNA(_xlfn.XLOOKUP(S282,'PFR Receiving'!Z:Z,'PFR Receiving'!AA:AA)),0,_xlfn.XLOOKUP(S282,'PFR Receiving'!Z:Z,'PFR Receiving'!AA:AA))</f>
        <v>96</v>
      </c>
      <c r="Y282" s="13">
        <f t="shared" si="40"/>
        <v>2.2857142857142856</v>
      </c>
      <c r="Z282" s="17">
        <f t="shared" si="41"/>
        <v>2.2857142857142856</v>
      </c>
      <c r="AA282" s="15">
        <f t="shared" si="42"/>
        <v>5.7000000000000002E-2</v>
      </c>
      <c r="AB282" s="17">
        <f t="shared" si="43"/>
        <v>230</v>
      </c>
      <c r="AC282" s="12">
        <f t="shared" si="44"/>
        <v>1</v>
      </c>
      <c r="AD282" s="16">
        <f>P282/H282*230</f>
        <v>0</v>
      </c>
      <c r="AE282" s="18">
        <f>Z282+X282</f>
        <v>98.285714285714292</v>
      </c>
      <c r="AF282" s="18">
        <f>IF(ISNA(_xlfn.XLOOKUP(S282,'PFR Receiving'!Z:Z,'PFR Receiving'!AB:AB)),0,_xlfn.XLOOKUP(S282,'PFR Receiving'!Z:Z,'PFR Receiving'!AB:AB))</f>
        <v>75.428571428571431</v>
      </c>
      <c r="AG282" s="18">
        <f>Z282+AF282</f>
        <v>77.714285714285722</v>
      </c>
      <c r="AH282" s="18">
        <f>K282/F282*16</f>
        <v>0</v>
      </c>
      <c r="AI282" s="18">
        <f>Z282+$AM$1*AH282+AF282</f>
        <v>77.714285714285722</v>
      </c>
    </row>
    <row r="283" spans="1:35" ht="20" x14ac:dyDescent="0.25">
      <c r="A283" s="5">
        <v>2018</v>
      </c>
      <c r="B283" s="9" t="s">
        <v>56</v>
      </c>
      <c r="C283" s="10" t="s">
        <v>37</v>
      </c>
      <c r="D283" s="10">
        <v>23</v>
      </c>
      <c r="E283" s="10" t="s">
        <v>17</v>
      </c>
      <c r="F283" s="10">
        <v>15</v>
      </c>
      <c r="G283" s="10">
        <v>15</v>
      </c>
      <c r="H283" s="10">
        <v>304</v>
      </c>
      <c r="I283" s="10">
        <v>1434</v>
      </c>
      <c r="J283" s="10">
        <v>84</v>
      </c>
      <c r="K283" s="10">
        <v>839</v>
      </c>
      <c r="L283" s="10">
        <v>2.8</v>
      </c>
      <c r="M283" s="15">
        <f t="shared" si="38"/>
        <v>0.82099999999999995</v>
      </c>
      <c r="N283" s="10">
        <v>595</v>
      </c>
      <c r="O283" s="10">
        <v>2</v>
      </c>
      <c r="P283" s="10">
        <v>19</v>
      </c>
      <c r="Q283" s="15">
        <f t="shared" si="39"/>
        <v>0.92100000000000004</v>
      </c>
      <c r="R283" s="10">
        <v>16</v>
      </c>
      <c r="S283" s="5" t="str">
        <f t="shared" si="37"/>
        <v>2018-Ezekiel Elliott</v>
      </c>
      <c r="T283" s="13">
        <f>_xlfn.XLOOKUP(S283,AV!Y:Y,AV!N:N)</f>
        <v>16</v>
      </c>
      <c r="U283">
        <f>IF(ISNA(_xlfn.XLOOKUP(S283,'NGS RYOE'!N:N,'NGS RYOE'!K:K)),"",_xlfn.XLOOKUP(S283,'NGS RYOE'!N:N,'NGS RYOE'!K:K))</f>
        <v>0.53</v>
      </c>
      <c r="V283">
        <f t="shared" si="36"/>
        <v>0.746</v>
      </c>
      <c r="W283">
        <f>IF(ISNA(_xlfn.XLOOKUP(S283,'NGS RYOE'!N:N,'NGS RYOE'!L:L)),"",_xlfn.XLOOKUP(S283,'NGS RYOE'!N:N,'NGS RYOE'!L:L))</f>
        <v>42.2</v>
      </c>
      <c r="X283" s="17">
        <f>IF(ISNA(_xlfn.XLOOKUP(S283,'PFR Receiving'!Z:Z,'PFR Receiving'!AA:AA)),0,_xlfn.XLOOKUP(S283,'PFR Receiving'!Z:Z,'PFR Receiving'!AA:AA))</f>
        <v>604.79999999999995</v>
      </c>
      <c r="Y283" s="13">
        <f t="shared" si="40"/>
        <v>1529.6</v>
      </c>
      <c r="Z283" s="17">
        <f t="shared" si="41"/>
        <v>634.66666666666663</v>
      </c>
      <c r="AA283" s="15">
        <f t="shared" si="42"/>
        <v>0.94499999999999995</v>
      </c>
      <c r="AB283" s="17">
        <f t="shared" si="43"/>
        <v>450.16447368421052</v>
      </c>
      <c r="AC283" s="12">
        <f t="shared" si="44"/>
        <v>4.7171052631578947</v>
      </c>
      <c r="AD283" s="16">
        <f>P283/H283*230</f>
        <v>14.375</v>
      </c>
      <c r="AE283" s="18">
        <f>Z283+X283</f>
        <v>1239.4666666666667</v>
      </c>
      <c r="AF283" s="18">
        <f>IF(ISNA(_xlfn.XLOOKUP(S283,'PFR Receiving'!Z:Z,'PFR Receiving'!AB:AB)),0,_xlfn.XLOOKUP(S283,'PFR Receiving'!Z:Z,'PFR Receiving'!AB:AB))</f>
        <v>614.4</v>
      </c>
      <c r="AG283" s="18">
        <f>Z283+AF283</f>
        <v>1249.0666666666666</v>
      </c>
      <c r="AH283" s="18">
        <f>K283/F283*16</f>
        <v>894.93333333333328</v>
      </c>
      <c r="AI283" s="18">
        <f>Z283+$AM$1*AH283+AF283</f>
        <v>1812.8746666666666</v>
      </c>
    </row>
    <row r="284" spans="1:35" ht="20" x14ac:dyDescent="0.25">
      <c r="A284" s="5">
        <v>2018</v>
      </c>
      <c r="B284" s="9" t="s">
        <v>111</v>
      </c>
      <c r="C284" s="10" t="s">
        <v>35</v>
      </c>
      <c r="D284" s="10">
        <v>21</v>
      </c>
      <c r="E284" s="10" t="s">
        <v>17</v>
      </c>
      <c r="F284" s="10">
        <v>16</v>
      </c>
      <c r="G284" s="10">
        <v>16</v>
      </c>
      <c r="H284" s="10">
        <v>261</v>
      </c>
      <c r="I284" s="10">
        <v>1307</v>
      </c>
      <c r="J284" s="10">
        <v>50</v>
      </c>
      <c r="K284" s="10">
        <v>571</v>
      </c>
      <c r="L284" s="10">
        <v>2.2000000000000002</v>
      </c>
      <c r="M284" s="15">
        <f t="shared" si="38"/>
        <v>0.57299999999999995</v>
      </c>
      <c r="N284" s="10">
        <v>736</v>
      </c>
      <c r="O284" s="10">
        <v>2.8</v>
      </c>
      <c r="P284" s="10">
        <v>30</v>
      </c>
      <c r="Q284" s="15">
        <f t="shared" si="39"/>
        <v>0.98799999999999999</v>
      </c>
      <c r="R284" s="10">
        <v>8.6999999999999993</v>
      </c>
      <c r="S284" s="5" t="str">
        <f t="shared" si="37"/>
        <v>2018-Saquon Barkley</v>
      </c>
      <c r="T284" s="13">
        <f>_xlfn.XLOOKUP(S284,AV!Y:Y,AV!N:N)</f>
        <v>14.08</v>
      </c>
      <c r="U284">
        <f>IF(ISNA(_xlfn.XLOOKUP(S284,'NGS RYOE'!N:N,'NGS RYOE'!K:K)),"",_xlfn.XLOOKUP(S284,'NGS RYOE'!N:N,'NGS RYOE'!K:K))</f>
        <v>1.1399999999999999</v>
      </c>
      <c r="V284">
        <f t="shared" si="36"/>
        <v>0.96</v>
      </c>
      <c r="W284">
        <f>IF(ISNA(_xlfn.XLOOKUP(S284,'NGS RYOE'!N:N,'NGS RYOE'!L:L)),"",_xlfn.XLOOKUP(S284,'NGS RYOE'!N:N,'NGS RYOE'!L:L))</f>
        <v>33.9</v>
      </c>
      <c r="X284" s="17">
        <f>IF(ISNA(_xlfn.XLOOKUP(S284,'PFR Receiving'!Z:Z,'PFR Receiving'!AA:AA)),0,_xlfn.XLOOKUP(S284,'PFR Receiving'!Z:Z,'PFR Receiving'!AA:AA))</f>
        <v>721</v>
      </c>
      <c r="Y284" s="13">
        <f t="shared" si="40"/>
        <v>1307</v>
      </c>
      <c r="Z284" s="17">
        <f t="shared" si="41"/>
        <v>736</v>
      </c>
      <c r="AA284" s="15">
        <f t="shared" si="42"/>
        <v>0.97799999999999998</v>
      </c>
      <c r="AB284" s="17">
        <f t="shared" si="43"/>
        <v>648.58237547892713</v>
      </c>
      <c r="AC284" s="12">
        <f t="shared" si="44"/>
        <v>5.0076628352490422</v>
      </c>
      <c r="AD284" s="16">
        <f>P284/H284*230</f>
        <v>26.436781609195403</v>
      </c>
      <c r="AE284" s="18">
        <f>Z284+X284</f>
        <v>1457</v>
      </c>
      <c r="AF284" s="18">
        <f>IF(ISNA(_xlfn.XLOOKUP(S284,'PFR Receiving'!Z:Z,'PFR Receiving'!AB:AB)),0,_xlfn.XLOOKUP(S284,'PFR Receiving'!Z:Z,'PFR Receiving'!AB:AB))</f>
        <v>768</v>
      </c>
      <c r="AG284" s="18">
        <f>Z284+AF284</f>
        <v>1504</v>
      </c>
      <c r="AH284" s="18">
        <f>K284/F284*16</f>
        <v>571</v>
      </c>
      <c r="AI284" s="18">
        <f>Z284+$AM$1*AH284+AF284</f>
        <v>1863.73</v>
      </c>
    </row>
    <row r="285" spans="1:35" ht="20" x14ac:dyDescent="0.25">
      <c r="A285" s="5">
        <v>2018</v>
      </c>
      <c r="B285" s="9" t="s">
        <v>84</v>
      </c>
      <c r="C285" s="10" t="s">
        <v>64</v>
      </c>
      <c r="D285" s="10">
        <v>24</v>
      </c>
      <c r="E285" s="10" t="s">
        <v>17</v>
      </c>
      <c r="F285" s="10">
        <v>14</v>
      </c>
      <c r="G285" s="10">
        <v>14</v>
      </c>
      <c r="H285" s="10">
        <v>256</v>
      </c>
      <c r="I285" s="10">
        <v>1251</v>
      </c>
      <c r="J285" s="10">
        <v>75</v>
      </c>
      <c r="K285" s="10">
        <v>634</v>
      </c>
      <c r="L285" s="10">
        <v>2.5</v>
      </c>
      <c r="M285" s="15">
        <f t="shared" si="38"/>
        <v>0.72099999999999997</v>
      </c>
      <c r="N285" s="10">
        <v>617</v>
      </c>
      <c r="O285" s="10">
        <v>2.4</v>
      </c>
      <c r="P285" s="10">
        <v>17</v>
      </c>
      <c r="Q285" s="15">
        <f t="shared" si="39"/>
        <v>0.90700000000000003</v>
      </c>
      <c r="R285" s="10">
        <v>15.1</v>
      </c>
      <c r="S285" s="5" t="str">
        <f t="shared" si="37"/>
        <v>2018-Todd Gurley</v>
      </c>
      <c r="T285" s="13">
        <f>_xlfn.XLOOKUP(S285,AV!Y:Y,AV!N:N)</f>
        <v>18.239999999999998</v>
      </c>
      <c r="U285">
        <f>IF(ISNA(_xlfn.XLOOKUP(S285,'NGS RYOE'!N:N,'NGS RYOE'!K:K)),"",_xlfn.XLOOKUP(S285,'NGS RYOE'!N:N,'NGS RYOE'!K:K))</f>
        <v>7.0000000000000007E-2</v>
      </c>
      <c r="V285">
        <f t="shared" si="36"/>
        <v>0.41299999999999998</v>
      </c>
      <c r="W285">
        <f>IF(ISNA(_xlfn.XLOOKUP(S285,'NGS RYOE'!N:N,'NGS RYOE'!L:L)),"",_xlfn.XLOOKUP(S285,'NGS RYOE'!N:N,'NGS RYOE'!L:L))</f>
        <v>42</v>
      </c>
      <c r="X285" s="17">
        <f>IF(ISNA(_xlfn.XLOOKUP(S285,'PFR Receiving'!Z:Z,'PFR Receiving'!AA:AA)),0,_xlfn.XLOOKUP(S285,'PFR Receiving'!Z:Z,'PFR Receiving'!AA:AA))</f>
        <v>662.85714285714289</v>
      </c>
      <c r="Y285" s="13">
        <f t="shared" si="40"/>
        <v>1429.7142857142858</v>
      </c>
      <c r="Z285" s="17">
        <f t="shared" si="41"/>
        <v>705.14285714285711</v>
      </c>
      <c r="AA285" s="15">
        <f t="shared" si="42"/>
        <v>0.97599999999999998</v>
      </c>
      <c r="AB285" s="17">
        <f t="shared" si="43"/>
        <v>554.3359375</v>
      </c>
      <c r="AC285" s="12">
        <f t="shared" si="44"/>
        <v>4.88671875</v>
      </c>
      <c r="AD285" s="16">
        <f>P285/H285*230</f>
        <v>15.2734375</v>
      </c>
      <c r="AE285" s="18">
        <f>Z285+X285</f>
        <v>1368</v>
      </c>
      <c r="AF285" s="18">
        <f>IF(ISNA(_xlfn.XLOOKUP(S285,'PFR Receiving'!Z:Z,'PFR Receiving'!AB:AB)),0,_xlfn.XLOOKUP(S285,'PFR Receiving'!Z:Z,'PFR Receiving'!AB:AB))</f>
        <v>670.85714285714289</v>
      </c>
      <c r="AG285" s="18">
        <f>Z285+AF285</f>
        <v>1376</v>
      </c>
      <c r="AH285" s="18">
        <f>K285/F285*16</f>
        <v>724.57142857142856</v>
      </c>
      <c r="AI285" s="18">
        <f>Z285+$AM$1*AH285+AF285</f>
        <v>1832.48</v>
      </c>
    </row>
    <row r="286" spans="1:35" ht="20" x14ac:dyDescent="0.25">
      <c r="A286" s="5">
        <v>2018</v>
      </c>
      <c r="B286" s="9" t="s">
        <v>91</v>
      </c>
      <c r="C286" s="10" t="s">
        <v>86</v>
      </c>
      <c r="D286" s="10">
        <v>22</v>
      </c>
      <c r="E286" s="10" t="s">
        <v>479</v>
      </c>
      <c r="F286" s="10">
        <v>14</v>
      </c>
      <c r="G286" s="10">
        <v>13</v>
      </c>
      <c r="H286" s="10">
        <v>237</v>
      </c>
      <c r="I286" s="10">
        <v>1168</v>
      </c>
      <c r="J286" s="10">
        <v>60</v>
      </c>
      <c r="K286" s="10">
        <v>634</v>
      </c>
      <c r="L286" s="10">
        <v>2.7</v>
      </c>
      <c r="M286" s="15">
        <f t="shared" si="38"/>
        <v>0.77800000000000002</v>
      </c>
      <c r="N286" s="10">
        <v>534</v>
      </c>
      <c r="O286" s="10">
        <v>2.2999999999999998</v>
      </c>
      <c r="P286" s="10">
        <v>6</v>
      </c>
      <c r="Q286" s="15">
        <f t="shared" si="39"/>
        <v>0.65200000000000002</v>
      </c>
      <c r="R286" s="10">
        <v>39.5</v>
      </c>
      <c r="S286" s="5" t="str">
        <f t="shared" si="37"/>
        <v>2018-Joe Mixon</v>
      </c>
      <c r="T286" s="13">
        <f>_xlfn.XLOOKUP(S286,AV!Y:Y,AV!N:N)</f>
        <v>12.64</v>
      </c>
      <c r="U286">
        <f>IF(ISNA(_xlfn.XLOOKUP(S286,'NGS RYOE'!N:N,'NGS RYOE'!K:K)),"",_xlfn.XLOOKUP(S286,'NGS RYOE'!N:N,'NGS RYOE'!K:K))</f>
        <v>0.74</v>
      </c>
      <c r="V286">
        <f t="shared" si="36"/>
        <v>0.86</v>
      </c>
      <c r="W286">
        <f>IF(ISNA(_xlfn.XLOOKUP(S286,'NGS RYOE'!N:N,'NGS RYOE'!L:L)),"",_xlfn.XLOOKUP(S286,'NGS RYOE'!N:N,'NGS RYOE'!L:L))</f>
        <v>39.1</v>
      </c>
      <c r="X286" s="17">
        <f>IF(ISNA(_xlfn.XLOOKUP(S286,'PFR Receiving'!Z:Z,'PFR Receiving'!AA:AA)),0,_xlfn.XLOOKUP(S286,'PFR Receiving'!Z:Z,'PFR Receiving'!AA:AA))</f>
        <v>338.28571428571428</v>
      </c>
      <c r="Y286" s="13">
        <f t="shared" si="40"/>
        <v>1334.8571428571429</v>
      </c>
      <c r="Z286" s="17">
        <f t="shared" si="41"/>
        <v>610.28571428571433</v>
      </c>
      <c r="AA286" s="15">
        <f t="shared" si="42"/>
        <v>0.93799999999999994</v>
      </c>
      <c r="AB286" s="17">
        <f t="shared" si="43"/>
        <v>518.22784810126586</v>
      </c>
      <c r="AC286" s="12">
        <f t="shared" si="44"/>
        <v>4.928270042194093</v>
      </c>
      <c r="AD286" s="16">
        <f>P286/H286*230</f>
        <v>5.8227848101265822</v>
      </c>
      <c r="AE286" s="18">
        <f>Z286+X286</f>
        <v>948.57142857142867</v>
      </c>
      <c r="AF286" s="18">
        <f>IF(ISNA(_xlfn.XLOOKUP(S286,'PFR Receiving'!Z:Z,'PFR Receiving'!AB:AB)),0,_xlfn.XLOOKUP(S286,'PFR Receiving'!Z:Z,'PFR Receiving'!AB:AB))</f>
        <v>380.57142857142856</v>
      </c>
      <c r="AG286" s="18">
        <f>Z286+AF286</f>
        <v>990.85714285714289</v>
      </c>
      <c r="AH286" s="18">
        <f>K286/F286*16</f>
        <v>724.57142857142856</v>
      </c>
      <c r="AI286" s="18">
        <f>Z286+$AM$1*AH286+AF286</f>
        <v>1447.3371428571427</v>
      </c>
    </row>
    <row r="287" spans="1:35" ht="20" x14ac:dyDescent="0.25">
      <c r="A287" s="5">
        <v>2018</v>
      </c>
      <c r="B287" s="9" t="s">
        <v>50</v>
      </c>
      <c r="C287" s="10" t="s">
        <v>51</v>
      </c>
      <c r="D287" s="10">
        <v>24</v>
      </c>
      <c r="E287" s="10" t="s">
        <v>17</v>
      </c>
      <c r="F287" s="10">
        <v>14</v>
      </c>
      <c r="G287" s="10">
        <v>14</v>
      </c>
      <c r="H287" s="10">
        <v>247</v>
      </c>
      <c r="I287" s="10">
        <v>1151</v>
      </c>
      <c r="J287" s="10">
        <v>61</v>
      </c>
      <c r="K287" s="10">
        <v>556</v>
      </c>
      <c r="L287" s="10">
        <v>2.2999999999999998</v>
      </c>
      <c r="M287" s="15">
        <f t="shared" si="38"/>
        <v>0.623</v>
      </c>
      <c r="N287" s="10">
        <v>595</v>
      </c>
      <c r="O287" s="10">
        <v>2.4</v>
      </c>
      <c r="P287" s="10">
        <v>23</v>
      </c>
      <c r="Q287" s="15">
        <f t="shared" si="39"/>
        <v>0.96099999999999997</v>
      </c>
      <c r="R287" s="10">
        <v>10.7</v>
      </c>
      <c r="S287" s="5" t="str">
        <f t="shared" si="37"/>
        <v>2018-Chris Carson</v>
      </c>
      <c r="T287" s="13">
        <f>_xlfn.XLOOKUP(S287,AV!Y:Y,AV!N:N)</f>
        <v>10.24</v>
      </c>
      <c r="U287">
        <f>IF(ISNA(_xlfn.XLOOKUP(S287,'NGS RYOE'!N:N,'NGS RYOE'!K:K)),"",_xlfn.XLOOKUP(S287,'NGS RYOE'!N:N,'NGS RYOE'!K:K))</f>
        <v>0.51</v>
      </c>
      <c r="V287">
        <f t="shared" si="36"/>
        <v>0.71299999999999997</v>
      </c>
      <c r="W287">
        <f>IF(ISNA(_xlfn.XLOOKUP(S287,'NGS RYOE'!N:N,'NGS RYOE'!L:L)),"",_xlfn.XLOOKUP(S287,'NGS RYOE'!N:N,'NGS RYOE'!L:L))</f>
        <v>45.7</v>
      </c>
      <c r="X287" s="17">
        <f>IF(ISNA(_xlfn.XLOOKUP(S287,'PFR Receiving'!Z:Z,'PFR Receiving'!AA:AA)),0,_xlfn.XLOOKUP(S287,'PFR Receiving'!Z:Z,'PFR Receiving'!AA:AA))</f>
        <v>186.28571428571428</v>
      </c>
      <c r="Y287" s="13">
        <f t="shared" si="40"/>
        <v>1315.4285714285713</v>
      </c>
      <c r="Z287" s="17">
        <f t="shared" si="41"/>
        <v>680</v>
      </c>
      <c r="AA287" s="15">
        <f t="shared" si="42"/>
        <v>0.96399999999999997</v>
      </c>
      <c r="AB287" s="17">
        <f t="shared" si="43"/>
        <v>554.04858299595139</v>
      </c>
      <c r="AC287" s="12">
        <f t="shared" si="44"/>
        <v>4.6599190283400809</v>
      </c>
      <c r="AD287" s="16">
        <f>P287/H287*230</f>
        <v>21.417004048582996</v>
      </c>
      <c r="AE287" s="18">
        <f>Z287+X287</f>
        <v>866.28571428571422</v>
      </c>
      <c r="AF287" s="18">
        <f>IF(ISNA(_xlfn.XLOOKUP(S287,'PFR Receiving'!Z:Z,'PFR Receiving'!AB:AB)),0,_xlfn.XLOOKUP(S287,'PFR Receiving'!Z:Z,'PFR Receiving'!AB:AB))</f>
        <v>186.28571428571428</v>
      </c>
      <c r="AG287" s="18">
        <f>Z287+AF287</f>
        <v>866.28571428571422</v>
      </c>
      <c r="AH287" s="18">
        <f>K287/F287*16</f>
        <v>635.42857142857144</v>
      </c>
      <c r="AI287" s="18">
        <f>Z287+$AM$1*AH287+AF287</f>
        <v>1266.6057142857142</v>
      </c>
    </row>
    <row r="288" spans="1:35" ht="20" x14ac:dyDescent="0.25">
      <c r="A288" s="5">
        <v>2018</v>
      </c>
      <c r="B288" s="9" t="s">
        <v>367</v>
      </c>
      <c r="C288" s="10" t="s">
        <v>43</v>
      </c>
      <c r="D288" s="10">
        <v>22</v>
      </c>
      <c r="E288" s="10" t="s">
        <v>17</v>
      </c>
      <c r="F288" s="10">
        <v>16</v>
      </c>
      <c r="G288" s="10">
        <v>16</v>
      </c>
      <c r="H288" s="10">
        <v>219</v>
      </c>
      <c r="I288" s="10">
        <v>1098</v>
      </c>
      <c r="J288" s="10">
        <v>53</v>
      </c>
      <c r="K288" s="10">
        <v>633</v>
      </c>
      <c r="L288" s="10">
        <v>2.9</v>
      </c>
      <c r="M288" s="15">
        <f t="shared" si="38"/>
        <v>0.84</v>
      </c>
      <c r="N288" s="10">
        <v>465</v>
      </c>
      <c r="O288" s="10">
        <v>2.1</v>
      </c>
      <c r="P288" s="10">
        <v>15</v>
      </c>
      <c r="Q288" s="15">
        <f t="shared" si="39"/>
        <v>0.86899999999999999</v>
      </c>
      <c r="R288" s="10">
        <v>14.6</v>
      </c>
      <c r="S288" s="5" t="str">
        <f t="shared" si="37"/>
        <v>2018-Christian McCaffrey</v>
      </c>
      <c r="T288" s="13">
        <f>_xlfn.XLOOKUP(S288,AV!Y:Y,AV!N:N)</f>
        <v>16</v>
      </c>
      <c r="U288">
        <f>IF(ISNA(_xlfn.XLOOKUP(S288,'NGS RYOE'!N:N,'NGS RYOE'!K:K)),"",_xlfn.XLOOKUP(S288,'NGS RYOE'!N:N,'NGS RYOE'!K:K))</f>
        <v>0.73</v>
      </c>
      <c r="V288">
        <f t="shared" si="36"/>
        <v>0.85299999999999998</v>
      </c>
      <c r="W288">
        <f>IF(ISNA(_xlfn.XLOOKUP(S288,'NGS RYOE'!N:N,'NGS RYOE'!L:L)),"",_xlfn.XLOOKUP(S288,'NGS RYOE'!N:N,'NGS RYOE'!L:L))</f>
        <v>36.299999999999997</v>
      </c>
      <c r="X288" s="17">
        <f>IF(ISNA(_xlfn.XLOOKUP(S288,'PFR Receiving'!Z:Z,'PFR Receiving'!AA:AA)),0,_xlfn.XLOOKUP(S288,'PFR Receiving'!Z:Z,'PFR Receiving'!AA:AA))</f>
        <v>867</v>
      </c>
      <c r="Y288" s="13">
        <f t="shared" si="40"/>
        <v>1098</v>
      </c>
      <c r="Z288" s="17">
        <f t="shared" si="41"/>
        <v>465</v>
      </c>
      <c r="AA288" s="15">
        <f t="shared" si="42"/>
        <v>0.86399999999999999</v>
      </c>
      <c r="AB288" s="17">
        <f t="shared" si="43"/>
        <v>488.35616438356163</v>
      </c>
      <c r="AC288" s="12">
        <f t="shared" si="44"/>
        <v>5.0136986301369859</v>
      </c>
      <c r="AD288" s="16">
        <f>P288/H288*230</f>
        <v>15.753424657534246</v>
      </c>
      <c r="AE288" s="18">
        <f>Z288+X288</f>
        <v>1332</v>
      </c>
      <c r="AF288" s="18">
        <f>IF(ISNA(_xlfn.XLOOKUP(S288,'PFR Receiving'!Z:Z,'PFR Receiving'!AB:AB)),0,_xlfn.XLOOKUP(S288,'PFR Receiving'!Z:Z,'PFR Receiving'!AB:AB))</f>
        <v>855</v>
      </c>
      <c r="AG288" s="18">
        <f>Z288+AF288</f>
        <v>1320</v>
      </c>
      <c r="AH288" s="18">
        <f>K288/F288*16</f>
        <v>633</v>
      </c>
      <c r="AI288" s="18">
        <f>Z288+$AM$1*AH288+AF288</f>
        <v>1718.79</v>
      </c>
    </row>
    <row r="289" spans="1:35" ht="20" x14ac:dyDescent="0.25">
      <c r="A289" s="5">
        <v>2018</v>
      </c>
      <c r="B289" s="9" t="s">
        <v>481</v>
      </c>
      <c r="C289" s="10" t="s">
        <v>26</v>
      </c>
      <c r="D289" s="10">
        <v>24</v>
      </c>
      <c r="E289" s="10" t="s">
        <v>17</v>
      </c>
      <c r="F289" s="10">
        <v>16</v>
      </c>
      <c r="G289" s="10">
        <v>12</v>
      </c>
      <c r="H289" s="10">
        <v>215</v>
      </c>
      <c r="I289" s="10">
        <v>1059</v>
      </c>
      <c r="J289" s="10">
        <v>51</v>
      </c>
      <c r="K289" s="10">
        <v>403</v>
      </c>
      <c r="L289" s="10">
        <v>1.9</v>
      </c>
      <c r="M289" s="15">
        <f t="shared" si="38"/>
        <v>0.39</v>
      </c>
      <c r="N289" s="10">
        <v>656</v>
      </c>
      <c r="O289" s="10">
        <v>3.1</v>
      </c>
      <c r="P289" s="10">
        <v>34</v>
      </c>
      <c r="Q289" s="15">
        <f t="shared" si="39"/>
        <v>0.997</v>
      </c>
      <c r="R289" s="10">
        <v>6.3</v>
      </c>
      <c r="S289" s="5" t="str">
        <f t="shared" si="37"/>
        <v>2018-Derrick Henry</v>
      </c>
      <c r="T289" s="13">
        <f>_xlfn.XLOOKUP(S289,AV!Y:Y,AV!N:N)</f>
        <v>7.04</v>
      </c>
      <c r="U289">
        <f>IF(ISNA(_xlfn.XLOOKUP(S289,'NGS RYOE'!N:N,'NGS RYOE'!K:K)),"",_xlfn.XLOOKUP(S289,'NGS RYOE'!N:N,'NGS RYOE'!K:K))</f>
        <v>1.0900000000000001</v>
      </c>
      <c r="V289">
        <f t="shared" si="36"/>
        <v>0.94599999999999995</v>
      </c>
      <c r="W289">
        <f>IF(ISNA(_xlfn.XLOOKUP(S289,'NGS RYOE'!N:N,'NGS RYOE'!L:L)),"",_xlfn.XLOOKUP(S289,'NGS RYOE'!N:N,'NGS RYOE'!L:L))</f>
        <v>45.7</v>
      </c>
      <c r="X289" s="17">
        <f>IF(ISNA(_xlfn.XLOOKUP(S289,'PFR Receiving'!Z:Z,'PFR Receiving'!AA:AA)),0,_xlfn.XLOOKUP(S289,'PFR Receiving'!Z:Z,'PFR Receiving'!AA:AA))</f>
        <v>99</v>
      </c>
      <c r="Y289" s="13">
        <f t="shared" si="40"/>
        <v>1059</v>
      </c>
      <c r="Z289" s="17">
        <f t="shared" si="41"/>
        <v>656</v>
      </c>
      <c r="AA289" s="15">
        <f t="shared" si="42"/>
        <v>0.95399999999999996</v>
      </c>
      <c r="AB289" s="17">
        <f t="shared" si="43"/>
        <v>701.76744186046517</v>
      </c>
      <c r="AC289" s="12">
        <f t="shared" si="44"/>
        <v>4.9255813953488374</v>
      </c>
      <c r="AD289" s="16">
        <f>P289/H289*230</f>
        <v>36.372093023255815</v>
      </c>
      <c r="AE289" s="18">
        <f>Z289+X289</f>
        <v>755</v>
      </c>
      <c r="AF289" s="18">
        <f>IF(ISNA(_xlfn.XLOOKUP(S289,'PFR Receiving'!Z:Z,'PFR Receiving'!AB:AB)),0,_xlfn.XLOOKUP(S289,'PFR Receiving'!Z:Z,'PFR Receiving'!AB:AB))</f>
        <v>115</v>
      </c>
      <c r="AG289" s="18">
        <f>Z289+AF289</f>
        <v>771</v>
      </c>
      <c r="AH289" s="18">
        <f>K289/F289*16</f>
        <v>403</v>
      </c>
      <c r="AI289" s="18">
        <f>Z289+$AM$1*AH289+AF289</f>
        <v>1024.8899999999999</v>
      </c>
    </row>
    <row r="290" spans="1:35" ht="20" x14ac:dyDescent="0.25">
      <c r="A290" s="5">
        <v>2018</v>
      </c>
      <c r="B290" s="9" t="s">
        <v>89</v>
      </c>
      <c r="C290" s="10" t="s">
        <v>70</v>
      </c>
      <c r="D290" s="10">
        <v>33</v>
      </c>
      <c r="E290" s="10" t="s">
        <v>17</v>
      </c>
      <c r="F290" s="10">
        <v>16</v>
      </c>
      <c r="G290" s="10">
        <v>16</v>
      </c>
      <c r="H290" s="10">
        <v>251</v>
      </c>
      <c r="I290" s="10">
        <v>1042</v>
      </c>
      <c r="J290" s="10">
        <v>47</v>
      </c>
      <c r="K290" s="10">
        <v>572</v>
      </c>
      <c r="L290" s="10">
        <v>2.2999999999999998</v>
      </c>
      <c r="M290" s="15">
        <f t="shared" si="38"/>
        <v>0.623</v>
      </c>
      <c r="N290" s="10">
        <v>470</v>
      </c>
      <c r="O290" s="10">
        <v>1.9</v>
      </c>
      <c r="P290" s="10">
        <v>20</v>
      </c>
      <c r="Q290" s="15">
        <f t="shared" si="39"/>
        <v>0.92800000000000005</v>
      </c>
      <c r="R290" s="10">
        <v>12.6</v>
      </c>
      <c r="S290" s="5" t="str">
        <f t="shared" si="37"/>
        <v>2018-Adrian Peterson</v>
      </c>
      <c r="T290" s="13">
        <f>_xlfn.XLOOKUP(S290,AV!Y:Y,AV!N:N)</f>
        <v>6.08</v>
      </c>
      <c r="U290">
        <f>IF(ISNA(_xlfn.XLOOKUP(S290,'NGS RYOE'!N:N,'NGS RYOE'!K:K)),"",_xlfn.XLOOKUP(S290,'NGS RYOE'!N:N,'NGS RYOE'!K:K))</f>
        <v>-0.16</v>
      </c>
      <c r="V290">
        <f t="shared" si="36"/>
        <v>0.29299999999999998</v>
      </c>
      <c r="W290">
        <f>IF(ISNA(_xlfn.XLOOKUP(S290,'NGS RYOE'!N:N,'NGS RYOE'!L:L)),"",_xlfn.XLOOKUP(S290,'NGS RYOE'!N:N,'NGS RYOE'!L:L))</f>
        <v>33.6</v>
      </c>
      <c r="X290" s="17">
        <f>IF(ISNA(_xlfn.XLOOKUP(S290,'PFR Receiving'!Z:Z,'PFR Receiving'!AA:AA)),0,_xlfn.XLOOKUP(S290,'PFR Receiving'!Z:Z,'PFR Receiving'!AA:AA))</f>
        <v>208</v>
      </c>
      <c r="Y290" s="13">
        <f t="shared" si="40"/>
        <v>1042</v>
      </c>
      <c r="Z290" s="17">
        <f t="shared" si="41"/>
        <v>470</v>
      </c>
      <c r="AA290" s="15">
        <f t="shared" si="42"/>
        <v>0.86899999999999999</v>
      </c>
      <c r="AB290" s="17">
        <f t="shared" si="43"/>
        <v>430.67729083665336</v>
      </c>
      <c r="AC290" s="12">
        <f t="shared" si="44"/>
        <v>4.1513944223107568</v>
      </c>
      <c r="AD290" s="16">
        <f>P290/H290*230</f>
        <v>18.326693227091631</v>
      </c>
      <c r="AE290" s="18">
        <f>Z290+X290</f>
        <v>678</v>
      </c>
      <c r="AF290" s="18">
        <f>IF(ISNA(_xlfn.XLOOKUP(S290,'PFR Receiving'!Z:Z,'PFR Receiving'!AB:AB)),0,_xlfn.XLOOKUP(S290,'PFR Receiving'!Z:Z,'PFR Receiving'!AB:AB))</f>
        <v>201</v>
      </c>
      <c r="AG290" s="18">
        <f>Z290+AF290</f>
        <v>671</v>
      </c>
      <c r="AH290" s="18">
        <f>K290/F290*16</f>
        <v>572</v>
      </c>
      <c r="AI290" s="18">
        <f>Z290+$AM$1*AH290+AF290</f>
        <v>1031.3600000000001</v>
      </c>
    </row>
    <row r="291" spans="1:35" ht="20" x14ac:dyDescent="0.25">
      <c r="A291" s="5">
        <v>2018</v>
      </c>
      <c r="B291" s="9" t="s">
        <v>94</v>
      </c>
      <c r="C291" s="10" t="s">
        <v>60</v>
      </c>
      <c r="D291" s="10">
        <v>24</v>
      </c>
      <c r="E291" s="10" t="s">
        <v>17</v>
      </c>
      <c r="F291" s="10">
        <v>15</v>
      </c>
      <c r="G291" s="10">
        <v>8</v>
      </c>
      <c r="H291" s="10">
        <v>192</v>
      </c>
      <c r="I291" s="10">
        <v>1037</v>
      </c>
      <c r="J291" s="10">
        <v>49</v>
      </c>
      <c r="K291" s="10">
        <v>737</v>
      </c>
      <c r="L291" s="10">
        <v>3.8</v>
      </c>
      <c r="M291" s="15">
        <f t="shared" si="38"/>
        <v>0.95899999999999996</v>
      </c>
      <c r="N291" s="10">
        <v>300</v>
      </c>
      <c r="O291" s="10">
        <v>1.6</v>
      </c>
      <c r="P291" s="10">
        <v>10</v>
      </c>
      <c r="Q291" s="15">
        <f t="shared" si="39"/>
        <v>0.78500000000000003</v>
      </c>
      <c r="R291" s="10">
        <v>19.2</v>
      </c>
      <c r="S291" s="5" t="str">
        <f t="shared" si="37"/>
        <v>2018-Phillip Lindsay</v>
      </c>
      <c r="T291" s="13">
        <f>_xlfn.XLOOKUP(S291,AV!Y:Y,AV!N:N)</f>
        <v>7.52</v>
      </c>
      <c r="U291">
        <f>IF(ISNA(_xlfn.XLOOKUP(S291,'NGS RYOE'!N:N,'NGS RYOE'!K:K)),"",_xlfn.XLOOKUP(S291,'NGS RYOE'!N:N,'NGS RYOE'!K:K))</f>
        <v>0.92</v>
      </c>
      <c r="V291">
        <f t="shared" si="36"/>
        <v>0.90600000000000003</v>
      </c>
      <c r="W291">
        <f>IF(ISNA(_xlfn.XLOOKUP(S291,'NGS RYOE'!N:N,'NGS RYOE'!L:L)),"",_xlfn.XLOOKUP(S291,'NGS RYOE'!N:N,'NGS RYOE'!L:L))</f>
        <v>41.8</v>
      </c>
      <c r="X291" s="17">
        <f>IF(ISNA(_xlfn.XLOOKUP(S291,'PFR Receiving'!Z:Z,'PFR Receiving'!AA:AA)),0,_xlfn.XLOOKUP(S291,'PFR Receiving'!Z:Z,'PFR Receiving'!AA:AA))</f>
        <v>257.06666666666666</v>
      </c>
      <c r="Y291" s="13">
        <f t="shared" si="40"/>
        <v>1106.1333333333334</v>
      </c>
      <c r="Z291" s="17">
        <f t="shared" si="41"/>
        <v>320</v>
      </c>
      <c r="AA291" s="15">
        <f t="shared" si="42"/>
        <v>0.72899999999999998</v>
      </c>
      <c r="AB291" s="17">
        <f t="shared" si="43"/>
        <v>359.375</v>
      </c>
      <c r="AC291" s="12">
        <f t="shared" si="44"/>
        <v>5.401041666666667</v>
      </c>
      <c r="AD291" s="16">
        <f>P291/H291*230</f>
        <v>11.979166666666668</v>
      </c>
      <c r="AE291" s="18">
        <f>Z291+X291</f>
        <v>577.06666666666661</v>
      </c>
      <c r="AF291" s="18">
        <f>IF(ISNA(_xlfn.XLOOKUP(S291,'PFR Receiving'!Z:Z,'PFR Receiving'!AB:AB)),0,_xlfn.XLOOKUP(S291,'PFR Receiving'!Z:Z,'PFR Receiving'!AB:AB))</f>
        <v>317.86666666666667</v>
      </c>
      <c r="AG291" s="18">
        <f>Z291+AF291</f>
        <v>637.86666666666667</v>
      </c>
      <c r="AH291" s="18">
        <f>K291/F291*16</f>
        <v>786.13333333333333</v>
      </c>
      <c r="AI291" s="18">
        <f>Z291+$AM$1*AH291+AF291</f>
        <v>1133.1306666666667</v>
      </c>
    </row>
    <row r="292" spans="1:35" ht="20" x14ac:dyDescent="0.25">
      <c r="A292" s="5">
        <v>2018</v>
      </c>
      <c r="B292" s="9" t="s">
        <v>483</v>
      </c>
      <c r="C292" s="10" t="s">
        <v>28</v>
      </c>
      <c r="D292" s="10">
        <v>23</v>
      </c>
      <c r="E292" s="10" t="s">
        <v>17</v>
      </c>
      <c r="F292" s="10">
        <v>16</v>
      </c>
      <c r="G292" s="10">
        <v>9</v>
      </c>
      <c r="H292" s="10">
        <v>192</v>
      </c>
      <c r="I292" s="10">
        <v>996</v>
      </c>
      <c r="J292" s="10">
        <v>47</v>
      </c>
      <c r="K292" s="10">
        <v>398</v>
      </c>
      <c r="L292" s="10">
        <v>2.1</v>
      </c>
      <c r="M292" s="15">
        <f t="shared" si="38"/>
        <v>0.497</v>
      </c>
      <c r="N292" s="10">
        <v>598</v>
      </c>
      <c r="O292" s="10">
        <v>3.1</v>
      </c>
      <c r="P292" s="10">
        <v>22</v>
      </c>
      <c r="Q292" s="15">
        <f t="shared" si="39"/>
        <v>0.95699999999999996</v>
      </c>
      <c r="R292" s="10">
        <v>8.6999999999999993</v>
      </c>
      <c r="S292" s="5" t="str">
        <f t="shared" si="37"/>
        <v>2018-Nick Chubb</v>
      </c>
      <c r="T292" s="13">
        <f>_xlfn.XLOOKUP(S292,AV!Y:Y,AV!N:N)</f>
        <v>6.08</v>
      </c>
      <c r="U292">
        <f>IF(ISNA(_xlfn.XLOOKUP(S292,'NGS RYOE'!N:N,'NGS RYOE'!K:K)),"",_xlfn.XLOOKUP(S292,'NGS RYOE'!N:N,'NGS RYOE'!K:K))</f>
        <v>1.29</v>
      </c>
      <c r="V292">
        <f t="shared" si="36"/>
        <v>0.98</v>
      </c>
      <c r="W292">
        <f>IF(ISNA(_xlfn.XLOOKUP(S292,'NGS RYOE'!N:N,'NGS RYOE'!L:L)),"",_xlfn.XLOOKUP(S292,'NGS RYOE'!N:N,'NGS RYOE'!L:L))</f>
        <v>36.6</v>
      </c>
      <c r="X292" s="17">
        <f>IF(ISNA(_xlfn.XLOOKUP(S292,'PFR Receiving'!Z:Z,'PFR Receiving'!AA:AA)),0,_xlfn.XLOOKUP(S292,'PFR Receiving'!Z:Z,'PFR Receiving'!AA:AA))</f>
        <v>149</v>
      </c>
      <c r="Y292" s="13">
        <f t="shared" si="40"/>
        <v>996</v>
      </c>
      <c r="Z292" s="17">
        <f t="shared" si="41"/>
        <v>598</v>
      </c>
      <c r="AA292" s="15">
        <f t="shared" si="42"/>
        <v>0.93500000000000005</v>
      </c>
      <c r="AB292" s="17">
        <f t="shared" si="43"/>
        <v>716.35416666666674</v>
      </c>
      <c r="AC292" s="12">
        <f t="shared" si="44"/>
        <v>5.1875</v>
      </c>
      <c r="AD292" s="16">
        <f>P292/H292*230</f>
        <v>26.354166666666664</v>
      </c>
      <c r="AE292" s="18">
        <f>Z292+X292</f>
        <v>747</v>
      </c>
      <c r="AF292" s="18">
        <f>IF(ISNA(_xlfn.XLOOKUP(S292,'PFR Receiving'!Z:Z,'PFR Receiving'!AB:AB)),0,_xlfn.XLOOKUP(S292,'PFR Receiving'!Z:Z,'PFR Receiving'!AB:AB))</f>
        <v>181</v>
      </c>
      <c r="AG292" s="18">
        <f>Z292+AF292</f>
        <v>779</v>
      </c>
      <c r="AH292" s="18">
        <f>K292/F292*16</f>
        <v>398</v>
      </c>
      <c r="AI292" s="18">
        <f>Z292+$AM$1*AH292+AF292</f>
        <v>1029.74</v>
      </c>
    </row>
    <row r="293" spans="1:35" ht="20" x14ac:dyDescent="0.25">
      <c r="A293" s="5">
        <v>2018</v>
      </c>
      <c r="B293" s="9" t="s">
        <v>71</v>
      </c>
      <c r="C293" s="10" t="s">
        <v>72</v>
      </c>
      <c r="D293" s="10">
        <v>23</v>
      </c>
      <c r="E293" s="10" t="s">
        <v>17</v>
      </c>
      <c r="F293" s="10">
        <v>13</v>
      </c>
      <c r="G293" s="10">
        <v>12</v>
      </c>
      <c r="H293" s="10">
        <v>215</v>
      </c>
      <c r="I293" s="10">
        <v>973</v>
      </c>
      <c r="J293" s="10">
        <v>56</v>
      </c>
      <c r="K293" s="10">
        <v>522</v>
      </c>
      <c r="L293" s="10">
        <v>2.4</v>
      </c>
      <c r="M293" s="15">
        <f t="shared" si="38"/>
        <v>0.67600000000000005</v>
      </c>
      <c r="N293" s="10">
        <v>451</v>
      </c>
      <c r="O293" s="10">
        <v>2.1</v>
      </c>
      <c r="P293" s="10">
        <v>20</v>
      </c>
      <c r="Q293" s="15">
        <f t="shared" si="39"/>
        <v>0.92800000000000005</v>
      </c>
      <c r="R293" s="10">
        <v>10.8</v>
      </c>
      <c r="S293" s="5" t="str">
        <f t="shared" si="37"/>
        <v>2018-James Conner</v>
      </c>
      <c r="T293" s="13">
        <f>_xlfn.XLOOKUP(S293,AV!Y:Y,AV!N:N)</f>
        <v>11.04</v>
      </c>
      <c r="U293">
        <f>IF(ISNA(_xlfn.XLOOKUP(S293,'NGS RYOE'!N:N,'NGS RYOE'!K:K)),"",_xlfn.XLOOKUP(S293,'NGS RYOE'!N:N,'NGS RYOE'!K:K))</f>
        <v>0.63</v>
      </c>
      <c r="V293">
        <f t="shared" si="36"/>
        <v>0.8</v>
      </c>
      <c r="W293">
        <f>IF(ISNA(_xlfn.XLOOKUP(S293,'NGS RYOE'!N:N,'NGS RYOE'!L:L)),"",_xlfn.XLOOKUP(S293,'NGS RYOE'!N:N,'NGS RYOE'!L:L))</f>
        <v>39.700000000000003</v>
      </c>
      <c r="X293" s="17">
        <f>IF(ISNA(_xlfn.XLOOKUP(S293,'PFR Receiving'!Z:Z,'PFR Receiving'!AA:AA)),0,_xlfn.XLOOKUP(S293,'PFR Receiving'!Z:Z,'PFR Receiving'!AA:AA))</f>
        <v>611.69230769230774</v>
      </c>
      <c r="Y293" s="13">
        <f t="shared" si="40"/>
        <v>1197.5384615384614</v>
      </c>
      <c r="Z293" s="17">
        <f t="shared" si="41"/>
        <v>555.07692307692309</v>
      </c>
      <c r="AA293" s="15">
        <f t="shared" si="42"/>
        <v>0.91400000000000003</v>
      </c>
      <c r="AB293" s="17">
        <f t="shared" si="43"/>
        <v>482.46511627906972</v>
      </c>
      <c r="AC293" s="12">
        <f t="shared" si="44"/>
        <v>4.5255813953488371</v>
      </c>
      <c r="AD293" s="16">
        <f>P293/H293*230</f>
        <v>21.395348837209301</v>
      </c>
      <c r="AE293" s="18">
        <f>Z293+X293</f>
        <v>1166.7692307692309</v>
      </c>
      <c r="AF293" s="18">
        <f>IF(ISNA(_xlfn.XLOOKUP(S293,'PFR Receiving'!Z:Z,'PFR Receiving'!AB:AB)),0,_xlfn.XLOOKUP(S293,'PFR Receiving'!Z:Z,'PFR Receiving'!AB:AB))</f>
        <v>674.46153846153845</v>
      </c>
      <c r="AG293" s="18">
        <f>Z293+AF293</f>
        <v>1229.5384615384614</v>
      </c>
      <c r="AH293" s="18">
        <f>K293/F293*16</f>
        <v>642.46153846153845</v>
      </c>
      <c r="AI293" s="18">
        <f>Z293+$AM$1*AH293+AF293</f>
        <v>1634.2892307692309</v>
      </c>
    </row>
    <row r="294" spans="1:35" ht="20" x14ac:dyDescent="0.25">
      <c r="A294" s="5">
        <v>2018</v>
      </c>
      <c r="B294" s="9" t="s">
        <v>585</v>
      </c>
      <c r="C294" s="10" t="s">
        <v>74</v>
      </c>
      <c r="D294" s="10">
        <v>27</v>
      </c>
      <c r="E294" s="10" t="s">
        <v>17</v>
      </c>
      <c r="F294" s="10">
        <v>14</v>
      </c>
      <c r="G294" s="10">
        <v>14</v>
      </c>
      <c r="H294" s="10">
        <v>210</v>
      </c>
      <c r="I294" s="10">
        <v>973</v>
      </c>
      <c r="J294" s="10">
        <v>38</v>
      </c>
      <c r="K294" s="10">
        <v>472</v>
      </c>
      <c r="L294" s="10">
        <v>2.2000000000000002</v>
      </c>
      <c r="M294" s="15">
        <f t="shared" si="38"/>
        <v>0.57299999999999995</v>
      </c>
      <c r="N294" s="10">
        <v>501</v>
      </c>
      <c r="O294" s="10">
        <v>2.4</v>
      </c>
      <c r="P294" s="10">
        <v>11</v>
      </c>
      <c r="Q294" s="15">
        <f t="shared" si="39"/>
        <v>0.82299999999999995</v>
      </c>
      <c r="R294" s="10">
        <v>19.100000000000001</v>
      </c>
      <c r="S294" s="5" t="str">
        <f t="shared" si="37"/>
        <v>2018-Lamar Miller</v>
      </c>
      <c r="T294" s="13">
        <f>_xlfn.XLOOKUP(S294,AV!Y:Y,AV!N:N)</f>
        <v>9.1199999999999992</v>
      </c>
      <c r="U294">
        <f>IF(ISNA(_xlfn.XLOOKUP(S294,'NGS RYOE'!N:N,'NGS RYOE'!K:K)),"",_xlfn.XLOOKUP(S294,'NGS RYOE'!N:N,'NGS RYOE'!K:K))</f>
        <v>0.71</v>
      </c>
      <c r="V294">
        <f t="shared" si="36"/>
        <v>0.84599999999999997</v>
      </c>
      <c r="W294">
        <f>IF(ISNA(_xlfn.XLOOKUP(S294,'NGS RYOE'!N:N,'NGS RYOE'!L:L)),"",_xlfn.XLOOKUP(S294,'NGS RYOE'!N:N,'NGS RYOE'!L:L))</f>
        <v>37</v>
      </c>
      <c r="X294" s="17">
        <f>IF(ISNA(_xlfn.XLOOKUP(S294,'PFR Receiving'!Z:Z,'PFR Receiving'!AA:AA)),0,_xlfn.XLOOKUP(S294,'PFR Receiving'!Z:Z,'PFR Receiving'!AA:AA))</f>
        <v>186.28571428571428</v>
      </c>
      <c r="Y294" s="13">
        <f t="shared" si="40"/>
        <v>1112</v>
      </c>
      <c r="Z294" s="17">
        <f t="shared" si="41"/>
        <v>572.57142857142856</v>
      </c>
      <c r="AA294" s="15">
        <f t="shared" si="42"/>
        <v>0.93100000000000005</v>
      </c>
      <c r="AB294" s="17">
        <f t="shared" si="43"/>
        <v>548.71428571428567</v>
      </c>
      <c r="AC294" s="12">
        <f t="shared" si="44"/>
        <v>4.6333333333333337</v>
      </c>
      <c r="AD294" s="16">
        <f>P294/H294*230</f>
        <v>12.047619047619047</v>
      </c>
      <c r="AE294" s="18">
        <f>Z294+X294</f>
        <v>758.85714285714289</v>
      </c>
      <c r="AF294" s="18">
        <f>IF(ISNA(_xlfn.XLOOKUP(S294,'PFR Receiving'!Z:Z,'PFR Receiving'!AB:AB)),0,_xlfn.XLOOKUP(S294,'PFR Receiving'!Z:Z,'PFR Receiving'!AB:AB))</f>
        <v>195.42857142857142</v>
      </c>
      <c r="AG294" s="18">
        <f>Z294+AF294</f>
        <v>768</v>
      </c>
      <c r="AH294" s="18">
        <f>K294/F294*16</f>
        <v>539.42857142857144</v>
      </c>
      <c r="AI294" s="18">
        <f>Z294+$AM$1*AH294+AF294</f>
        <v>1107.8399999999999</v>
      </c>
    </row>
    <row r="295" spans="1:35" ht="20" x14ac:dyDescent="0.25">
      <c r="A295" s="5">
        <v>2018</v>
      </c>
      <c r="B295" s="9" t="s">
        <v>73</v>
      </c>
      <c r="C295" s="10" t="s">
        <v>88</v>
      </c>
      <c r="D295" s="10">
        <v>27</v>
      </c>
      <c r="E295" s="10" t="s">
        <v>17</v>
      </c>
      <c r="F295" s="10">
        <v>16</v>
      </c>
      <c r="G295" s="10">
        <v>16</v>
      </c>
      <c r="H295" s="10">
        <v>258</v>
      </c>
      <c r="I295" s="10">
        <v>940</v>
      </c>
      <c r="J295" s="10">
        <v>51</v>
      </c>
      <c r="K295" s="10">
        <v>531</v>
      </c>
      <c r="L295" s="10">
        <v>2.1</v>
      </c>
      <c r="M295" s="15">
        <f t="shared" si="38"/>
        <v>0.497</v>
      </c>
      <c r="N295" s="10">
        <v>409</v>
      </c>
      <c r="O295" s="10">
        <v>1.6</v>
      </c>
      <c r="P295" s="10">
        <v>9</v>
      </c>
      <c r="Q295" s="15">
        <f t="shared" si="39"/>
        <v>0.75700000000000001</v>
      </c>
      <c r="R295" s="10">
        <v>28.7</v>
      </c>
      <c r="S295" s="5" t="str">
        <f t="shared" si="37"/>
        <v>2018-David Johnson</v>
      </c>
      <c r="T295" s="13">
        <f>_xlfn.XLOOKUP(S295,AV!Y:Y,AV!N:N)</f>
        <v>6.08</v>
      </c>
      <c r="U295">
        <f>IF(ISNA(_xlfn.XLOOKUP(S295,'NGS RYOE'!N:N,'NGS RYOE'!K:K)),"",_xlfn.XLOOKUP(S295,'NGS RYOE'!N:N,'NGS RYOE'!K:K))</f>
        <v>-0.2</v>
      </c>
      <c r="V295">
        <f t="shared" si="36"/>
        <v>0.253</v>
      </c>
      <c r="W295">
        <f>IF(ISNA(_xlfn.XLOOKUP(S295,'NGS RYOE'!N:N,'NGS RYOE'!L:L)),"",_xlfn.XLOOKUP(S295,'NGS RYOE'!N:N,'NGS RYOE'!L:L))</f>
        <v>37.6</v>
      </c>
      <c r="X295" s="17">
        <f>IF(ISNA(_xlfn.XLOOKUP(S295,'PFR Receiving'!Z:Z,'PFR Receiving'!AA:AA)),0,_xlfn.XLOOKUP(S295,'PFR Receiving'!Z:Z,'PFR Receiving'!AA:AA))</f>
        <v>446</v>
      </c>
      <c r="Y295" s="13">
        <f t="shared" si="40"/>
        <v>940</v>
      </c>
      <c r="Z295" s="17">
        <f t="shared" si="41"/>
        <v>409</v>
      </c>
      <c r="AA295" s="15">
        <f t="shared" si="42"/>
        <v>0.81200000000000006</v>
      </c>
      <c r="AB295" s="17">
        <f t="shared" si="43"/>
        <v>364.61240310077517</v>
      </c>
      <c r="AC295" s="12">
        <f t="shared" si="44"/>
        <v>3.6434108527131781</v>
      </c>
      <c r="AD295" s="16">
        <f>P295/H295*230</f>
        <v>8.0232558139534884</v>
      </c>
      <c r="AE295" s="18">
        <f>Z295+X295</f>
        <v>855</v>
      </c>
      <c r="AF295" s="18">
        <f>IF(ISNA(_xlfn.XLOOKUP(S295,'PFR Receiving'!Z:Z,'PFR Receiving'!AB:AB)),0,_xlfn.XLOOKUP(S295,'PFR Receiving'!Z:Z,'PFR Receiving'!AB:AB))</f>
        <v>385</v>
      </c>
      <c r="AG295" s="18">
        <f>Z295+AF295</f>
        <v>794</v>
      </c>
      <c r="AH295" s="18">
        <f>K295/F295*16</f>
        <v>531</v>
      </c>
      <c r="AI295" s="18">
        <f>Z295+$AM$1*AH295+AF295</f>
        <v>1128.53</v>
      </c>
    </row>
    <row r="296" spans="1:35" ht="20" x14ac:dyDescent="0.25">
      <c r="A296" s="5">
        <v>2018</v>
      </c>
      <c r="B296" s="9" t="s">
        <v>120</v>
      </c>
      <c r="C296" s="10" t="s">
        <v>41</v>
      </c>
      <c r="D296" s="10">
        <v>24</v>
      </c>
      <c r="E296" s="10" t="s">
        <v>17</v>
      </c>
      <c r="F296" s="10">
        <v>16</v>
      </c>
      <c r="G296" s="10">
        <v>15</v>
      </c>
      <c r="H296" s="10">
        <v>250</v>
      </c>
      <c r="I296" s="10">
        <v>935</v>
      </c>
      <c r="J296" s="10">
        <v>55</v>
      </c>
      <c r="K296" s="10">
        <v>443</v>
      </c>
      <c r="L296" s="10">
        <v>1.8</v>
      </c>
      <c r="M296" s="15">
        <f t="shared" si="38"/>
        <v>0.35199999999999998</v>
      </c>
      <c r="N296" s="10">
        <v>492</v>
      </c>
      <c r="O296" s="10">
        <v>2</v>
      </c>
      <c r="P296" s="10">
        <v>8</v>
      </c>
      <c r="Q296" s="15">
        <f t="shared" si="39"/>
        <v>0.71599999999999997</v>
      </c>
      <c r="R296" s="10">
        <v>31.3</v>
      </c>
      <c r="S296" s="5" t="str">
        <f t="shared" si="37"/>
        <v>2018-Jordan Howard</v>
      </c>
      <c r="T296" s="13">
        <f>_xlfn.XLOOKUP(S296,AV!Y:Y,AV!N:N)</f>
        <v>7.04</v>
      </c>
      <c r="U296">
        <f>IF(ISNA(_xlfn.XLOOKUP(S296,'NGS RYOE'!N:N,'NGS RYOE'!K:K)),"",_xlfn.XLOOKUP(S296,'NGS RYOE'!N:N,'NGS RYOE'!K:K))</f>
        <v>-0.38</v>
      </c>
      <c r="V296">
        <f t="shared" si="36"/>
        <v>0.16600000000000001</v>
      </c>
      <c r="W296">
        <f>IF(ISNA(_xlfn.XLOOKUP(S296,'NGS RYOE'!N:N,'NGS RYOE'!L:L)),"",_xlfn.XLOOKUP(S296,'NGS RYOE'!N:N,'NGS RYOE'!L:L))</f>
        <v>33.6</v>
      </c>
      <c r="X296" s="17">
        <f>IF(ISNA(_xlfn.XLOOKUP(S296,'PFR Receiving'!Z:Z,'PFR Receiving'!AA:AA)),0,_xlfn.XLOOKUP(S296,'PFR Receiving'!Z:Z,'PFR Receiving'!AA:AA))</f>
        <v>145</v>
      </c>
      <c r="Y296" s="13">
        <f t="shared" si="40"/>
        <v>935</v>
      </c>
      <c r="Z296" s="17">
        <f t="shared" si="41"/>
        <v>492</v>
      </c>
      <c r="AA296" s="15">
        <f t="shared" si="42"/>
        <v>0.88100000000000001</v>
      </c>
      <c r="AB296" s="17">
        <f t="shared" si="43"/>
        <v>452.64</v>
      </c>
      <c r="AC296" s="12">
        <f t="shared" si="44"/>
        <v>3.74</v>
      </c>
      <c r="AD296" s="16">
        <f>P296/H296*230</f>
        <v>7.36</v>
      </c>
      <c r="AE296" s="18">
        <f>Z296+X296</f>
        <v>637</v>
      </c>
      <c r="AF296" s="18">
        <f>IF(ISNA(_xlfn.XLOOKUP(S296,'PFR Receiving'!Z:Z,'PFR Receiving'!AB:AB)),0,_xlfn.XLOOKUP(S296,'PFR Receiving'!Z:Z,'PFR Receiving'!AB:AB))</f>
        <v>127</v>
      </c>
      <c r="AG296" s="18">
        <f>Z296+AF296</f>
        <v>619</v>
      </c>
      <c r="AH296" s="18">
        <f>K296/F296*16</f>
        <v>443</v>
      </c>
      <c r="AI296" s="18">
        <f>Z296+$AM$1*AH296+AF296</f>
        <v>898.08999999999992</v>
      </c>
    </row>
    <row r="297" spans="1:35" ht="20" x14ac:dyDescent="0.25">
      <c r="A297" s="5">
        <v>2018</v>
      </c>
      <c r="B297" s="9" t="s">
        <v>105</v>
      </c>
      <c r="C297" s="10" t="s">
        <v>81</v>
      </c>
      <c r="D297" s="10">
        <v>23</v>
      </c>
      <c r="E297" s="10" t="s">
        <v>17</v>
      </c>
      <c r="F297" s="10">
        <v>13</v>
      </c>
      <c r="G297" s="10">
        <v>8</v>
      </c>
      <c r="H297" s="10">
        <v>209</v>
      </c>
      <c r="I297" s="10">
        <v>931</v>
      </c>
      <c r="J297" s="10">
        <v>73</v>
      </c>
      <c r="K297" s="10">
        <v>497</v>
      </c>
      <c r="L297" s="10">
        <v>2.4</v>
      </c>
      <c r="M297" s="15">
        <f t="shared" si="38"/>
        <v>0.67600000000000005</v>
      </c>
      <c r="N297" s="10">
        <v>434</v>
      </c>
      <c r="O297" s="10">
        <v>2.1</v>
      </c>
      <c r="P297" s="10">
        <v>11</v>
      </c>
      <c r="Q297" s="15">
        <f t="shared" si="39"/>
        <v>0.82299999999999995</v>
      </c>
      <c r="R297" s="10">
        <v>19</v>
      </c>
      <c r="S297" s="5" t="str">
        <f t="shared" si="37"/>
        <v>2018-Sony Michel</v>
      </c>
      <c r="T297" s="13">
        <f>_xlfn.XLOOKUP(S297,AV!Y:Y,AV!N:N)</f>
        <v>8.64</v>
      </c>
      <c r="U297">
        <f>IF(ISNA(_xlfn.XLOOKUP(S297,'NGS RYOE'!N:N,'NGS RYOE'!K:K)),"",_xlfn.XLOOKUP(S297,'NGS RYOE'!N:N,'NGS RYOE'!K:K))</f>
        <v>-0.16</v>
      </c>
      <c r="V297">
        <f t="shared" si="36"/>
        <v>0.29299999999999998</v>
      </c>
      <c r="W297">
        <f>IF(ISNA(_xlfn.XLOOKUP(S297,'NGS RYOE'!N:N,'NGS RYOE'!L:L)),"",_xlfn.XLOOKUP(S297,'NGS RYOE'!N:N,'NGS RYOE'!L:L))</f>
        <v>34.299999999999997</v>
      </c>
      <c r="X297" s="17">
        <f>IF(ISNA(_xlfn.XLOOKUP(S297,'PFR Receiving'!Z:Z,'PFR Receiving'!AA:AA)),0,_xlfn.XLOOKUP(S297,'PFR Receiving'!Z:Z,'PFR Receiving'!AA:AA))</f>
        <v>61.53846153846154</v>
      </c>
      <c r="Y297" s="13">
        <f t="shared" si="40"/>
        <v>1145.8461538461538</v>
      </c>
      <c r="Z297" s="17">
        <f t="shared" si="41"/>
        <v>534.15384615384619</v>
      </c>
      <c r="AA297" s="15">
        <f t="shared" si="42"/>
        <v>0.90400000000000003</v>
      </c>
      <c r="AB297" s="17">
        <f t="shared" si="43"/>
        <v>477.60765550239233</v>
      </c>
      <c r="AC297" s="12">
        <f t="shared" si="44"/>
        <v>4.4545454545454541</v>
      </c>
      <c r="AD297" s="16">
        <f>P297/H297*230</f>
        <v>12.105263157894736</v>
      </c>
      <c r="AE297" s="18">
        <f>Z297+X297</f>
        <v>595.69230769230774</v>
      </c>
      <c r="AF297" s="18">
        <f>IF(ISNA(_xlfn.XLOOKUP(S297,'PFR Receiving'!Z:Z,'PFR Receiving'!AB:AB)),0,_xlfn.XLOOKUP(S297,'PFR Receiving'!Z:Z,'PFR Receiving'!AB:AB))</f>
        <v>61.53846153846154</v>
      </c>
      <c r="AG297" s="18">
        <f>Z297+AF297</f>
        <v>595.69230769230774</v>
      </c>
      <c r="AH297" s="18">
        <f>K297/F297*16</f>
        <v>611.69230769230774</v>
      </c>
      <c r="AI297" s="18">
        <f>Z297+$AM$1*AH297+AF297</f>
        <v>981.05846153846153</v>
      </c>
    </row>
    <row r="298" spans="1:35" ht="20" x14ac:dyDescent="0.25">
      <c r="A298" s="5">
        <v>2018</v>
      </c>
      <c r="B298" s="9" t="s">
        <v>104</v>
      </c>
      <c r="C298" s="10" t="s">
        <v>58</v>
      </c>
      <c r="D298" s="10">
        <v>22</v>
      </c>
      <c r="E298" s="10" t="s">
        <v>17</v>
      </c>
      <c r="F298" s="10">
        <v>12</v>
      </c>
      <c r="G298" s="10">
        <v>10</v>
      </c>
      <c r="H298" s="10">
        <v>195</v>
      </c>
      <c r="I298" s="10">
        <v>908</v>
      </c>
      <c r="J298" s="10">
        <v>60</v>
      </c>
      <c r="K298" s="10">
        <v>490</v>
      </c>
      <c r="L298" s="10">
        <v>2.5</v>
      </c>
      <c r="M298" s="15">
        <f t="shared" si="38"/>
        <v>0.72099999999999997</v>
      </c>
      <c r="N298" s="10">
        <v>418</v>
      </c>
      <c r="O298" s="10">
        <v>2.1</v>
      </c>
      <c r="P298" s="10">
        <v>10</v>
      </c>
      <c r="Q298" s="15">
        <f t="shared" si="39"/>
        <v>0.78500000000000003</v>
      </c>
      <c r="R298" s="10">
        <v>19.5</v>
      </c>
      <c r="S298" s="5" t="str">
        <f t="shared" si="37"/>
        <v>2018-Marlon Mack</v>
      </c>
      <c r="T298" s="13">
        <f>_xlfn.XLOOKUP(S298,AV!Y:Y,AV!N:N)</f>
        <v>9.2799999999999994</v>
      </c>
      <c r="U298">
        <f>IF(ISNA(_xlfn.XLOOKUP(S298,'NGS RYOE'!N:N,'NGS RYOE'!K:K)),"",_xlfn.XLOOKUP(S298,'NGS RYOE'!N:N,'NGS RYOE'!K:K))</f>
        <v>0.43</v>
      </c>
      <c r="V298">
        <f t="shared" si="36"/>
        <v>0.66600000000000004</v>
      </c>
      <c r="W298">
        <f>IF(ISNA(_xlfn.XLOOKUP(S298,'NGS RYOE'!N:N,'NGS RYOE'!L:L)),"",_xlfn.XLOOKUP(S298,'NGS RYOE'!N:N,'NGS RYOE'!L:L))</f>
        <v>44</v>
      </c>
      <c r="X298" s="17">
        <f>IF(ISNA(_xlfn.XLOOKUP(S298,'PFR Receiving'!Z:Z,'PFR Receiving'!AA:AA)),0,_xlfn.XLOOKUP(S298,'PFR Receiving'!Z:Z,'PFR Receiving'!AA:AA))</f>
        <v>137.33333333333334</v>
      </c>
      <c r="Y298" s="13">
        <f t="shared" si="40"/>
        <v>1210.6666666666667</v>
      </c>
      <c r="Z298" s="17">
        <f t="shared" si="41"/>
        <v>557.33333333333337</v>
      </c>
      <c r="AA298" s="15">
        <f t="shared" si="42"/>
        <v>0.91900000000000004</v>
      </c>
      <c r="AB298" s="17">
        <f t="shared" si="43"/>
        <v>493.02564102564099</v>
      </c>
      <c r="AC298" s="12">
        <f t="shared" si="44"/>
        <v>4.6564102564102567</v>
      </c>
      <c r="AD298" s="16">
        <f>P298/H298*230</f>
        <v>11.794871794871794</v>
      </c>
      <c r="AE298" s="18">
        <f>Z298+X298</f>
        <v>694.66666666666674</v>
      </c>
      <c r="AF298" s="18">
        <f>IF(ISNA(_xlfn.XLOOKUP(S298,'PFR Receiving'!Z:Z,'PFR Receiving'!AB:AB)),0,_xlfn.XLOOKUP(S298,'PFR Receiving'!Z:Z,'PFR Receiving'!AB:AB))</f>
        <v>168</v>
      </c>
      <c r="AG298" s="18">
        <f>Z298+AF298</f>
        <v>725.33333333333337</v>
      </c>
      <c r="AH298" s="18">
        <f>K298/F298*16</f>
        <v>653.33333333333337</v>
      </c>
      <c r="AI298" s="18">
        <f>Z298+$AM$1*AH298+AF298</f>
        <v>1136.9333333333334</v>
      </c>
    </row>
    <row r="299" spans="1:35" ht="20" x14ac:dyDescent="0.25">
      <c r="A299" s="5">
        <v>2018</v>
      </c>
      <c r="B299" s="9" t="s">
        <v>59</v>
      </c>
      <c r="C299" s="10" t="s">
        <v>55</v>
      </c>
      <c r="D299" s="10">
        <v>25</v>
      </c>
      <c r="E299" s="10" t="s">
        <v>17</v>
      </c>
      <c r="F299" s="10">
        <v>12</v>
      </c>
      <c r="G299" s="10">
        <v>12</v>
      </c>
      <c r="H299" s="10">
        <v>175</v>
      </c>
      <c r="I299" s="10">
        <v>885</v>
      </c>
      <c r="J299" s="10">
        <v>51</v>
      </c>
      <c r="K299" s="10">
        <v>404</v>
      </c>
      <c r="L299" s="10">
        <v>2.2999999999999998</v>
      </c>
      <c r="M299" s="15">
        <f t="shared" si="38"/>
        <v>0.623</v>
      </c>
      <c r="N299" s="10">
        <v>481</v>
      </c>
      <c r="O299" s="10">
        <v>2.7</v>
      </c>
      <c r="P299" s="10">
        <v>21</v>
      </c>
      <c r="Q299" s="15">
        <f t="shared" si="39"/>
        <v>0.94499999999999995</v>
      </c>
      <c r="R299" s="10">
        <v>8.3000000000000007</v>
      </c>
      <c r="S299" s="5" t="str">
        <f t="shared" si="37"/>
        <v>2018-Melvin Gordon</v>
      </c>
      <c r="T299" s="13">
        <f>_xlfn.XLOOKUP(S299,AV!Y:Y,AV!N:N)</f>
        <v>14.72</v>
      </c>
      <c r="U299">
        <f>IF(ISNA(_xlfn.XLOOKUP(S299,'NGS RYOE'!N:N,'NGS RYOE'!K:K)),"",_xlfn.XLOOKUP(S299,'NGS RYOE'!N:N,'NGS RYOE'!K:K))</f>
        <v>0.05</v>
      </c>
      <c r="V299">
        <f t="shared" ref="V299:V362" si="45">IF(ISERROR(_xlfn.PERCENTRANK.INC(U:U,U299)),0.01,_xlfn.PERCENTRANK.INC(U:U,U299))</f>
        <v>0.38</v>
      </c>
      <c r="W299">
        <f>IF(ISNA(_xlfn.XLOOKUP(S299,'NGS RYOE'!N:N,'NGS RYOE'!L:L)),"",_xlfn.XLOOKUP(S299,'NGS RYOE'!N:N,'NGS RYOE'!L:L))</f>
        <v>34.299999999999997</v>
      </c>
      <c r="X299" s="17">
        <f>IF(ISNA(_xlfn.XLOOKUP(S299,'PFR Receiving'!Z:Z,'PFR Receiving'!AA:AA)),0,_xlfn.XLOOKUP(S299,'PFR Receiving'!Z:Z,'PFR Receiving'!AA:AA))</f>
        <v>653.33333333333337</v>
      </c>
      <c r="Y299" s="13">
        <f t="shared" si="40"/>
        <v>1180</v>
      </c>
      <c r="Z299" s="17">
        <f t="shared" si="41"/>
        <v>641.33333333333337</v>
      </c>
      <c r="AA299" s="15">
        <f t="shared" si="42"/>
        <v>0.95</v>
      </c>
      <c r="AB299" s="17">
        <f t="shared" si="43"/>
        <v>632.17142857142858</v>
      </c>
      <c r="AC299" s="12">
        <f t="shared" si="44"/>
        <v>5.0571428571428569</v>
      </c>
      <c r="AD299" s="16">
        <f>P299/H299*230</f>
        <v>27.599999999999998</v>
      </c>
      <c r="AE299" s="18">
        <f>Z299+X299</f>
        <v>1294.6666666666667</v>
      </c>
      <c r="AF299" s="18">
        <f>IF(ISNA(_xlfn.XLOOKUP(S299,'PFR Receiving'!Z:Z,'PFR Receiving'!AB:AB)),0,_xlfn.XLOOKUP(S299,'PFR Receiving'!Z:Z,'PFR Receiving'!AB:AB))</f>
        <v>716</v>
      </c>
      <c r="AG299" s="18">
        <f>Z299+AF299</f>
        <v>1357.3333333333335</v>
      </c>
      <c r="AH299" s="18">
        <f>K299/F299*16</f>
        <v>538.66666666666663</v>
      </c>
      <c r="AI299" s="18">
        <f>Z299+$AM$1*AH299+AF299</f>
        <v>1696.6933333333334</v>
      </c>
    </row>
    <row r="300" spans="1:35" ht="20" x14ac:dyDescent="0.25">
      <c r="A300" s="5">
        <v>2018</v>
      </c>
      <c r="B300" s="9" t="s">
        <v>577</v>
      </c>
      <c r="C300" s="10" t="s">
        <v>49</v>
      </c>
      <c r="D300" s="10">
        <v>23</v>
      </c>
      <c r="E300" s="10" t="s">
        <v>17</v>
      </c>
      <c r="F300" s="10">
        <v>15</v>
      </c>
      <c r="G300" s="10">
        <v>13</v>
      </c>
      <c r="H300" s="10">
        <v>194</v>
      </c>
      <c r="I300" s="10">
        <v>883</v>
      </c>
      <c r="J300" s="10">
        <v>64</v>
      </c>
      <c r="K300" s="10">
        <v>464</v>
      </c>
      <c r="L300" s="10">
        <v>2.4</v>
      </c>
      <c r="M300" s="15">
        <f t="shared" si="38"/>
        <v>0.67600000000000005</v>
      </c>
      <c r="N300" s="10">
        <v>419</v>
      </c>
      <c r="O300" s="10">
        <v>2.2000000000000002</v>
      </c>
      <c r="P300" s="10">
        <v>21</v>
      </c>
      <c r="Q300" s="15">
        <f t="shared" si="39"/>
        <v>0.94499999999999995</v>
      </c>
      <c r="R300" s="10">
        <v>9.1999999999999993</v>
      </c>
      <c r="S300" s="5" t="str">
        <f t="shared" si="37"/>
        <v>2018-Alvin Kamara</v>
      </c>
      <c r="T300" s="13">
        <f>_xlfn.XLOOKUP(S300,AV!Y:Y,AV!N:N)</f>
        <v>16</v>
      </c>
      <c r="U300">
        <f>IF(ISNA(_xlfn.XLOOKUP(S300,'NGS RYOE'!N:N,'NGS RYOE'!K:K)),"",_xlfn.XLOOKUP(S300,'NGS RYOE'!N:N,'NGS RYOE'!K:K))</f>
        <v>-0.19</v>
      </c>
      <c r="V300">
        <f t="shared" si="45"/>
        <v>0.26600000000000001</v>
      </c>
      <c r="W300">
        <f>IF(ISNA(_xlfn.XLOOKUP(S300,'NGS RYOE'!N:N,'NGS RYOE'!L:L)),"",_xlfn.XLOOKUP(S300,'NGS RYOE'!N:N,'NGS RYOE'!L:L))</f>
        <v>38.4</v>
      </c>
      <c r="X300" s="17">
        <f>IF(ISNA(_xlfn.XLOOKUP(S300,'PFR Receiving'!Z:Z,'PFR Receiving'!AA:AA)),0,_xlfn.XLOOKUP(S300,'PFR Receiving'!Z:Z,'PFR Receiving'!AA:AA))</f>
        <v>756.26666666666665</v>
      </c>
      <c r="Y300" s="13">
        <f t="shared" si="40"/>
        <v>941.86666666666667</v>
      </c>
      <c r="Z300" s="17">
        <f t="shared" si="41"/>
        <v>446.93333333333334</v>
      </c>
      <c r="AA300" s="15">
        <f t="shared" si="42"/>
        <v>0.84299999999999997</v>
      </c>
      <c r="AB300" s="17">
        <f t="shared" si="43"/>
        <v>496.7525773195876</v>
      </c>
      <c r="AC300" s="12">
        <f t="shared" si="44"/>
        <v>4.5515463917525771</v>
      </c>
      <c r="AD300" s="16">
        <f>P300/H300*230</f>
        <v>24.896907216494846</v>
      </c>
      <c r="AE300" s="18">
        <f>Z300+X300</f>
        <v>1203.2</v>
      </c>
      <c r="AF300" s="18">
        <f>IF(ISNA(_xlfn.XLOOKUP(S300,'PFR Receiving'!Z:Z,'PFR Receiving'!AB:AB)),0,_xlfn.XLOOKUP(S300,'PFR Receiving'!Z:Z,'PFR Receiving'!AB:AB))</f>
        <v>684.8</v>
      </c>
      <c r="AG300" s="18">
        <f>Z300+AF300</f>
        <v>1131.7333333333333</v>
      </c>
      <c r="AH300" s="18">
        <f>K300/F300*16</f>
        <v>494.93333333333334</v>
      </c>
      <c r="AI300" s="18">
        <f>Z300+$AM$1*AH300+AF300</f>
        <v>1443.5413333333333</v>
      </c>
    </row>
    <row r="301" spans="1:35" ht="20" x14ac:dyDescent="0.25">
      <c r="A301" s="5">
        <v>2018</v>
      </c>
      <c r="B301" s="9" t="s">
        <v>116</v>
      </c>
      <c r="C301" s="10" t="s">
        <v>16</v>
      </c>
      <c r="D301" s="10">
        <v>24</v>
      </c>
      <c r="E301" s="10" t="s">
        <v>17</v>
      </c>
      <c r="F301" s="10">
        <v>16</v>
      </c>
      <c r="G301" s="10">
        <v>16</v>
      </c>
      <c r="H301" s="10">
        <v>234</v>
      </c>
      <c r="I301" s="10">
        <v>871</v>
      </c>
      <c r="J301" s="10">
        <v>41</v>
      </c>
      <c r="K301" s="10">
        <v>424</v>
      </c>
      <c r="L301" s="10">
        <v>1.8</v>
      </c>
      <c r="M301" s="15">
        <f t="shared" si="38"/>
        <v>0.35199999999999998</v>
      </c>
      <c r="N301" s="10">
        <v>447</v>
      </c>
      <c r="O301" s="10">
        <v>1.9</v>
      </c>
      <c r="P301" s="10">
        <v>20</v>
      </c>
      <c r="Q301" s="15">
        <f t="shared" si="39"/>
        <v>0.92800000000000005</v>
      </c>
      <c r="R301" s="10">
        <v>11.7</v>
      </c>
      <c r="S301" s="5" t="str">
        <f t="shared" si="37"/>
        <v>2018-Peyton Barber</v>
      </c>
      <c r="T301" s="13">
        <f>_xlfn.XLOOKUP(S301,AV!Y:Y,AV!N:N)</f>
        <v>4</v>
      </c>
      <c r="U301">
        <f>IF(ISNA(_xlfn.XLOOKUP(S301,'NGS RYOE'!N:N,'NGS RYOE'!K:K)),"",_xlfn.XLOOKUP(S301,'NGS RYOE'!N:N,'NGS RYOE'!K:K))</f>
        <v>-0.09</v>
      </c>
      <c r="V301">
        <f t="shared" si="45"/>
        <v>0.33300000000000002</v>
      </c>
      <c r="W301">
        <f>IF(ISNA(_xlfn.XLOOKUP(S301,'NGS RYOE'!N:N,'NGS RYOE'!L:L)),"",_xlfn.XLOOKUP(S301,'NGS RYOE'!N:N,'NGS RYOE'!L:L))</f>
        <v>41</v>
      </c>
      <c r="X301" s="17">
        <f>IF(ISNA(_xlfn.XLOOKUP(S301,'PFR Receiving'!Z:Z,'PFR Receiving'!AA:AA)),0,_xlfn.XLOOKUP(S301,'PFR Receiving'!Z:Z,'PFR Receiving'!AA:AA))</f>
        <v>92</v>
      </c>
      <c r="Y301" s="13">
        <f t="shared" si="40"/>
        <v>871</v>
      </c>
      <c r="Z301" s="17">
        <f t="shared" si="41"/>
        <v>447</v>
      </c>
      <c r="AA301" s="15">
        <f t="shared" si="42"/>
        <v>0.84499999999999997</v>
      </c>
      <c r="AB301" s="17">
        <f t="shared" si="43"/>
        <v>439.35897435897436</v>
      </c>
      <c r="AC301" s="12">
        <f t="shared" si="44"/>
        <v>3.7222222222222223</v>
      </c>
      <c r="AD301" s="16">
        <f>P301/H301*230</f>
        <v>19.658119658119659</v>
      </c>
      <c r="AE301" s="18">
        <f>Z301+X301</f>
        <v>539</v>
      </c>
      <c r="AF301" s="18">
        <f>IF(ISNA(_xlfn.XLOOKUP(S301,'PFR Receiving'!Z:Z,'PFR Receiving'!AB:AB)),0,_xlfn.XLOOKUP(S301,'PFR Receiving'!Z:Z,'PFR Receiving'!AB:AB))</f>
        <v>64</v>
      </c>
      <c r="AG301" s="18">
        <f>Z301+AF301</f>
        <v>511</v>
      </c>
      <c r="AH301" s="18">
        <f>K301/F301*16</f>
        <v>424</v>
      </c>
      <c r="AI301" s="18">
        <f>Z301+$AM$1*AH301+AF301</f>
        <v>778.12</v>
      </c>
    </row>
    <row r="302" spans="1:35" ht="20" x14ac:dyDescent="0.25">
      <c r="A302" s="5">
        <v>2018</v>
      </c>
      <c r="B302" s="9" t="s">
        <v>45</v>
      </c>
      <c r="C302" s="10" t="s">
        <v>62</v>
      </c>
      <c r="D302" s="10">
        <v>23</v>
      </c>
      <c r="E302" s="10" t="s">
        <v>17</v>
      </c>
      <c r="F302" s="10">
        <v>11</v>
      </c>
      <c r="G302" s="10">
        <v>11</v>
      </c>
      <c r="H302" s="10">
        <v>181</v>
      </c>
      <c r="I302" s="10">
        <v>824</v>
      </c>
      <c r="J302" s="10">
        <v>46</v>
      </c>
      <c r="K302" s="10">
        <v>387</v>
      </c>
      <c r="L302" s="10">
        <v>2.1</v>
      </c>
      <c r="M302" s="15">
        <f t="shared" si="38"/>
        <v>0.497</v>
      </c>
      <c r="N302" s="10">
        <v>437</v>
      </c>
      <c r="O302" s="10">
        <v>2.4</v>
      </c>
      <c r="P302" s="10">
        <v>18</v>
      </c>
      <c r="Q302" s="15">
        <f t="shared" si="39"/>
        <v>0.91100000000000003</v>
      </c>
      <c r="R302" s="10">
        <v>10.1</v>
      </c>
      <c r="S302" s="5" t="str">
        <f t="shared" si="37"/>
        <v>2018-Kareem Hunt</v>
      </c>
      <c r="T302" s="13">
        <f>_xlfn.XLOOKUP(S302,AV!Y:Y,AV!N:N)</f>
        <v>16</v>
      </c>
      <c r="U302">
        <f>IF(ISNA(_xlfn.XLOOKUP(S302,'NGS RYOE'!N:N,'NGS RYOE'!K:K)),"",_xlfn.XLOOKUP(S302,'NGS RYOE'!N:N,'NGS RYOE'!K:K))</f>
        <v>0.41</v>
      </c>
      <c r="V302">
        <f t="shared" si="45"/>
        <v>0.64600000000000002</v>
      </c>
      <c r="W302">
        <f>IF(ISNA(_xlfn.XLOOKUP(S302,'NGS RYOE'!N:N,'NGS RYOE'!L:L)),"",_xlfn.XLOOKUP(S302,'NGS RYOE'!N:N,'NGS RYOE'!L:L))</f>
        <v>42</v>
      </c>
      <c r="X302" s="17">
        <f>IF(ISNA(_xlfn.XLOOKUP(S302,'PFR Receiving'!Z:Z,'PFR Receiving'!AA:AA)),0,_xlfn.XLOOKUP(S302,'PFR Receiving'!Z:Z,'PFR Receiving'!AA:AA))</f>
        <v>549.81818181818187</v>
      </c>
      <c r="Y302" s="13">
        <f t="shared" si="40"/>
        <v>1198.5454545454545</v>
      </c>
      <c r="Z302" s="17">
        <f t="shared" si="41"/>
        <v>635.63636363636363</v>
      </c>
      <c r="AA302" s="15">
        <f t="shared" si="42"/>
        <v>0.94699999999999995</v>
      </c>
      <c r="AB302" s="17">
        <f t="shared" si="43"/>
        <v>555.30386740331494</v>
      </c>
      <c r="AC302" s="12">
        <f t="shared" si="44"/>
        <v>4.5524861878453038</v>
      </c>
      <c r="AD302" s="16">
        <f>P302/H302*230</f>
        <v>22.872928176795579</v>
      </c>
      <c r="AE302" s="18">
        <f>Z302+X302</f>
        <v>1185.4545454545455</v>
      </c>
      <c r="AF302" s="18">
        <f>IF(ISNA(_xlfn.XLOOKUP(S302,'PFR Receiving'!Z:Z,'PFR Receiving'!AB:AB)),0,_xlfn.XLOOKUP(S302,'PFR Receiving'!Z:Z,'PFR Receiving'!AB:AB))</f>
        <v>491.63636363636363</v>
      </c>
      <c r="AG302" s="18">
        <f>Z302+AF302</f>
        <v>1127.2727272727273</v>
      </c>
      <c r="AH302" s="18">
        <f>K302/F302*16</f>
        <v>562.90909090909088</v>
      </c>
      <c r="AI302" s="18">
        <f>Z302+$AM$1*AH302+AF302</f>
        <v>1481.9054545454546</v>
      </c>
    </row>
    <row r="303" spans="1:35" ht="20" x14ac:dyDescent="0.25">
      <c r="A303" s="5">
        <v>2018</v>
      </c>
      <c r="B303" s="9" t="s">
        <v>119</v>
      </c>
      <c r="C303" s="10" t="s">
        <v>53</v>
      </c>
      <c r="D303" s="10">
        <v>23</v>
      </c>
      <c r="E303" s="10" t="s">
        <v>17</v>
      </c>
      <c r="F303" s="10">
        <v>14</v>
      </c>
      <c r="G303" s="10">
        <v>13</v>
      </c>
      <c r="H303" s="10">
        <v>153</v>
      </c>
      <c r="I303" s="10">
        <v>814</v>
      </c>
      <c r="J303" s="10">
        <v>36</v>
      </c>
      <c r="K303" s="10">
        <v>496</v>
      </c>
      <c r="L303" s="10">
        <v>3.2</v>
      </c>
      <c r="M303" s="15">
        <f t="shared" si="38"/>
        <v>0.9</v>
      </c>
      <c r="N303" s="10">
        <v>318</v>
      </c>
      <c r="O303" s="10">
        <v>2.1</v>
      </c>
      <c r="P303" s="10">
        <v>12</v>
      </c>
      <c r="Q303" s="15">
        <f t="shared" si="39"/>
        <v>0.84499999999999997</v>
      </c>
      <c r="R303" s="10">
        <v>12.8</v>
      </c>
      <c r="S303" s="5" t="str">
        <f t="shared" si="37"/>
        <v>2018-Matt Breida</v>
      </c>
      <c r="T303" s="13">
        <f>_xlfn.XLOOKUP(S303,AV!Y:Y,AV!N:N)</f>
        <v>8</v>
      </c>
      <c r="U303">
        <f>IF(ISNA(_xlfn.XLOOKUP(S303,'NGS RYOE'!N:N,'NGS RYOE'!K:K)),"",_xlfn.XLOOKUP(S303,'NGS RYOE'!N:N,'NGS RYOE'!K:K))</f>
        <v>0.63</v>
      </c>
      <c r="V303">
        <f t="shared" si="45"/>
        <v>0.8</v>
      </c>
      <c r="W303">
        <f>IF(ISNA(_xlfn.XLOOKUP(S303,'NGS RYOE'!N:N,'NGS RYOE'!L:L)),"",_xlfn.XLOOKUP(S303,'NGS RYOE'!N:N,'NGS RYOE'!L:L))</f>
        <v>39.200000000000003</v>
      </c>
      <c r="X303" s="17">
        <f>IF(ISNA(_xlfn.XLOOKUP(S303,'PFR Receiving'!Z:Z,'PFR Receiving'!AA:AA)),0,_xlfn.XLOOKUP(S303,'PFR Receiving'!Z:Z,'PFR Receiving'!AA:AA))</f>
        <v>298.28571428571428</v>
      </c>
      <c r="Y303" s="13">
        <f t="shared" si="40"/>
        <v>930.28571428571433</v>
      </c>
      <c r="Z303" s="17">
        <f t="shared" si="41"/>
        <v>363.42857142857144</v>
      </c>
      <c r="AA303" s="15">
        <f t="shared" si="42"/>
        <v>0.76200000000000001</v>
      </c>
      <c r="AB303" s="17">
        <f t="shared" si="43"/>
        <v>478.03921568627453</v>
      </c>
      <c r="AC303" s="12">
        <f t="shared" si="44"/>
        <v>5.3202614379084965</v>
      </c>
      <c r="AD303" s="16">
        <f>P303/H303*230</f>
        <v>18.03921568627451</v>
      </c>
      <c r="AE303" s="18">
        <f>Z303+X303</f>
        <v>661.71428571428578</v>
      </c>
      <c r="AF303" s="18">
        <f>IF(ISNA(_xlfn.XLOOKUP(S303,'PFR Receiving'!Z:Z,'PFR Receiving'!AB:AB)),0,_xlfn.XLOOKUP(S303,'PFR Receiving'!Z:Z,'PFR Receiving'!AB:AB))</f>
        <v>268.57142857142856</v>
      </c>
      <c r="AG303" s="18">
        <f>Z303+AF303</f>
        <v>632</v>
      </c>
      <c r="AH303" s="18">
        <f>K303/F303*16</f>
        <v>566.85714285714289</v>
      </c>
      <c r="AI303" s="18">
        <f>Z303+$AM$1*AH303+AF303</f>
        <v>989.12</v>
      </c>
    </row>
    <row r="304" spans="1:35" ht="20" x14ac:dyDescent="0.25">
      <c r="A304" s="5">
        <v>2018</v>
      </c>
      <c r="B304" s="9" t="s">
        <v>117</v>
      </c>
      <c r="C304" s="10" t="s">
        <v>33</v>
      </c>
      <c r="D304" s="10">
        <v>25</v>
      </c>
      <c r="E304" s="10" t="s">
        <v>17</v>
      </c>
      <c r="F304" s="10">
        <v>16</v>
      </c>
      <c r="G304" s="10">
        <v>14</v>
      </c>
      <c r="H304" s="10">
        <v>167</v>
      </c>
      <c r="I304" s="10">
        <v>800</v>
      </c>
      <c r="J304" s="10">
        <v>36</v>
      </c>
      <c r="K304" s="10">
        <v>497</v>
      </c>
      <c r="L304" s="10">
        <v>3</v>
      </c>
      <c r="M304" s="15">
        <f t="shared" si="38"/>
        <v>0.86599999999999999</v>
      </c>
      <c r="N304" s="10">
        <v>303</v>
      </c>
      <c r="O304" s="10">
        <v>1.8</v>
      </c>
      <c r="P304" s="10">
        <v>6</v>
      </c>
      <c r="Q304" s="15">
        <f t="shared" si="39"/>
        <v>0.65200000000000002</v>
      </c>
      <c r="R304" s="10">
        <v>27.8</v>
      </c>
      <c r="S304" s="5" t="str">
        <f t="shared" si="37"/>
        <v>2018-Tevin Coleman</v>
      </c>
      <c r="T304" s="13">
        <f>_xlfn.XLOOKUP(S304,AV!Y:Y,AV!N:N)</f>
        <v>8</v>
      </c>
      <c r="U304">
        <f>IF(ISNA(_xlfn.XLOOKUP(S304,'NGS RYOE'!N:N,'NGS RYOE'!K:K)),"",_xlfn.XLOOKUP(S304,'NGS RYOE'!N:N,'NGS RYOE'!K:K))</f>
        <v>-0.19</v>
      </c>
      <c r="V304">
        <f t="shared" si="45"/>
        <v>0.26600000000000001</v>
      </c>
      <c r="W304">
        <f>IF(ISNA(_xlfn.XLOOKUP(S304,'NGS RYOE'!N:N,'NGS RYOE'!L:L)),"",_xlfn.XLOOKUP(S304,'NGS RYOE'!N:N,'NGS RYOE'!L:L))</f>
        <v>33.5</v>
      </c>
      <c r="X304" s="17">
        <f>IF(ISNA(_xlfn.XLOOKUP(S304,'PFR Receiving'!Z:Z,'PFR Receiving'!AA:AA)),0,_xlfn.XLOOKUP(S304,'PFR Receiving'!Z:Z,'PFR Receiving'!AA:AA))</f>
        <v>276</v>
      </c>
      <c r="Y304" s="13">
        <f t="shared" si="40"/>
        <v>800</v>
      </c>
      <c r="Z304" s="17">
        <f t="shared" si="41"/>
        <v>303</v>
      </c>
      <c r="AA304" s="15">
        <f t="shared" si="42"/>
        <v>0.72399999999999998</v>
      </c>
      <c r="AB304" s="17">
        <f t="shared" si="43"/>
        <v>417.30538922155688</v>
      </c>
      <c r="AC304" s="12">
        <f t="shared" si="44"/>
        <v>4.7904191616766463</v>
      </c>
      <c r="AD304" s="16">
        <f>P304/H304*230</f>
        <v>8.2634730538922145</v>
      </c>
      <c r="AE304" s="18">
        <f>Z304+X304</f>
        <v>579</v>
      </c>
      <c r="AF304" s="18">
        <f>IF(ISNA(_xlfn.XLOOKUP(S304,'PFR Receiving'!Z:Z,'PFR Receiving'!AB:AB)),0,_xlfn.XLOOKUP(S304,'PFR Receiving'!Z:Z,'PFR Receiving'!AB:AB))</f>
        <v>275</v>
      </c>
      <c r="AG304" s="18">
        <f>Z304+AF304</f>
        <v>578</v>
      </c>
      <c r="AH304" s="18">
        <f>K304/F304*16</f>
        <v>497</v>
      </c>
      <c r="AI304" s="18">
        <f>Z304+$AM$1*AH304+AF304</f>
        <v>891.11</v>
      </c>
    </row>
    <row r="305" spans="1:35" ht="20" x14ac:dyDescent="0.25">
      <c r="A305" s="5">
        <v>2018</v>
      </c>
      <c r="B305" s="9" t="s">
        <v>110</v>
      </c>
      <c r="C305" s="10" t="s">
        <v>19</v>
      </c>
      <c r="D305" s="10">
        <v>24</v>
      </c>
      <c r="E305" s="10" t="s">
        <v>17</v>
      </c>
      <c r="F305" s="10">
        <v>12</v>
      </c>
      <c r="G305" s="10">
        <v>8</v>
      </c>
      <c r="H305" s="10">
        <v>133</v>
      </c>
      <c r="I305" s="10">
        <v>728</v>
      </c>
      <c r="J305" s="10">
        <v>41</v>
      </c>
      <c r="K305" s="10">
        <v>472</v>
      </c>
      <c r="L305" s="10">
        <v>3.5</v>
      </c>
      <c r="M305" s="15">
        <f t="shared" si="38"/>
        <v>0.93</v>
      </c>
      <c r="N305" s="10">
        <v>256</v>
      </c>
      <c r="O305" s="10">
        <v>1.9</v>
      </c>
      <c r="P305" s="10">
        <v>6</v>
      </c>
      <c r="Q305" s="15">
        <f t="shared" si="39"/>
        <v>0.65200000000000002</v>
      </c>
      <c r="R305" s="10">
        <v>22.2</v>
      </c>
      <c r="S305" s="5" t="str">
        <f t="shared" si="37"/>
        <v>2018-Aaron Jones</v>
      </c>
      <c r="T305" s="13">
        <f>_xlfn.XLOOKUP(S305,AV!Y:Y,AV!N:N)</f>
        <v>8</v>
      </c>
      <c r="U305">
        <f>IF(ISNA(_xlfn.XLOOKUP(S305,'NGS RYOE'!N:N,'NGS RYOE'!K:K)),"",_xlfn.XLOOKUP(S305,'NGS RYOE'!N:N,'NGS RYOE'!K:K))</f>
        <v>1.05</v>
      </c>
      <c r="V305">
        <f t="shared" si="45"/>
        <v>0.92600000000000005</v>
      </c>
      <c r="W305">
        <f>IF(ISNA(_xlfn.XLOOKUP(S305,'NGS RYOE'!N:N,'NGS RYOE'!L:L)),"",_xlfn.XLOOKUP(S305,'NGS RYOE'!N:N,'NGS RYOE'!L:L))</f>
        <v>43.1</v>
      </c>
      <c r="X305" s="17">
        <f>IF(ISNA(_xlfn.XLOOKUP(S305,'PFR Receiving'!Z:Z,'PFR Receiving'!AA:AA)),0,_xlfn.XLOOKUP(S305,'PFR Receiving'!Z:Z,'PFR Receiving'!AA:AA))</f>
        <v>274.66666666666669</v>
      </c>
      <c r="Y305" s="13">
        <f t="shared" si="40"/>
        <v>970.66666666666663</v>
      </c>
      <c r="Z305" s="17">
        <f t="shared" si="41"/>
        <v>341.33333333333331</v>
      </c>
      <c r="AA305" s="15">
        <f t="shared" si="42"/>
        <v>0.748</v>
      </c>
      <c r="AB305" s="17">
        <f t="shared" si="43"/>
        <v>442.70676691729318</v>
      </c>
      <c r="AC305" s="12">
        <f t="shared" si="44"/>
        <v>5.4736842105263159</v>
      </c>
      <c r="AD305" s="16">
        <f>P305/H305*230</f>
        <v>10.375939849624059</v>
      </c>
      <c r="AE305" s="18">
        <f>Z305+X305</f>
        <v>616</v>
      </c>
      <c r="AF305" s="18">
        <f>IF(ISNA(_xlfn.XLOOKUP(S305,'PFR Receiving'!Z:Z,'PFR Receiving'!AB:AB)),0,_xlfn.XLOOKUP(S305,'PFR Receiving'!Z:Z,'PFR Receiving'!AB:AB))</f>
        <v>294.66666666666669</v>
      </c>
      <c r="AG305" s="18">
        <f>Z305+AF305</f>
        <v>636</v>
      </c>
      <c r="AH305" s="18">
        <f>K305/F305*16</f>
        <v>629.33333333333337</v>
      </c>
      <c r="AI305" s="18">
        <f>Z305+$AM$1*AH305+AF305</f>
        <v>1032.48</v>
      </c>
    </row>
    <row r="306" spans="1:35" ht="20" x14ac:dyDescent="0.25">
      <c r="A306" s="5">
        <v>2018</v>
      </c>
      <c r="B306" s="9" t="s">
        <v>486</v>
      </c>
      <c r="C306" s="10" t="s">
        <v>109</v>
      </c>
      <c r="D306" s="10">
        <v>29</v>
      </c>
      <c r="E306" s="10" t="s">
        <v>17</v>
      </c>
      <c r="F306" s="10">
        <v>16</v>
      </c>
      <c r="G306" s="10">
        <v>9</v>
      </c>
      <c r="H306" s="10">
        <v>172</v>
      </c>
      <c r="I306" s="10">
        <v>723</v>
      </c>
      <c r="J306" s="10">
        <v>37</v>
      </c>
      <c r="K306" s="10">
        <v>376</v>
      </c>
      <c r="L306" s="10">
        <v>2.2000000000000002</v>
      </c>
      <c r="M306" s="15">
        <f t="shared" si="38"/>
        <v>0.57299999999999995</v>
      </c>
      <c r="N306" s="10">
        <v>347</v>
      </c>
      <c r="O306" s="10">
        <v>2</v>
      </c>
      <c r="P306" s="10">
        <v>10</v>
      </c>
      <c r="Q306" s="15">
        <f t="shared" si="39"/>
        <v>0.78500000000000003</v>
      </c>
      <c r="R306" s="10">
        <v>17.2</v>
      </c>
      <c r="S306" s="5" t="str">
        <f t="shared" si="37"/>
        <v>2018-Doug Martin</v>
      </c>
      <c r="T306" s="13">
        <f>_xlfn.XLOOKUP(S306,AV!Y:Y,AV!N:N)</f>
        <v>4.96</v>
      </c>
      <c r="U306">
        <f>IF(ISNA(_xlfn.XLOOKUP(S306,'NGS RYOE'!N:N,'NGS RYOE'!K:K)),"",_xlfn.XLOOKUP(S306,'NGS RYOE'!N:N,'NGS RYOE'!K:K))</f>
        <v>0.03</v>
      </c>
      <c r="V306">
        <f t="shared" si="45"/>
        <v>0.373</v>
      </c>
      <c r="W306">
        <f>IF(ISNA(_xlfn.XLOOKUP(S306,'NGS RYOE'!N:N,'NGS RYOE'!L:L)),"",_xlfn.XLOOKUP(S306,'NGS RYOE'!N:N,'NGS RYOE'!L:L))</f>
        <v>37.799999999999997</v>
      </c>
      <c r="X306" s="17">
        <f>IF(ISNA(_xlfn.XLOOKUP(S306,'PFR Receiving'!Z:Z,'PFR Receiving'!AA:AA)),0,_xlfn.XLOOKUP(S306,'PFR Receiving'!Z:Z,'PFR Receiving'!AA:AA))</f>
        <v>116</v>
      </c>
      <c r="Y306" s="13">
        <f t="shared" si="40"/>
        <v>723</v>
      </c>
      <c r="Z306" s="17">
        <f t="shared" si="41"/>
        <v>347</v>
      </c>
      <c r="AA306" s="15">
        <f t="shared" si="42"/>
        <v>0.75</v>
      </c>
      <c r="AB306" s="17">
        <f t="shared" si="43"/>
        <v>464.01162790697674</v>
      </c>
      <c r="AC306" s="12">
        <f t="shared" si="44"/>
        <v>4.2034883720930232</v>
      </c>
      <c r="AD306" s="16">
        <f>P306/H306*230</f>
        <v>13.372093023255815</v>
      </c>
      <c r="AE306" s="18">
        <f>Z306+X306</f>
        <v>463</v>
      </c>
      <c r="AF306" s="18">
        <f>IF(ISNA(_xlfn.XLOOKUP(S306,'PFR Receiving'!Z:Z,'PFR Receiving'!AB:AB)),0,_xlfn.XLOOKUP(S306,'PFR Receiving'!Z:Z,'PFR Receiving'!AB:AB))</f>
        <v>94</v>
      </c>
      <c r="AG306" s="18">
        <f>Z306+AF306</f>
        <v>441</v>
      </c>
      <c r="AH306" s="18">
        <f>K306/F306*16</f>
        <v>376</v>
      </c>
      <c r="AI306" s="18">
        <f>Z306+$AM$1*AH306+AF306</f>
        <v>677.88</v>
      </c>
    </row>
    <row r="307" spans="1:35" ht="20" x14ac:dyDescent="0.25">
      <c r="A307" s="5">
        <v>2018</v>
      </c>
      <c r="B307" s="9" t="s">
        <v>67</v>
      </c>
      <c r="C307" s="10" t="s">
        <v>78</v>
      </c>
      <c r="D307" s="10">
        <v>35</v>
      </c>
      <c r="E307" s="10" t="s">
        <v>17</v>
      </c>
      <c r="F307" s="10">
        <v>14</v>
      </c>
      <c r="G307" s="10">
        <v>14</v>
      </c>
      <c r="H307" s="10">
        <v>156</v>
      </c>
      <c r="I307" s="10">
        <v>722</v>
      </c>
      <c r="J307" s="10">
        <v>25</v>
      </c>
      <c r="K307" s="10">
        <v>353</v>
      </c>
      <c r="L307" s="10">
        <v>2.2999999999999998</v>
      </c>
      <c r="M307" s="15">
        <f t="shared" si="38"/>
        <v>0.623</v>
      </c>
      <c r="N307" s="10">
        <v>369</v>
      </c>
      <c r="O307" s="10">
        <v>2.4</v>
      </c>
      <c r="P307" s="10">
        <v>11</v>
      </c>
      <c r="Q307" s="15">
        <f t="shared" si="39"/>
        <v>0.82299999999999995</v>
      </c>
      <c r="R307" s="10">
        <v>14.2</v>
      </c>
      <c r="S307" s="5" t="str">
        <f t="shared" si="37"/>
        <v>2018-Frank Gore</v>
      </c>
      <c r="T307" s="13">
        <f>_xlfn.XLOOKUP(S307,AV!Y:Y,AV!N:N)</f>
        <v>5.76</v>
      </c>
      <c r="U307">
        <f>IF(ISNA(_xlfn.XLOOKUP(S307,'NGS RYOE'!N:N,'NGS RYOE'!K:K)),"",_xlfn.XLOOKUP(S307,'NGS RYOE'!N:N,'NGS RYOE'!K:K))</f>
        <v>0.36</v>
      </c>
      <c r="V307">
        <f t="shared" si="45"/>
        <v>0.61299999999999999</v>
      </c>
      <c r="W307">
        <f>IF(ISNA(_xlfn.XLOOKUP(S307,'NGS RYOE'!N:N,'NGS RYOE'!L:L)),"",_xlfn.XLOOKUP(S307,'NGS RYOE'!N:N,'NGS RYOE'!L:L))</f>
        <v>42.2</v>
      </c>
      <c r="X307" s="17">
        <f>IF(ISNA(_xlfn.XLOOKUP(S307,'PFR Receiving'!Z:Z,'PFR Receiving'!AA:AA)),0,_xlfn.XLOOKUP(S307,'PFR Receiving'!Z:Z,'PFR Receiving'!AA:AA))</f>
        <v>141.71428571428572</v>
      </c>
      <c r="Y307" s="13">
        <f t="shared" si="40"/>
        <v>825.14285714285711</v>
      </c>
      <c r="Z307" s="17">
        <f t="shared" si="41"/>
        <v>421.71428571428572</v>
      </c>
      <c r="AA307" s="15">
        <f t="shared" si="42"/>
        <v>0.82599999999999996</v>
      </c>
      <c r="AB307" s="17">
        <f t="shared" si="43"/>
        <v>544.03846153846155</v>
      </c>
      <c r="AC307" s="12">
        <f t="shared" si="44"/>
        <v>4.6282051282051286</v>
      </c>
      <c r="AD307" s="16">
        <f>P307/H307*230</f>
        <v>16.217948717948719</v>
      </c>
      <c r="AE307" s="18">
        <f>Z307+X307</f>
        <v>563.42857142857144</v>
      </c>
      <c r="AF307" s="18">
        <f>IF(ISNA(_xlfn.XLOOKUP(S307,'PFR Receiving'!Z:Z,'PFR Receiving'!AB:AB)),0,_xlfn.XLOOKUP(S307,'PFR Receiving'!Z:Z,'PFR Receiving'!AB:AB))</f>
        <v>131.42857142857142</v>
      </c>
      <c r="AG307" s="18">
        <f>Z307+AF307</f>
        <v>553.14285714285711</v>
      </c>
      <c r="AH307" s="18">
        <f>K307/F307*16</f>
        <v>403.42857142857144</v>
      </c>
      <c r="AI307" s="18">
        <f>Z307+$AM$1*AH307+AF307</f>
        <v>807.30285714285719</v>
      </c>
    </row>
    <row r="308" spans="1:35" ht="20" x14ac:dyDescent="0.25">
      <c r="A308" s="5">
        <v>2018</v>
      </c>
      <c r="B308" s="9" t="s">
        <v>29</v>
      </c>
      <c r="C308" s="10" t="s">
        <v>23</v>
      </c>
      <c r="D308" s="10">
        <v>23</v>
      </c>
      <c r="E308" s="10" t="s">
        <v>24</v>
      </c>
      <c r="F308" s="10">
        <v>11</v>
      </c>
      <c r="G308" s="10">
        <v>6</v>
      </c>
      <c r="H308" s="10">
        <v>137</v>
      </c>
      <c r="I308" s="10">
        <v>718</v>
      </c>
      <c r="J308" s="10">
        <v>37</v>
      </c>
      <c r="K308" s="10">
        <v>356</v>
      </c>
      <c r="L308" s="10">
        <v>2.6</v>
      </c>
      <c r="M308" s="15">
        <f t="shared" si="38"/>
        <v>0.75700000000000001</v>
      </c>
      <c r="N308" s="10">
        <v>362</v>
      </c>
      <c r="O308" s="10">
        <v>2.6</v>
      </c>
      <c r="P308" s="10">
        <v>7</v>
      </c>
      <c r="Q308" s="15">
        <f t="shared" si="39"/>
        <v>0.68300000000000005</v>
      </c>
      <c r="R308" s="10">
        <v>19.600000000000001</v>
      </c>
      <c r="S308" s="5" t="str">
        <f t="shared" si="37"/>
        <v>2018-Gus Edwards</v>
      </c>
      <c r="T308" s="13">
        <f>_xlfn.XLOOKUP(S308,AV!Y:Y,AV!N:N)</f>
        <v>5.76</v>
      </c>
      <c r="U308">
        <f>IF(ISNA(_xlfn.XLOOKUP(S308,'NGS RYOE'!N:N,'NGS RYOE'!K:K)),"",_xlfn.XLOOKUP(S308,'NGS RYOE'!N:N,'NGS RYOE'!K:K))</f>
        <v>0.7</v>
      </c>
      <c r="V308">
        <f t="shared" si="45"/>
        <v>0.83299999999999996</v>
      </c>
      <c r="W308">
        <f>IF(ISNA(_xlfn.XLOOKUP(S308,'NGS RYOE'!N:N,'NGS RYOE'!L:L)),"",_xlfn.XLOOKUP(S308,'NGS RYOE'!N:N,'NGS RYOE'!L:L))</f>
        <v>43.4</v>
      </c>
      <c r="X308" s="17">
        <f>IF(ISNA(_xlfn.XLOOKUP(S308,'PFR Receiving'!Z:Z,'PFR Receiving'!AA:AA)),0,_xlfn.XLOOKUP(S308,'PFR Receiving'!Z:Z,'PFR Receiving'!AA:AA))</f>
        <v>29.09090909090909</v>
      </c>
      <c r="Y308" s="13">
        <f t="shared" si="40"/>
        <v>1044.3636363636363</v>
      </c>
      <c r="Z308" s="17">
        <f t="shared" si="41"/>
        <v>526.5454545454545</v>
      </c>
      <c r="AA308" s="15">
        <f t="shared" si="42"/>
        <v>0.90200000000000002</v>
      </c>
      <c r="AB308" s="17">
        <f t="shared" si="43"/>
        <v>607.73722627737232</v>
      </c>
      <c r="AC308" s="12">
        <f t="shared" si="44"/>
        <v>5.2408759124087592</v>
      </c>
      <c r="AD308" s="16">
        <f>P308/H308*230</f>
        <v>11.751824817518248</v>
      </c>
      <c r="AE308" s="18">
        <f>Z308+X308</f>
        <v>555.63636363636363</v>
      </c>
      <c r="AF308" s="18">
        <f>IF(ISNA(_xlfn.XLOOKUP(S308,'PFR Receiving'!Z:Z,'PFR Receiving'!AB:AB)),0,_xlfn.XLOOKUP(S308,'PFR Receiving'!Z:Z,'PFR Receiving'!AB:AB))</f>
        <v>24.727272727272727</v>
      </c>
      <c r="AG308" s="18">
        <f>Z308+AF308</f>
        <v>551.27272727272725</v>
      </c>
      <c r="AH308" s="18">
        <f>K308/F308*16</f>
        <v>517.81818181818187</v>
      </c>
      <c r="AI308" s="18">
        <f>Z308+$AM$1*AH308+AF308</f>
        <v>877.49818181818182</v>
      </c>
    </row>
    <row r="309" spans="1:35" ht="20" x14ac:dyDescent="0.25">
      <c r="A309" s="5">
        <v>2018</v>
      </c>
      <c r="B309" s="9" t="s">
        <v>489</v>
      </c>
      <c r="C309" s="10" t="s">
        <v>68</v>
      </c>
      <c r="D309" s="10">
        <v>25</v>
      </c>
      <c r="E309" s="10" t="s">
        <v>24</v>
      </c>
      <c r="F309" s="10">
        <v>13</v>
      </c>
      <c r="G309" s="10">
        <v>6</v>
      </c>
      <c r="H309" s="10">
        <v>143</v>
      </c>
      <c r="I309" s="10">
        <v>685</v>
      </c>
      <c r="J309" s="10">
        <v>26</v>
      </c>
      <c r="K309" s="10">
        <v>299</v>
      </c>
      <c r="L309" s="10">
        <v>2.1</v>
      </c>
      <c r="M309" s="15">
        <f t="shared" si="38"/>
        <v>0.497</v>
      </c>
      <c r="N309" s="10">
        <v>386</v>
      </c>
      <c r="O309" s="10">
        <v>2.7</v>
      </c>
      <c r="P309" s="10">
        <v>12</v>
      </c>
      <c r="Q309" s="15">
        <f t="shared" si="39"/>
        <v>0.84499999999999997</v>
      </c>
      <c r="R309" s="10">
        <v>11.9</v>
      </c>
      <c r="S309" s="5" t="str">
        <f t="shared" si="37"/>
        <v>2018-Isaiah Crowell</v>
      </c>
      <c r="T309" s="13">
        <f>_xlfn.XLOOKUP(S309,AV!Y:Y,AV!N:N)</f>
        <v>6.08</v>
      </c>
      <c r="U309">
        <f>IF(ISNA(_xlfn.XLOOKUP(S309,'NGS RYOE'!N:N,'NGS RYOE'!K:K)),"",_xlfn.XLOOKUP(S309,'NGS RYOE'!N:N,'NGS RYOE'!K:K))</f>
        <v>0.98</v>
      </c>
      <c r="V309">
        <f t="shared" si="45"/>
        <v>0.92</v>
      </c>
      <c r="W309">
        <f>IF(ISNA(_xlfn.XLOOKUP(S309,'NGS RYOE'!N:N,'NGS RYOE'!L:L)),"",_xlfn.XLOOKUP(S309,'NGS RYOE'!N:N,'NGS RYOE'!L:L))</f>
        <v>34.5</v>
      </c>
      <c r="X309" s="17">
        <f>IF(ISNA(_xlfn.XLOOKUP(S309,'PFR Receiving'!Z:Z,'PFR Receiving'!AA:AA)),0,_xlfn.XLOOKUP(S309,'PFR Receiving'!Z:Z,'PFR Receiving'!AA:AA))</f>
        <v>187.07692307692307</v>
      </c>
      <c r="Y309" s="13">
        <f t="shared" si="40"/>
        <v>843.07692307692309</v>
      </c>
      <c r="Z309" s="17">
        <f t="shared" si="41"/>
        <v>475.07692307692309</v>
      </c>
      <c r="AA309" s="15">
        <f t="shared" si="42"/>
        <v>0.874</v>
      </c>
      <c r="AB309" s="17">
        <f t="shared" si="43"/>
        <v>620.83916083916085</v>
      </c>
      <c r="AC309" s="12">
        <f t="shared" si="44"/>
        <v>4.79020979020979</v>
      </c>
      <c r="AD309" s="16">
        <f>P309/H309*230</f>
        <v>19.3006993006993</v>
      </c>
      <c r="AE309" s="18">
        <f>Z309+X309</f>
        <v>662.15384615384619</v>
      </c>
      <c r="AF309" s="18">
        <f>IF(ISNA(_xlfn.XLOOKUP(S309,'PFR Receiving'!Z:Z,'PFR Receiving'!AB:AB)),0,_xlfn.XLOOKUP(S309,'PFR Receiving'!Z:Z,'PFR Receiving'!AB:AB))</f>
        <v>212.92307692307693</v>
      </c>
      <c r="AG309" s="18">
        <f>Z309+AF309</f>
        <v>688</v>
      </c>
      <c r="AH309" s="18">
        <f>K309/F309*16</f>
        <v>368</v>
      </c>
      <c r="AI309" s="18">
        <f>Z309+$AM$1*AH309+AF309</f>
        <v>919.84</v>
      </c>
    </row>
    <row r="310" spans="1:35" ht="20" x14ac:dyDescent="0.25">
      <c r="A310" s="5">
        <v>2018</v>
      </c>
      <c r="B310" s="9" t="s">
        <v>364</v>
      </c>
      <c r="C310" s="10" t="s">
        <v>49</v>
      </c>
      <c r="D310" s="10">
        <v>29</v>
      </c>
      <c r="E310" s="10" t="s">
        <v>24</v>
      </c>
      <c r="F310" s="10">
        <v>12</v>
      </c>
      <c r="G310" s="10">
        <v>6</v>
      </c>
      <c r="H310" s="10">
        <v>138</v>
      </c>
      <c r="I310" s="10">
        <v>645</v>
      </c>
      <c r="J310" s="10">
        <v>38</v>
      </c>
      <c r="K310" s="10">
        <v>274</v>
      </c>
      <c r="L310" s="10">
        <v>2</v>
      </c>
      <c r="M310" s="15">
        <f t="shared" si="38"/>
        <v>0.44500000000000001</v>
      </c>
      <c r="N310" s="10">
        <v>371</v>
      </c>
      <c r="O310" s="10">
        <v>2.7</v>
      </c>
      <c r="P310" s="10">
        <v>18</v>
      </c>
      <c r="Q310" s="15">
        <f t="shared" si="39"/>
        <v>0.91100000000000003</v>
      </c>
      <c r="R310" s="10">
        <v>7.7</v>
      </c>
      <c r="S310" s="5" t="str">
        <f t="shared" si="37"/>
        <v>2018-Mark Ingram</v>
      </c>
      <c r="T310" s="13">
        <f>_xlfn.XLOOKUP(S310,AV!Y:Y,AV!N:N)</f>
        <v>9.2799999999999994</v>
      </c>
      <c r="U310">
        <f>IF(ISNA(_xlfn.XLOOKUP(S310,'NGS RYOE'!N:N,'NGS RYOE'!K:K)),"",_xlfn.XLOOKUP(S310,'NGS RYOE'!N:N,'NGS RYOE'!K:K))</f>
        <v>0.38</v>
      </c>
      <c r="V310">
        <f t="shared" si="45"/>
        <v>0.63300000000000001</v>
      </c>
      <c r="W310">
        <f>IF(ISNA(_xlfn.XLOOKUP(S310,'NGS RYOE'!N:N,'NGS RYOE'!L:L)),"",_xlfn.XLOOKUP(S310,'NGS RYOE'!N:N,'NGS RYOE'!L:L))</f>
        <v>39.1</v>
      </c>
      <c r="X310" s="17">
        <f>IF(ISNA(_xlfn.XLOOKUP(S310,'PFR Receiving'!Z:Z,'PFR Receiving'!AA:AA)),0,_xlfn.XLOOKUP(S310,'PFR Receiving'!Z:Z,'PFR Receiving'!AA:AA))</f>
        <v>226.66666666666666</v>
      </c>
      <c r="Y310" s="13">
        <f t="shared" si="40"/>
        <v>860</v>
      </c>
      <c r="Z310" s="17">
        <f t="shared" si="41"/>
        <v>494.66666666666669</v>
      </c>
      <c r="AA310" s="15">
        <f t="shared" si="42"/>
        <v>0.88500000000000001</v>
      </c>
      <c r="AB310" s="17">
        <f t="shared" si="43"/>
        <v>618.33333333333337</v>
      </c>
      <c r="AC310" s="12">
        <f t="shared" si="44"/>
        <v>4.6739130434782608</v>
      </c>
      <c r="AD310" s="16">
        <f>P310/H310*230</f>
        <v>30</v>
      </c>
      <c r="AE310" s="18">
        <f>Z310+X310</f>
        <v>721.33333333333337</v>
      </c>
      <c r="AF310" s="18">
        <f>IF(ISNA(_xlfn.XLOOKUP(S310,'PFR Receiving'!Z:Z,'PFR Receiving'!AB:AB)),0,_xlfn.XLOOKUP(S310,'PFR Receiving'!Z:Z,'PFR Receiving'!AB:AB))</f>
        <v>206.66666666666666</v>
      </c>
      <c r="AG310" s="18">
        <f>Z310+AF310</f>
        <v>701.33333333333337</v>
      </c>
      <c r="AH310" s="18">
        <f>K310/F310*16</f>
        <v>365.33333333333331</v>
      </c>
      <c r="AI310" s="18">
        <f>Z310+$AM$1*AH310+AF310</f>
        <v>931.49333333333334</v>
      </c>
    </row>
    <row r="311" spans="1:35" ht="20" x14ac:dyDescent="0.25">
      <c r="A311" s="5">
        <v>2018</v>
      </c>
      <c r="B311" s="9" t="s">
        <v>122</v>
      </c>
      <c r="C311" s="10" t="s">
        <v>90</v>
      </c>
      <c r="D311" s="10">
        <v>21</v>
      </c>
      <c r="E311" s="10" t="s">
        <v>24</v>
      </c>
      <c r="F311" s="10">
        <v>10</v>
      </c>
      <c r="G311" s="10">
        <v>7</v>
      </c>
      <c r="H311" s="10">
        <v>118</v>
      </c>
      <c r="I311" s="10">
        <v>641</v>
      </c>
      <c r="J311" s="10">
        <v>32</v>
      </c>
      <c r="K311" s="10">
        <v>376</v>
      </c>
      <c r="L311" s="10">
        <v>3.2</v>
      </c>
      <c r="M311" s="15">
        <f t="shared" si="38"/>
        <v>0.9</v>
      </c>
      <c r="N311" s="10">
        <v>265</v>
      </c>
      <c r="O311" s="10">
        <v>2.2000000000000002</v>
      </c>
      <c r="P311" s="10">
        <v>14</v>
      </c>
      <c r="Q311" s="15">
        <f t="shared" si="39"/>
        <v>0.86399999999999999</v>
      </c>
      <c r="R311" s="10">
        <v>8.4</v>
      </c>
      <c r="S311" s="5" t="str">
        <f t="shared" si="37"/>
        <v>2018-Kerryon Johnson</v>
      </c>
      <c r="T311" s="13">
        <f>_xlfn.XLOOKUP(S311,AV!Y:Y,AV!N:N)</f>
        <v>8</v>
      </c>
      <c r="U311">
        <f>IF(ISNA(_xlfn.XLOOKUP(S311,'NGS RYOE'!N:N,'NGS RYOE'!K:K)),"",_xlfn.XLOOKUP(S311,'NGS RYOE'!N:N,'NGS RYOE'!K:K))</f>
        <v>1.5</v>
      </c>
      <c r="V311">
        <f t="shared" si="45"/>
        <v>0.98599999999999999</v>
      </c>
      <c r="W311">
        <f>IF(ISNA(_xlfn.XLOOKUP(S311,'NGS RYOE'!N:N,'NGS RYOE'!L:L)),"",_xlfn.XLOOKUP(S311,'NGS RYOE'!N:N,'NGS RYOE'!L:L))</f>
        <v>44.9</v>
      </c>
      <c r="X311" s="17">
        <f>IF(ISNA(_xlfn.XLOOKUP(S311,'PFR Receiving'!Z:Z,'PFR Receiving'!AA:AA)),0,_xlfn.XLOOKUP(S311,'PFR Receiving'!Z:Z,'PFR Receiving'!AA:AA))</f>
        <v>340.8</v>
      </c>
      <c r="Y311" s="13">
        <f t="shared" si="40"/>
        <v>1025.5999999999999</v>
      </c>
      <c r="Z311" s="17">
        <f t="shared" si="41"/>
        <v>424</v>
      </c>
      <c r="AA311" s="15">
        <f t="shared" si="42"/>
        <v>0.82799999999999996</v>
      </c>
      <c r="AB311" s="17">
        <f t="shared" si="43"/>
        <v>516.52542372881351</v>
      </c>
      <c r="AC311" s="12">
        <f t="shared" si="44"/>
        <v>5.4322033898305087</v>
      </c>
      <c r="AD311" s="16">
        <f>P311/H311*230</f>
        <v>27.288135593220339</v>
      </c>
      <c r="AE311" s="18">
        <f>Z311+X311</f>
        <v>764.8</v>
      </c>
      <c r="AF311" s="18">
        <f>IF(ISNA(_xlfn.XLOOKUP(S311,'PFR Receiving'!Z:Z,'PFR Receiving'!AB:AB)),0,_xlfn.XLOOKUP(S311,'PFR Receiving'!Z:Z,'PFR Receiving'!AB:AB))</f>
        <v>427.2</v>
      </c>
      <c r="AG311" s="18">
        <f>Z311+AF311</f>
        <v>851.2</v>
      </c>
      <c r="AH311" s="18">
        <f>K311/F311*16</f>
        <v>601.6</v>
      </c>
      <c r="AI311" s="18">
        <f>Z311+$AM$1*AH311+AF311</f>
        <v>1230.2080000000001</v>
      </c>
    </row>
    <row r="312" spans="1:35" ht="20" x14ac:dyDescent="0.25">
      <c r="A312" s="5">
        <v>2018</v>
      </c>
      <c r="B312" s="9" t="s">
        <v>490</v>
      </c>
      <c r="C312" s="10" t="s">
        <v>39</v>
      </c>
      <c r="D312" s="10">
        <v>23</v>
      </c>
      <c r="E312" s="10" t="s">
        <v>17</v>
      </c>
      <c r="F312" s="10">
        <v>11</v>
      </c>
      <c r="G312" s="10">
        <v>10</v>
      </c>
      <c r="H312" s="10">
        <v>133</v>
      </c>
      <c r="I312" s="10">
        <v>615</v>
      </c>
      <c r="J312" s="10">
        <v>22</v>
      </c>
      <c r="K312" s="10">
        <v>352</v>
      </c>
      <c r="L312" s="10">
        <v>2.6</v>
      </c>
      <c r="M312" s="15">
        <f t="shared" si="38"/>
        <v>0.75700000000000001</v>
      </c>
      <c r="N312" s="10">
        <v>263</v>
      </c>
      <c r="O312" s="10">
        <v>2</v>
      </c>
      <c r="P312" s="10">
        <v>10</v>
      </c>
      <c r="Q312" s="15">
        <f t="shared" si="39"/>
        <v>0.78500000000000003</v>
      </c>
      <c r="R312" s="10">
        <v>13.3</v>
      </c>
      <c r="S312" s="5" t="str">
        <f t="shared" si="37"/>
        <v>2018-Dalvin Cook</v>
      </c>
      <c r="T312" s="13">
        <f>_xlfn.XLOOKUP(S312,AV!Y:Y,AV!N:N)</f>
        <v>8.8000000000000007</v>
      </c>
      <c r="U312">
        <f>IF(ISNA(_xlfn.XLOOKUP(S312,'NGS RYOE'!N:N,'NGS RYOE'!K:K)),"",_xlfn.XLOOKUP(S312,'NGS RYOE'!N:N,'NGS RYOE'!K:K))</f>
        <v>0.24</v>
      </c>
      <c r="V312">
        <f t="shared" si="45"/>
        <v>0.53300000000000003</v>
      </c>
      <c r="W312">
        <f>IF(ISNA(_xlfn.XLOOKUP(S312,'NGS RYOE'!N:N,'NGS RYOE'!L:L)),"",_xlfn.XLOOKUP(S312,'NGS RYOE'!N:N,'NGS RYOE'!L:L))</f>
        <v>33.799999999999997</v>
      </c>
      <c r="X312" s="17">
        <f>IF(ISNA(_xlfn.XLOOKUP(S312,'PFR Receiving'!Z:Z,'PFR Receiving'!AA:AA)),0,_xlfn.XLOOKUP(S312,'PFR Receiving'!Z:Z,'PFR Receiving'!AA:AA))</f>
        <v>443.63636363636363</v>
      </c>
      <c r="Y312" s="13">
        <f t="shared" si="40"/>
        <v>894.5454545454545</v>
      </c>
      <c r="Z312" s="17">
        <f t="shared" si="41"/>
        <v>382.54545454545456</v>
      </c>
      <c r="AA312" s="15">
        <f t="shared" si="42"/>
        <v>0.78100000000000003</v>
      </c>
      <c r="AB312" s="17">
        <f t="shared" si="43"/>
        <v>454.81203007518798</v>
      </c>
      <c r="AC312" s="12">
        <f t="shared" si="44"/>
        <v>4.6240601503759402</v>
      </c>
      <c r="AD312" s="16">
        <f>P312/H312*230</f>
        <v>17.293233082706767</v>
      </c>
      <c r="AE312" s="18">
        <f>Z312+X312</f>
        <v>826.18181818181824</v>
      </c>
      <c r="AF312" s="18">
        <f>IF(ISNA(_xlfn.XLOOKUP(S312,'PFR Receiving'!Z:Z,'PFR Receiving'!AB:AB)),0,_xlfn.XLOOKUP(S312,'PFR Receiving'!Z:Z,'PFR Receiving'!AB:AB))</f>
        <v>542.5454545454545</v>
      </c>
      <c r="AG312" s="18">
        <f>Z312+AF312</f>
        <v>925.09090909090901</v>
      </c>
      <c r="AH312" s="18">
        <f>K312/F312*16</f>
        <v>512</v>
      </c>
      <c r="AI312" s="18">
        <f>Z312+$AM$1*AH312+AF312</f>
        <v>1247.650909090909</v>
      </c>
    </row>
    <row r="313" spans="1:35" ht="20" x14ac:dyDescent="0.25">
      <c r="A313" s="5">
        <v>2018</v>
      </c>
      <c r="B313" s="9" t="s">
        <v>75</v>
      </c>
      <c r="C313" s="10" t="s">
        <v>39</v>
      </c>
      <c r="D313" s="10">
        <v>28</v>
      </c>
      <c r="E313" s="10" t="s">
        <v>24</v>
      </c>
      <c r="F313" s="10">
        <v>16</v>
      </c>
      <c r="G313" s="10">
        <v>6</v>
      </c>
      <c r="H313" s="10">
        <v>140</v>
      </c>
      <c r="I313" s="10">
        <v>578</v>
      </c>
      <c r="J313" s="10">
        <v>23</v>
      </c>
      <c r="K313" s="10">
        <v>289</v>
      </c>
      <c r="L313" s="10">
        <v>2.1</v>
      </c>
      <c r="M313" s="15">
        <f t="shared" si="38"/>
        <v>0.497</v>
      </c>
      <c r="N313" s="10">
        <v>289</v>
      </c>
      <c r="O313" s="10">
        <v>2.1</v>
      </c>
      <c r="P313" s="10">
        <v>8</v>
      </c>
      <c r="Q313" s="15">
        <f t="shared" si="39"/>
        <v>0.71599999999999997</v>
      </c>
      <c r="R313" s="10">
        <v>17.5</v>
      </c>
      <c r="S313" s="5" t="str">
        <f t="shared" si="37"/>
        <v>2018-Latavius Murray</v>
      </c>
      <c r="T313" s="13">
        <f>_xlfn.XLOOKUP(S313,AV!Y:Y,AV!N:N)</f>
        <v>4.96</v>
      </c>
      <c r="U313">
        <f>IF(ISNA(_xlfn.XLOOKUP(S313,'NGS RYOE'!N:N,'NGS RYOE'!K:K)),"",_xlfn.XLOOKUP(S313,'NGS RYOE'!N:N,'NGS RYOE'!K:K))</f>
        <v>0.34</v>
      </c>
      <c r="V313">
        <f t="shared" si="45"/>
        <v>0.6</v>
      </c>
      <c r="W313">
        <f>IF(ISNA(_xlfn.XLOOKUP(S313,'NGS RYOE'!N:N,'NGS RYOE'!L:L)),"",_xlfn.XLOOKUP(S313,'NGS RYOE'!N:N,'NGS RYOE'!L:L))</f>
        <v>41.3</v>
      </c>
      <c r="X313" s="17">
        <f>IF(ISNA(_xlfn.XLOOKUP(S313,'PFR Receiving'!Z:Z,'PFR Receiving'!AA:AA)),0,_xlfn.XLOOKUP(S313,'PFR Receiving'!Z:Z,'PFR Receiving'!AA:AA))</f>
        <v>141</v>
      </c>
      <c r="Y313" s="13">
        <f t="shared" si="40"/>
        <v>578</v>
      </c>
      <c r="Z313" s="17">
        <f t="shared" si="41"/>
        <v>289</v>
      </c>
      <c r="AA313" s="15">
        <f t="shared" si="42"/>
        <v>0.70499999999999996</v>
      </c>
      <c r="AB313" s="17">
        <f t="shared" si="43"/>
        <v>474.78571428571433</v>
      </c>
      <c r="AC313" s="12">
        <f t="shared" si="44"/>
        <v>4.128571428571429</v>
      </c>
      <c r="AD313" s="16">
        <f>P313/H313*230</f>
        <v>13.142857142857142</v>
      </c>
      <c r="AE313" s="18">
        <f>Z313+X313</f>
        <v>430</v>
      </c>
      <c r="AF313" s="18">
        <f>IF(ISNA(_xlfn.XLOOKUP(S313,'PFR Receiving'!Z:Z,'PFR Receiving'!AB:AB)),0,_xlfn.XLOOKUP(S313,'PFR Receiving'!Z:Z,'PFR Receiving'!AB:AB))</f>
        <v>115</v>
      </c>
      <c r="AG313" s="18">
        <f>Z313+AF313</f>
        <v>404</v>
      </c>
      <c r="AH313" s="18">
        <f>K313/F313*16</f>
        <v>289</v>
      </c>
      <c r="AI313" s="18">
        <f>Z313+$AM$1*AH313+AF313</f>
        <v>586.06999999999994</v>
      </c>
    </row>
    <row r="314" spans="1:35" ht="20" x14ac:dyDescent="0.25">
      <c r="A314" s="5">
        <v>2018</v>
      </c>
      <c r="B314" s="9" t="s">
        <v>54</v>
      </c>
      <c r="C314" s="10" t="s">
        <v>55</v>
      </c>
      <c r="D314" s="10">
        <v>23</v>
      </c>
      <c r="E314" s="10"/>
      <c r="F314" s="10">
        <v>14</v>
      </c>
      <c r="G314" s="10">
        <v>3</v>
      </c>
      <c r="H314" s="10">
        <v>106</v>
      </c>
      <c r="I314" s="10">
        <v>554</v>
      </c>
      <c r="J314" s="10">
        <v>25</v>
      </c>
      <c r="K314" s="10">
        <v>206</v>
      </c>
      <c r="L314" s="10">
        <v>1.9</v>
      </c>
      <c r="M314" s="15">
        <f t="shared" si="38"/>
        <v>0.39</v>
      </c>
      <c r="N314" s="10">
        <v>348</v>
      </c>
      <c r="O314" s="10">
        <v>3.3</v>
      </c>
      <c r="P314" s="10">
        <v>9</v>
      </c>
      <c r="Q314" s="15">
        <f t="shared" si="39"/>
        <v>0.75700000000000001</v>
      </c>
      <c r="R314" s="10">
        <v>11.8</v>
      </c>
      <c r="S314" s="5" t="str">
        <f t="shared" si="37"/>
        <v>2018-Austin Ekeler</v>
      </c>
      <c r="T314" s="13">
        <f>_xlfn.XLOOKUP(S314,AV!Y:Y,AV!N:N)</f>
        <v>9.1199999999999992</v>
      </c>
      <c r="U314">
        <f>IF(ISNA(_xlfn.XLOOKUP(S314,'NGS RYOE'!N:N,'NGS RYOE'!K:K)),"",_xlfn.XLOOKUP(S314,'NGS RYOE'!N:N,'NGS RYOE'!K:K))</f>
        <v>0.09</v>
      </c>
      <c r="V314">
        <f t="shared" si="45"/>
        <v>0.44</v>
      </c>
      <c r="W314">
        <f>IF(ISNA(_xlfn.XLOOKUP(S314,'NGS RYOE'!N:N,'NGS RYOE'!L:L)),"",_xlfn.XLOOKUP(S314,'NGS RYOE'!N:N,'NGS RYOE'!L:L))</f>
        <v>35.9</v>
      </c>
      <c r="X314" s="17">
        <f>IF(ISNA(_xlfn.XLOOKUP(S314,'PFR Receiving'!Z:Z,'PFR Receiving'!AA:AA)),0,_xlfn.XLOOKUP(S314,'PFR Receiving'!Z:Z,'PFR Receiving'!AA:AA))</f>
        <v>461.71428571428572</v>
      </c>
      <c r="Y314" s="13">
        <f t="shared" si="40"/>
        <v>633.14285714285711</v>
      </c>
      <c r="Z314" s="17">
        <f t="shared" si="41"/>
        <v>397.71428571428572</v>
      </c>
      <c r="AA314" s="15">
        <f t="shared" si="42"/>
        <v>0.79500000000000004</v>
      </c>
      <c r="AB314" s="17">
        <f t="shared" si="43"/>
        <v>755.09433962264154</v>
      </c>
      <c r="AC314" s="12">
        <f t="shared" si="44"/>
        <v>5.2264150943396226</v>
      </c>
      <c r="AD314" s="16">
        <f>P314/H314*230</f>
        <v>19.528301886792452</v>
      </c>
      <c r="AE314" s="18">
        <f>Z314+X314</f>
        <v>859.42857142857144</v>
      </c>
      <c r="AF314" s="18">
        <f>IF(ISNA(_xlfn.XLOOKUP(S314,'PFR Receiving'!Z:Z,'PFR Receiving'!AB:AB)),0,_xlfn.XLOOKUP(S314,'PFR Receiving'!Z:Z,'PFR Receiving'!AB:AB))</f>
        <v>469.71428571428572</v>
      </c>
      <c r="AG314" s="18">
        <f>Z314+AF314</f>
        <v>867.42857142857144</v>
      </c>
      <c r="AH314" s="18">
        <f>K314/F314*16</f>
        <v>235.42857142857142</v>
      </c>
      <c r="AI314" s="18">
        <f>Z314+$AM$1*AH314+AF314</f>
        <v>1015.7485714285715</v>
      </c>
    </row>
    <row r="315" spans="1:35" ht="20" x14ac:dyDescent="0.25">
      <c r="A315" s="5">
        <v>2018</v>
      </c>
      <c r="B315" s="9" t="s">
        <v>87</v>
      </c>
      <c r="C315" s="10" t="s">
        <v>78</v>
      </c>
      <c r="D315" s="10">
        <v>24</v>
      </c>
      <c r="E315" s="10" t="s">
        <v>24</v>
      </c>
      <c r="F315" s="10">
        <v>16</v>
      </c>
      <c r="G315" s="10">
        <v>7</v>
      </c>
      <c r="H315" s="10">
        <v>120</v>
      </c>
      <c r="I315" s="10">
        <v>535</v>
      </c>
      <c r="J315" s="10">
        <v>23</v>
      </c>
      <c r="K315" s="10">
        <v>290</v>
      </c>
      <c r="L315" s="10">
        <v>2.4</v>
      </c>
      <c r="M315" s="15">
        <f t="shared" si="38"/>
        <v>0.67600000000000005</v>
      </c>
      <c r="N315" s="10">
        <v>245</v>
      </c>
      <c r="O315" s="10">
        <v>2</v>
      </c>
      <c r="P315" s="10">
        <v>9</v>
      </c>
      <c r="Q315" s="15">
        <f t="shared" si="39"/>
        <v>0.75700000000000001</v>
      </c>
      <c r="R315" s="10">
        <v>13.3</v>
      </c>
      <c r="S315" s="5" t="str">
        <f t="shared" si="37"/>
        <v>2018-Kenyan Drake</v>
      </c>
      <c r="T315" s="13">
        <f>_xlfn.XLOOKUP(S315,AV!Y:Y,AV!N:N)</f>
        <v>12</v>
      </c>
      <c r="U315">
        <f>IF(ISNA(_xlfn.XLOOKUP(S315,'NGS RYOE'!N:N,'NGS RYOE'!K:K)),"",_xlfn.XLOOKUP(S315,'NGS RYOE'!N:N,'NGS RYOE'!K:K))</f>
        <v>-0.02</v>
      </c>
      <c r="V315">
        <f t="shared" si="45"/>
        <v>0.36599999999999999</v>
      </c>
      <c r="W315">
        <f>IF(ISNA(_xlfn.XLOOKUP(S315,'NGS RYOE'!N:N,'NGS RYOE'!L:L)),"",_xlfn.XLOOKUP(S315,'NGS RYOE'!N:N,'NGS RYOE'!L:L))</f>
        <v>38.5</v>
      </c>
      <c r="X315" s="17">
        <f>IF(ISNA(_xlfn.XLOOKUP(S315,'PFR Receiving'!Z:Z,'PFR Receiving'!AA:AA)),0,_xlfn.XLOOKUP(S315,'PFR Receiving'!Z:Z,'PFR Receiving'!AA:AA))</f>
        <v>477</v>
      </c>
      <c r="Y315" s="13">
        <f t="shared" si="40"/>
        <v>535</v>
      </c>
      <c r="Z315" s="17">
        <f t="shared" si="41"/>
        <v>245</v>
      </c>
      <c r="AA315" s="15">
        <f t="shared" si="42"/>
        <v>0.66200000000000003</v>
      </c>
      <c r="AB315" s="17">
        <f t="shared" si="43"/>
        <v>469.58333333333331</v>
      </c>
      <c r="AC315" s="12">
        <f t="shared" si="44"/>
        <v>4.458333333333333</v>
      </c>
      <c r="AD315" s="16">
        <f>P315/H315*230</f>
        <v>17.25</v>
      </c>
      <c r="AE315" s="18">
        <f>Z315+X315</f>
        <v>722</v>
      </c>
      <c r="AF315" s="18">
        <f>IF(ISNA(_xlfn.XLOOKUP(S315,'PFR Receiving'!Z:Z,'PFR Receiving'!AB:AB)),0,_xlfn.XLOOKUP(S315,'PFR Receiving'!Z:Z,'PFR Receiving'!AB:AB))</f>
        <v>423</v>
      </c>
      <c r="AG315" s="18">
        <f>Z315+AF315</f>
        <v>668</v>
      </c>
      <c r="AH315" s="18">
        <f>K315/F315*16</f>
        <v>290</v>
      </c>
      <c r="AI315" s="18">
        <f>Z315+$AM$1*AH315+AF315</f>
        <v>850.7</v>
      </c>
    </row>
    <row r="316" spans="1:35" ht="20" x14ac:dyDescent="0.25">
      <c r="A316" s="5">
        <v>2018</v>
      </c>
      <c r="B316" s="9" t="s">
        <v>118</v>
      </c>
      <c r="C316" s="10" t="s">
        <v>60</v>
      </c>
      <c r="D316" s="10">
        <v>22</v>
      </c>
      <c r="E316" s="10" t="s">
        <v>24</v>
      </c>
      <c r="F316" s="10">
        <v>14</v>
      </c>
      <c r="G316" s="10">
        <v>8</v>
      </c>
      <c r="H316" s="10">
        <v>130</v>
      </c>
      <c r="I316" s="10">
        <v>521</v>
      </c>
      <c r="J316" s="10">
        <v>30</v>
      </c>
      <c r="K316" s="10">
        <v>194</v>
      </c>
      <c r="L316" s="10">
        <v>1.5</v>
      </c>
      <c r="M316" s="15">
        <f t="shared" si="38"/>
        <v>0.254</v>
      </c>
      <c r="N316" s="10">
        <v>327</v>
      </c>
      <c r="O316" s="10">
        <v>2.5</v>
      </c>
      <c r="P316" s="10">
        <v>16</v>
      </c>
      <c r="Q316" s="15">
        <f t="shared" si="39"/>
        <v>0.88</v>
      </c>
      <c r="R316" s="10">
        <v>8.1</v>
      </c>
      <c r="S316" s="5" t="str">
        <f t="shared" si="37"/>
        <v>2018-Royce Freeman</v>
      </c>
      <c r="T316" s="13">
        <f>_xlfn.XLOOKUP(S316,AV!Y:Y,AV!N:N)</f>
        <v>3.36</v>
      </c>
      <c r="U316">
        <f>IF(ISNA(_xlfn.XLOOKUP(S316,'NGS RYOE'!N:N,'NGS RYOE'!K:K)),"",_xlfn.XLOOKUP(S316,'NGS RYOE'!N:N,'NGS RYOE'!K:K))</f>
        <v>-7.0000000000000007E-2</v>
      </c>
      <c r="V316">
        <f t="shared" si="45"/>
        <v>0.35299999999999998</v>
      </c>
      <c r="W316">
        <f>IF(ISNA(_xlfn.XLOOKUP(S316,'NGS RYOE'!N:N,'NGS RYOE'!L:L)),"",_xlfn.XLOOKUP(S316,'NGS RYOE'!N:N,'NGS RYOE'!L:L))</f>
        <v>37.5</v>
      </c>
      <c r="X316" s="17">
        <f>IF(ISNA(_xlfn.XLOOKUP(S316,'PFR Receiving'!Z:Z,'PFR Receiving'!AA:AA)),0,_xlfn.XLOOKUP(S316,'PFR Receiving'!Z:Z,'PFR Receiving'!AA:AA))</f>
        <v>82.285714285714292</v>
      </c>
      <c r="Y316" s="13">
        <f t="shared" si="40"/>
        <v>595.42857142857144</v>
      </c>
      <c r="Z316" s="17">
        <f t="shared" si="41"/>
        <v>373.71428571428572</v>
      </c>
      <c r="AA316" s="15">
        <f t="shared" si="42"/>
        <v>0.77400000000000002</v>
      </c>
      <c r="AB316" s="17">
        <f t="shared" si="43"/>
        <v>578.53846153846155</v>
      </c>
      <c r="AC316" s="12">
        <f t="shared" si="44"/>
        <v>4.0076923076923077</v>
      </c>
      <c r="AD316" s="16">
        <f>P316/H316*230</f>
        <v>28.30769230769231</v>
      </c>
      <c r="AE316" s="18">
        <f>Z316+X316</f>
        <v>456</v>
      </c>
      <c r="AF316" s="18">
        <f>IF(ISNA(_xlfn.XLOOKUP(S316,'PFR Receiving'!Z:Z,'PFR Receiving'!AB:AB)),0,_xlfn.XLOOKUP(S316,'PFR Receiving'!Z:Z,'PFR Receiving'!AB:AB))</f>
        <v>67.428571428571431</v>
      </c>
      <c r="AG316" s="18">
        <f>Z316+AF316</f>
        <v>441.14285714285717</v>
      </c>
      <c r="AH316" s="18">
        <f>K316/F316*16</f>
        <v>221.71428571428572</v>
      </c>
      <c r="AI316" s="18">
        <f>Z316+$AM$1*AH316+AF316</f>
        <v>580.82285714285717</v>
      </c>
    </row>
    <row r="317" spans="1:35" ht="20" x14ac:dyDescent="0.25">
      <c r="A317" s="5">
        <v>2018</v>
      </c>
      <c r="B317" s="9" t="s">
        <v>146</v>
      </c>
      <c r="C317" s="10" t="s">
        <v>26</v>
      </c>
      <c r="D317" s="10">
        <v>28</v>
      </c>
      <c r="E317" s="10" t="s">
        <v>24</v>
      </c>
      <c r="F317" s="10">
        <v>16</v>
      </c>
      <c r="G317" s="10">
        <v>7</v>
      </c>
      <c r="H317" s="10">
        <v>155</v>
      </c>
      <c r="I317" s="10">
        <v>517</v>
      </c>
      <c r="J317" s="10">
        <v>22</v>
      </c>
      <c r="K317" s="10">
        <v>259</v>
      </c>
      <c r="L317" s="10">
        <v>1.7</v>
      </c>
      <c r="M317" s="15">
        <f t="shared" si="38"/>
        <v>0.32300000000000001</v>
      </c>
      <c r="N317" s="10">
        <v>258</v>
      </c>
      <c r="O317" s="10">
        <v>1.7</v>
      </c>
      <c r="P317" s="10">
        <v>16</v>
      </c>
      <c r="Q317" s="15">
        <f t="shared" si="39"/>
        <v>0.88</v>
      </c>
      <c r="R317" s="10">
        <v>9.6999999999999993</v>
      </c>
      <c r="S317" s="5" t="str">
        <f t="shared" si="37"/>
        <v>2018-Dion Lewis</v>
      </c>
      <c r="T317" s="13">
        <f>_xlfn.XLOOKUP(S317,AV!Y:Y,AV!N:N)</f>
        <v>6.08</v>
      </c>
      <c r="U317">
        <f>IF(ISNA(_xlfn.XLOOKUP(S317,'NGS RYOE'!N:N,'NGS RYOE'!K:K)),"",_xlfn.XLOOKUP(S317,'NGS RYOE'!N:N,'NGS RYOE'!K:K))</f>
        <v>-0.35</v>
      </c>
      <c r="V317">
        <f t="shared" si="45"/>
        <v>0.186</v>
      </c>
      <c r="W317">
        <f>IF(ISNA(_xlfn.XLOOKUP(S317,'NGS RYOE'!N:N,'NGS RYOE'!L:L)),"",_xlfn.XLOOKUP(S317,'NGS RYOE'!N:N,'NGS RYOE'!L:L))</f>
        <v>32.299999999999997</v>
      </c>
      <c r="X317" s="17">
        <f>IF(ISNA(_xlfn.XLOOKUP(S317,'PFR Receiving'!Z:Z,'PFR Receiving'!AA:AA)),0,_xlfn.XLOOKUP(S317,'PFR Receiving'!Z:Z,'PFR Receiving'!AA:AA))</f>
        <v>400</v>
      </c>
      <c r="Y317" s="13">
        <f t="shared" si="40"/>
        <v>517</v>
      </c>
      <c r="Z317" s="17">
        <f t="shared" si="41"/>
        <v>258</v>
      </c>
      <c r="AA317" s="15">
        <f t="shared" si="42"/>
        <v>0.68400000000000005</v>
      </c>
      <c r="AB317" s="17">
        <f t="shared" si="43"/>
        <v>382.83870967741939</v>
      </c>
      <c r="AC317" s="12">
        <f t="shared" si="44"/>
        <v>3.3354838709677419</v>
      </c>
      <c r="AD317" s="16">
        <f>P317/H317*230</f>
        <v>23.741935483870968</v>
      </c>
      <c r="AE317" s="18">
        <f>Z317+X317</f>
        <v>658</v>
      </c>
      <c r="AF317" s="18">
        <f>IF(ISNA(_xlfn.XLOOKUP(S317,'PFR Receiving'!Z:Z,'PFR Receiving'!AB:AB)),0,_xlfn.XLOOKUP(S317,'PFR Receiving'!Z:Z,'PFR Receiving'!AB:AB))</f>
        <v>477</v>
      </c>
      <c r="AG317" s="18">
        <f>Z317+AF317</f>
        <v>735</v>
      </c>
      <c r="AH317" s="18">
        <f>K317/F317*16</f>
        <v>259</v>
      </c>
      <c r="AI317" s="18">
        <f>Z317+$AM$1*AH317+AF317</f>
        <v>898.17</v>
      </c>
    </row>
    <row r="318" spans="1:35" ht="20" x14ac:dyDescent="0.25">
      <c r="A318" s="5">
        <v>2018</v>
      </c>
      <c r="B318" s="9" t="s">
        <v>125</v>
      </c>
      <c r="C318" s="10" t="s">
        <v>21</v>
      </c>
      <c r="D318" s="10">
        <v>30</v>
      </c>
      <c r="E318" s="10" t="s">
        <v>17</v>
      </c>
      <c r="F318" s="10">
        <v>14</v>
      </c>
      <c r="G318" s="10">
        <v>13</v>
      </c>
      <c r="H318" s="10">
        <v>161</v>
      </c>
      <c r="I318" s="10">
        <v>514</v>
      </c>
      <c r="J318" s="10">
        <v>22</v>
      </c>
      <c r="K318" s="10">
        <v>287</v>
      </c>
      <c r="L318" s="10">
        <v>1.8</v>
      </c>
      <c r="M318" s="15">
        <f t="shared" si="38"/>
        <v>0.35199999999999998</v>
      </c>
      <c r="N318" s="10">
        <v>227</v>
      </c>
      <c r="O318" s="10">
        <v>1.4</v>
      </c>
      <c r="P318" s="10">
        <v>2</v>
      </c>
      <c r="Q318" s="15">
        <f t="shared" si="39"/>
        <v>0.41399999999999998</v>
      </c>
      <c r="R318" s="10">
        <v>80.5</v>
      </c>
      <c r="S318" s="5" t="str">
        <f t="shared" si="37"/>
        <v>2018-LeSean McCoy</v>
      </c>
      <c r="T318" s="13">
        <f>_xlfn.XLOOKUP(S318,AV!Y:Y,AV!N:N)</f>
        <v>4.6399999999999997</v>
      </c>
      <c r="U318">
        <f>IF(ISNA(_xlfn.XLOOKUP(S318,'NGS RYOE'!N:N,'NGS RYOE'!K:K)),"",_xlfn.XLOOKUP(S318,'NGS RYOE'!N:N,'NGS RYOE'!K:K))</f>
        <v>-1.01</v>
      </c>
      <c r="V318">
        <f t="shared" si="45"/>
        <v>6.0000000000000001E-3</v>
      </c>
      <c r="W318">
        <f>IF(ISNA(_xlfn.XLOOKUP(S318,'NGS RYOE'!N:N,'NGS RYOE'!L:L)),"",_xlfn.XLOOKUP(S318,'NGS RYOE'!N:N,'NGS RYOE'!L:L))</f>
        <v>32.700000000000003</v>
      </c>
      <c r="X318" s="17">
        <f>IF(ISNA(_xlfn.XLOOKUP(S318,'PFR Receiving'!Z:Z,'PFR Receiving'!AA:AA)),0,_xlfn.XLOOKUP(S318,'PFR Receiving'!Z:Z,'PFR Receiving'!AA:AA))</f>
        <v>272</v>
      </c>
      <c r="Y318" s="13">
        <f t="shared" si="40"/>
        <v>587.42857142857144</v>
      </c>
      <c r="Z318" s="17">
        <f t="shared" si="41"/>
        <v>259.42857142857144</v>
      </c>
      <c r="AA318" s="15">
        <f t="shared" si="42"/>
        <v>0.68799999999999994</v>
      </c>
      <c r="AB318" s="17">
        <f t="shared" si="43"/>
        <v>324.28571428571433</v>
      </c>
      <c r="AC318" s="12">
        <f t="shared" si="44"/>
        <v>3.1925465838509317</v>
      </c>
      <c r="AD318" s="16">
        <f>P318/H318*230</f>
        <v>2.8571428571428568</v>
      </c>
      <c r="AE318" s="18">
        <f>Z318+X318</f>
        <v>531.42857142857144</v>
      </c>
      <c r="AF318" s="18">
        <f>IF(ISNA(_xlfn.XLOOKUP(S318,'PFR Receiving'!Z:Z,'PFR Receiving'!AB:AB)),0,_xlfn.XLOOKUP(S318,'PFR Receiving'!Z:Z,'PFR Receiving'!AB:AB))</f>
        <v>329.14285714285717</v>
      </c>
      <c r="AG318" s="18">
        <f>Z318+AF318</f>
        <v>588.57142857142867</v>
      </c>
      <c r="AH318" s="18">
        <f>K318/F318*16</f>
        <v>328</v>
      </c>
      <c r="AI318" s="18">
        <f>Z318+$AM$1*AH318+AF318</f>
        <v>795.21142857142854</v>
      </c>
    </row>
    <row r="319" spans="1:35" ht="20" x14ac:dyDescent="0.25">
      <c r="A319" s="5">
        <v>2018</v>
      </c>
      <c r="B319" s="9" t="s">
        <v>42</v>
      </c>
      <c r="C319" s="10" t="s">
        <v>51</v>
      </c>
      <c r="D319" s="10">
        <v>25</v>
      </c>
      <c r="E319" s="10"/>
      <c r="F319" s="10">
        <v>15</v>
      </c>
      <c r="G319" s="10">
        <v>2</v>
      </c>
      <c r="H319" s="10">
        <v>112</v>
      </c>
      <c r="I319" s="10">
        <v>514</v>
      </c>
      <c r="J319" s="10">
        <v>26</v>
      </c>
      <c r="K319" s="10">
        <v>328</v>
      </c>
      <c r="L319" s="10">
        <v>2.9</v>
      </c>
      <c r="M319" s="15">
        <f t="shared" si="38"/>
        <v>0.84</v>
      </c>
      <c r="N319" s="10">
        <v>186</v>
      </c>
      <c r="O319" s="10">
        <v>1.7</v>
      </c>
      <c r="P319" s="10">
        <v>7</v>
      </c>
      <c r="Q319" s="15">
        <f t="shared" si="39"/>
        <v>0.68300000000000005</v>
      </c>
      <c r="R319" s="10">
        <v>16</v>
      </c>
      <c r="S319" s="5" t="str">
        <f t="shared" si="37"/>
        <v>2018-Mike Davis</v>
      </c>
      <c r="T319" s="13">
        <f>_xlfn.XLOOKUP(S319,AV!Y:Y,AV!N:N)</f>
        <v>0</v>
      </c>
      <c r="U319">
        <f>IF(ISNA(_xlfn.XLOOKUP(S319,'NGS RYOE'!N:N,'NGS RYOE'!K:K)),"",_xlfn.XLOOKUP(S319,'NGS RYOE'!N:N,'NGS RYOE'!K:K))</f>
        <v>0.55000000000000004</v>
      </c>
      <c r="V319">
        <f t="shared" si="45"/>
        <v>0.76</v>
      </c>
      <c r="W319">
        <f>IF(ISNA(_xlfn.XLOOKUP(S319,'NGS RYOE'!N:N,'NGS RYOE'!L:L)),"",_xlfn.XLOOKUP(S319,'NGS RYOE'!N:N,'NGS RYOE'!L:L))</f>
        <v>45.9</v>
      </c>
      <c r="X319" s="17">
        <f>IF(ISNA(_xlfn.XLOOKUP(S319,'PFR Receiving'!Z:Z,'PFR Receiving'!AA:AA)),0,_xlfn.XLOOKUP(S319,'PFR Receiving'!Z:Z,'PFR Receiving'!AA:AA))</f>
        <v>228.26666666666668</v>
      </c>
      <c r="Y319" s="13">
        <f t="shared" si="40"/>
        <v>548.26666666666665</v>
      </c>
      <c r="Z319" s="17">
        <f t="shared" si="41"/>
        <v>198.4</v>
      </c>
      <c r="AA319" s="15">
        <f t="shared" si="42"/>
        <v>0.59299999999999997</v>
      </c>
      <c r="AB319" s="17">
        <f t="shared" si="43"/>
        <v>381.96428571428572</v>
      </c>
      <c r="AC319" s="12">
        <f t="shared" si="44"/>
        <v>4.5892857142857144</v>
      </c>
      <c r="AD319" s="16">
        <f>P319/H319*230</f>
        <v>14.375</v>
      </c>
      <c r="AE319" s="18">
        <f>Z319+X319</f>
        <v>426.66666666666669</v>
      </c>
      <c r="AF319" s="18">
        <f>IF(ISNA(_xlfn.XLOOKUP(S319,'PFR Receiving'!Z:Z,'PFR Receiving'!AB:AB)),0,_xlfn.XLOOKUP(S319,'PFR Receiving'!Z:Z,'PFR Receiving'!AB:AB))</f>
        <v>250.66666666666666</v>
      </c>
      <c r="AG319" s="18">
        <f>Z319+AF319</f>
        <v>449.06666666666666</v>
      </c>
      <c r="AH319" s="18">
        <f>K319/F319*16</f>
        <v>349.86666666666667</v>
      </c>
      <c r="AI319" s="18">
        <f>Z319+$AM$1*AH319+AF319</f>
        <v>669.48266666666666</v>
      </c>
    </row>
    <row r="320" spans="1:35" ht="20" x14ac:dyDescent="0.25">
      <c r="A320" s="5">
        <v>2018</v>
      </c>
      <c r="B320" s="9" t="s">
        <v>209</v>
      </c>
      <c r="C320" s="10" t="s">
        <v>47</v>
      </c>
      <c r="D320" s="10">
        <v>22</v>
      </c>
      <c r="E320" s="10" t="s">
        <v>24</v>
      </c>
      <c r="F320" s="10">
        <v>14</v>
      </c>
      <c r="G320" s="10">
        <v>5</v>
      </c>
      <c r="H320" s="10">
        <v>120</v>
      </c>
      <c r="I320" s="10">
        <v>511</v>
      </c>
      <c r="J320" s="10">
        <v>23</v>
      </c>
      <c r="K320" s="10">
        <v>256</v>
      </c>
      <c r="L320" s="10">
        <v>2.1</v>
      </c>
      <c r="M320" s="15">
        <f t="shared" si="38"/>
        <v>0.497</v>
      </c>
      <c r="N320" s="10">
        <v>255</v>
      </c>
      <c r="O320" s="10">
        <v>2.1</v>
      </c>
      <c r="P320" s="10">
        <v>8</v>
      </c>
      <c r="Q320" s="15">
        <f t="shared" si="39"/>
        <v>0.71599999999999997</v>
      </c>
      <c r="R320" s="10">
        <v>15</v>
      </c>
      <c r="S320" s="5" t="str">
        <f t="shared" si="37"/>
        <v>2018-Josh Adams</v>
      </c>
      <c r="T320" s="13">
        <f>_xlfn.XLOOKUP(S320,AV!Y:Y,AV!N:N)</f>
        <v>3.36</v>
      </c>
      <c r="U320">
        <f>IF(ISNA(_xlfn.XLOOKUP(S320,'NGS RYOE'!N:N,'NGS RYOE'!K:K)),"",_xlfn.XLOOKUP(S320,'NGS RYOE'!N:N,'NGS RYOE'!K:K))</f>
        <v>-0.18</v>
      </c>
      <c r="V320">
        <f t="shared" si="45"/>
        <v>0.28599999999999998</v>
      </c>
      <c r="W320">
        <f>IF(ISNA(_xlfn.XLOOKUP(S320,'NGS RYOE'!N:N,'NGS RYOE'!L:L)),"",_xlfn.XLOOKUP(S320,'NGS RYOE'!N:N,'NGS RYOE'!L:L))</f>
        <v>33.299999999999997</v>
      </c>
      <c r="X320" s="17">
        <f>IF(ISNA(_xlfn.XLOOKUP(S320,'PFR Receiving'!Z:Z,'PFR Receiving'!AA:AA)),0,_xlfn.XLOOKUP(S320,'PFR Receiving'!Z:Z,'PFR Receiving'!AA:AA))</f>
        <v>66.285714285714292</v>
      </c>
      <c r="Y320" s="13">
        <f t="shared" si="40"/>
        <v>584</v>
      </c>
      <c r="Z320" s="17">
        <f t="shared" si="41"/>
        <v>291.42857142857144</v>
      </c>
      <c r="AA320" s="15">
        <f t="shared" si="42"/>
        <v>0.71</v>
      </c>
      <c r="AB320" s="17">
        <f t="shared" si="43"/>
        <v>488.75</v>
      </c>
      <c r="AC320" s="12">
        <f t="shared" si="44"/>
        <v>4.2583333333333337</v>
      </c>
      <c r="AD320" s="16">
        <f>P320/H320*230</f>
        <v>15.333333333333334</v>
      </c>
      <c r="AE320" s="18">
        <f>Z320+X320</f>
        <v>357.71428571428572</v>
      </c>
      <c r="AF320" s="18">
        <f>IF(ISNA(_xlfn.XLOOKUP(S320,'PFR Receiving'!Z:Z,'PFR Receiving'!AB:AB)),0,_xlfn.XLOOKUP(S320,'PFR Receiving'!Z:Z,'PFR Receiving'!AB:AB))</f>
        <v>74.285714285714292</v>
      </c>
      <c r="AG320" s="18">
        <f>Z320+AF320</f>
        <v>365.71428571428572</v>
      </c>
      <c r="AH320" s="18">
        <f>K320/F320*16</f>
        <v>292.57142857142856</v>
      </c>
      <c r="AI320" s="18">
        <f>Z320+$AM$1*AH320+AF320</f>
        <v>550.03428571428572</v>
      </c>
    </row>
    <row r="321" spans="1:35" ht="20" x14ac:dyDescent="0.25">
      <c r="A321" s="5">
        <v>2018</v>
      </c>
      <c r="B321" s="9" t="s">
        <v>488</v>
      </c>
      <c r="C321" s="10" t="s">
        <v>74</v>
      </c>
      <c r="D321" s="10">
        <v>27</v>
      </c>
      <c r="E321" s="10"/>
      <c r="F321" s="10">
        <v>16</v>
      </c>
      <c r="G321" s="10">
        <v>2</v>
      </c>
      <c r="H321" s="10">
        <v>150</v>
      </c>
      <c r="I321" s="10">
        <v>499</v>
      </c>
      <c r="J321" s="10">
        <v>26</v>
      </c>
      <c r="K321" s="10">
        <v>307</v>
      </c>
      <c r="L321" s="10">
        <v>2</v>
      </c>
      <c r="M321" s="15">
        <f t="shared" si="38"/>
        <v>0.44500000000000001</v>
      </c>
      <c r="N321" s="10">
        <v>192</v>
      </c>
      <c r="O321" s="10">
        <v>1.3</v>
      </c>
      <c r="P321" s="10">
        <v>7</v>
      </c>
      <c r="Q321" s="15">
        <f t="shared" si="39"/>
        <v>0.68300000000000005</v>
      </c>
      <c r="R321" s="10">
        <v>21.4</v>
      </c>
      <c r="S321" s="5" t="str">
        <f t="shared" si="37"/>
        <v>2018-Alfred Blue</v>
      </c>
      <c r="T321" s="13">
        <f>_xlfn.XLOOKUP(S321,AV!Y:Y,AV!N:N)</f>
        <v>4.96</v>
      </c>
      <c r="U321">
        <f>IF(ISNA(_xlfn.XLOOKUP(S321,'NGS RYOE'!N:N,'NGS RYOE'!K:K)),"",_xlfn.XLOOKUP(S321,'NGS RYOE'!N:N,'NGS RYOE'!K:K))</f>
        <v>-0.23</v>
      </c>
      <c r="V321">
        <f t="shared" si="45"/>
        <v>0.24</v>
      </c>
      <c r="W321">
        <f>IF(ISNA(_xlfn.XLOOKUP(S321,'NGS RYOE'!N:N,'NGS RYOE'!L:L)),"",_xlfn.XLOOKUP(S321,'NGS RYOE'!N:N,'NGS RYOE'!L:L))</f>
        <v>41.5</v>
      </c>
      <c r="X321" s="17">
        <f>IF(ISNA(_xlfn.XLOOKUP(S321,'PFR Receiving'!Z:Z,'PFR Receiving'!AA:AA)),0,_xlfn.XLOOKUP(S321,'PFR Receiving'!Z:Z,'PFR Receiving'!AA:AA))</f>
        <v>154</v>
      </c>
      <c r="Y321" s="13">
        <f t="shared" si="40"/>
        <v>499</v>
      </c>
      <c r="Z321" s="17">
        <f t="shared" si="41"/>
        <v>192</v>
      </c>
      <c r="AA321" s="15">
        <f t="shared" si="42"/>
        <v>0.57899999999999996</v>
      </c>
      <c r="AB321" s="17">
        <f t="shared" si="43"/>
        <v>294.40000000000003</v>
      </c>
      <c r="AC321" s="12">
        <f t="shared" si="44"/>
        <v>3.3266666666666667</v>
      </c>
      <c r="AD321" s="16">
        <f>P321/H321*230</f>
        <v>10.733333333333334</v>
      </c>
      <c r="AE321" s="18">
        <f>Z321+X321</f>
        <v>346</v>
      </c>
      <c r="AF321" s="18">
        <f>IF(ISNA(_xlfn.XLOOKUP(S321,'PFR Receiving'!Z:Z,'PFR Receiving'!AB:AB)),0,_xlfn.XLOOKUP(S321,'PFR Receiving'!Z:Z,'PFR Receiving'!AB:AB))</f>
        <v>107</v>
      </c>
      <c r="AG321" s="18">
        <f>Z321+AF321</f>
        <v>299</v>
      </c>
      <c r="AH321" s="18">
        <f>K321/F321*16</f>
        <v>307</v>
      </c>
      <c r="AI321" s="18">
        <f>Z321+$AM$1*AH321+AF321</f>
        <v>492.40999999999997</v>
      </c>
    </row>
    <row r="322" spans="1:35" ht="20" x14ac:dyDescent="0.25">
      <c r="A322" s="5">
        <v>2018</v>
      </c>
      <c r="B322" s="9" t="s">
        <v>82</v>
      </c>
      <c r="C322" s="10" t="s">
        <v>19</v>
      </c>
      <c r="D322" s="10">
        <v>23</v>
      </c>
      <c r="E322" s="10" t="s">
        <v>24</v>
      </c>
      <c r="F322" s="10">
        <v>16</v>
      </c>
      <c r="G322" s="10">
        <v>8</v>
      </c>
      <c r="H322" s="10">
        <v>121</v>
      </c>
      <c r="I322" s="10">
        <v>464</v>
      </c>
      <c r="J322" s="10">
        <v>25</v>
      </c>
      <c r="K322" s="10">
        <v>231</v>
      </c>
      <c r="L322" s="10">
        <v>1.9</v>
      </c>
      <c r="M322" s="15">
        <f t="shared" si="38"/>
        <v>0.39</v>
      </c>
      <c r="N322" s="10">
        <v>233</v>
      </c>
      <c r="O322" s="10">
        <v>1.9</v>
      </c>
      <c r="P322" s="10">
        <v>5</v>
      </c>
      <c r="Q322" s="15">
        <f t="shared" si="39"/>
        <v>0.58799999999999997</v>
      </c>
      <c r="R322" s="10">
        <v>24.2</v>
      </c>
      <c r="S322" s="5" t="str">
        <f t="shared" ref="S322:S385" si="46">TRIM(CONCATENATE(A322,"-",B322))</f>
        <v>2018-Jamaal Williams</v>
      </c>
      <c r="T322" s="13">
        <f>_xlfn.XLOOKUP(S322,AV!Y:Y,AV!N:N)</f>
        <v>4</v>
      </c>
      <c r="U322">
        <f>IF(ISNA(_xlfn.XLOOKUP(S322,'NGS RYOE'!N:N,'NGS RYOE'!K:K)),"",_xlfn.XLOOKUP(S322,'NGS RYOE'!N:N,'NGS RYOE'!K:K))</f>
        <v>-0.26</v>
      </c>
      <c r="V322">
        <f t="shared" si="45"/>
        <v>0.21299999999999999</v>
      </c>
      <c r="W322">
        <f>IF(ISNA(_xlfn.XLOOKUP(S322,'NGS RYOE'!N:N,'NGS RYOE'!L:L)),"",_xlfn.XLOOKUP(S322,'NGS RYOE'!N:N,'NGS RYOE'!L:L))</f>
        <v>42.9</v>
      </c>
      <c r="X322" s="17">
        <f>IF(ISNA(_xlfn.XLOOKUP(S322,'PFR Receiving'!Z:Z,'PFR Receiving'!AA:AA)),0,_xlfn.XLOOKUP(S322,'PFR Receiving'!Z:Z,'PFR Receiving'!AA:AA))</f>
        <v>210</v>
      </c>
      <c r="Y322" s="13">
        <f t="shared" si="40"/>
        <v>464</v>
      </c>
      <c r="Z322" s="17">
        <f t="shared" si="41"/>
        <v>233</v>
      </c>
      <c r="AA322" s="15">
        <f t="shared" si="42"/>
        <v>0.64600000000000002</v>
      </c>
      <c r="AB322" s="17">
        <f t="shared" si="43"/>
        <v>442.89256198347107</v>
      </c>
      <c r="AC322" s="12">
        <f t="shared" si="44"/>
        <v>3.834710743801653</v>
      </c>
      <c r="AD322" s="16">
        <f>P322/H322*230</f>
        <v>9.5041322314049594</v>
      </c>
      <c r="AE322" s="18">
        <f>Z322+X322</f>
        <v>443</v>
      </c>
      <c r="AF322" s="18">
        <f>IF(ISNA(_xlfn.XLOOKUP(S322,'PFR Receiving'!Z:Z,'PFR Receiving'!AB:AB)),0,_xlfn.XLOOKUP(S322,'PFR Receiving'!Z:Z,'PFR Receiving'!AB:AB))</f>
        <v>223</v>
      </c>
      <c r="AG322" s="18">
        <f>Z322+AF322</f>
        <v>456</v>
      </c>
      <c r="AH322" s="18">
        <f>K322/F322*16</f>
        <v>231</v>
      </c>
      <c r="AI322" s="18">
        <f>Z322+$AM$1*AH322+AF322</f>
        <v>601.53</v>
      </c>
    </row>
    <row r="323" spans="1:35" ht="20" x14ac:dyDescent="0.25">
      <c r="A323" s="5">
        <v>2018</v>
      </c>
      <c r="B323" s="9" t="s">
        <v>136</v>
      </c>
      <c r="C323" s="10" t="s">
        <v>41</v>
      </c>
      <c r="D323" s="10">
        <v>23</v>
      </c>
      <c r="E323" s="10" t="s">
        <v>17</v>
      </c>
      <c r="F323" s="10">
        <v>16</v>
      </c>
      <c r="G323" s="10">
        <v>7</v>
      </c>
      <c r="H323" s="10">
        <v>99</v>
      </c>
      <c r="I323" s="10">
        <v>444</v>
      </c>
      <c r="J323" s="10">
        <v>20</v>
      </c>
      <c r="K323" s="10">
        <v>301</v>
      </c>
      <c r="L323" s="10">
        <v>3</v>
      </c>
      <c r="M323" s="15">
        <f t="shared" ref="M323:M386" si="47">_xlfn.PERCENTRANK.INC(L:L,L323)</f>
        <v>0.86599999999999999</v>
      </c>
      <c r="N323" s="10">
        <v>143</v>
      </c>
      <c r="O323" s="10">
        <v>1.4</v>
      </c>
      <c r="P323" s="10">
        <v>9</v>
      </c>
      <c r="Q323" s="15">
        <f t="shared" ref="Q323:Q386" si="48">_xlfn.PERCENTRANK.INC(P:P,P323)</f>
        <v>0.75700000000000001</v>
      </c>
      <c r="R323" s="10">
        <v>11</v>
      </c>
      <c r="S323" s="5" t="str">
        <f t="shared" si="46"/>
        <v>2018-Tarik Cohen</v>
      </c>
      <c r="T323" s="13">
        <f>_xlfn.XLOOKUP(S323,AV!Y:Y,AV!N:N)</f>
        <v>9.92</v>
      </c>
      <c r="U323">
        <f>IF(ISNA(_xlfn.XLOOKUP(S323,'NGS RYOE'!N:N,'NGS RYOE'!K:K)),"",_xlfn.XLOOKUP(S323,'NGS RYOE'!N:N,'NGS RYOE'!K:K))</f>
        <v>-0.36</v>
      </c>
      <c r="V323">
        <f t="shared" si="45"/>
        <v>0.18</v>
      </c>
      <c r="W323">
        <f>IF(ISNA(_xlfn.XLOOKUP(S323,'NGS RYOE'!N:N,'NGS RYOE'!L:L)),"",_xlfn.XLOOKUP(S323,'NGS RYOE'!N:N,'NGS RYOE'!L:L))</f>
        <v>37</v>
      </c>
      <c r="X323" s="17">
        <f>IF(ISNA(_xlfn.XLOOKUP(S323,'PFR Receiving'!Z:Z,'PFR Receiving'!AA:AA)),0,_xlfn.XLOOKUP(S323,'PFR Receiving'!Z:Z,'PFR Receiving'!AA:AA))</f>
        <v>725</v>
      </c>
      <c r="Y323" s="13">
        <f t="shared" ref="Y323:Y386" si="49">I323/F323*16</f>
        <v>444</v>
      </c>
      <c r="Z323" s="17">
        <f t="shared" ref="Z323:Z386" si="50">N323/F323*16</f>
        <v>143</v>
      </c>
      <c r="AA323" s="15">
        <f t="shared" ref="AA323:AA386" si="51">_xlfn.PERCENTRANK.INC(Z:Z,Z323)</f>
        <v>0.49399999999999999</v>
      </c>
      <c r="AB323" s="17">
        <f t="shared" ref="AB323:AB386" si="52">N323/H323*230</f>
        <v>332.22222222222223</v>
      </c>
      <c r="AC323" s="12">
        <f t="shared" ref="AC323:AC386" si="53">I323/H323</f>
        <v>4.4848484848484844</v>
      </c>
      <c r="AD323" s="16">
        <f>P323/H323*230</f>
        <v>20.90909090909091</v>
      </c>
      <c r="AE323" s="18">
        <f>Z323+X323</f>
        <v>868</v>
      </c>
      <c r="AF323" s="18">
        <f>IF(ISNA(_xlfn.XLOOKUP(S323,'PFR Receiving'!Z:Z,'PFR Receiving'!AB:AB)),0,_xlfn.XLOOKUP(S323,'PFR Receiving'!Z:Z,'PFR Receiving'!AB:AB))</f>
        <v>520</v>
      </c>
      <c r="AG323" s="18">
        <f>Z323+AF323</f>
        <v>663</v>
      </c>
      <c r="AH323" s="18">
        <f>K323/F323*16</f>
        <v>301</v>
      </c>
      <c r="AI323" s="18">
        <f>Z323+$AM$1*AH323+AF323</f>
        <v>852.63</v>
      </c>
    </row>
    <row r="324" spans="1:35" ht="20" x14ac:dyDescent="0.25">
      <c r="A324" s="5">
        <v>2018</v>
      </c>
      <c r="B324" s="9" t="s">
        <v>103</v>
      </c>
      <c r="C324" s="10" t="s">
        <v>31</v>
      </c>
      <c r="D324" s="10">
        <v>23</v>
      </c>
      <c r="E324" s="10" t="s">
        <v>17</v>
      </c>
      <c r="F324" s="10">
        <v>8</v>
      </c>
      <c r="G324" s="10">
        <v>8</v>
      </c>
      <c r="H324" s="10">
        <v>133</v>
      </c>
      <c r="I324" s="10">
        <v>439</v>
      </c>
      <c r="J324" s="10">
        <v>23</v>
      </c>
      <c r="K324" s="10">
        <v>213</v>
      </c>
      <c r="L324" s="10">
        <v>1.6</v>
      </c>
      <c r="M324" s="15">
        <f t="shared" si="47"/>
        <v>0.28999999999999998</v>
      </c>
      <c r="N324" s="10">
        <v>226</v>
      </c>
      <c r="O324" s="10">
        <v>1.7</v>
      </c>
      <c r="P324" s="10">
        <v>3</v>
      </c>
      <c r="Q324" s="15">
        <f t="shared" si="48"/>
        <v>0.495</v>
      </c>
      <c r="R324" s="10">
        <v>44.3</v>
      </c>
      <c r="S324" s="5" t="str">
        <f t="shared" si="46"/>
        <v>2018-Leonard Fournette</v>
      </c>
      <c r="T324" s="13">
        <f>_xlfn.XLOOKUP(S324,AV!Y:Y,AV!N:N)</f>
        <v>6.08</v>
      </c>
      <c r="U324">
        <f>IF(ISNA(_xlfn.XLOOKUP(S324,'NGS RYOE'!N:N,'NGS RYOE'!K:K)),"",_xlfn.XLOOKUP(S324,'NGS RYOE'!N:N,'NGS RYOE'!K:K))</f>
        <v>-0.08</v>
      </c>
      <c r="V324">
        <f t="shared" si="45"/>
        <v>0.34</v>
      </c>
      <c r="W324">
        <f>IF(ISNA(_xlfn.XLOOKUP(S324,'NGS RYOE'!N:N,'NGS RYOE'!L:L)),"",_xlfn.XLOOKUP(S324,'NGS RYOE'!N:N,'NGS RYOE'!L:L))</f>
        <v>43.2</v>
      </c>
      <c r="X324" s="17">
        <f>IF(ISNA(_xlfn.XLOOKUP(S324,'PFR Receiving'!Z:Z,'PFR Receiving'!AA:AA)),0,_xlfn.XLOOKUP(S324,'PFR Receiving'!Z:Z,'PFR Receiving'!AA:AA))</f>
        <v>370</v>
      </c>
      <c r="Y324" s="13">
        <f t="shared" si="49"/>
        <v>878</v>
      </c>
      <c r="Z324" s="17">
        <f t="shared" si="50"/>
        <v>452</v>
      </c>
      <c r="AA324" s="15">
        <f t="shared" si="51"/>
        <v>0.85199999999999998</v>
      </c>
      <c r="AB324" s="17">
        <f t="shared" si="52"/>
        <v>390.82706766917295</v>
      </c>
      <c r="AC324" s="12">
        <f t="shared" si="53"/>
        <v>3.3007518796992481</v>
      </c>
      <c r="AD324" s="16">
        <f>P324/H324*230</f>
        <v>5.1879699248120295</v>
      </c>
      <c r="AE324" s="18">
        <f>Z324+X324</f>
        <v>822</v>
      </c>
      <c r="AF324" s="18">
        <f>IF(ISNA(_xlfn.XLOOKUP(S324,'PFR Receiving'!Z:Z,'PFR Receiving'!AB:AB)),0,_xlfn.XLOOKUP(S324,'PFR Receiving'!Z:Z,'PFR Receiving'!AB:AB))</f>
        <v>426</v>
      </c>
      <c r="AG324" s="18">
        <f>Z324+AF324</f>
        <v>878</v>
      </c>
      <c r="AH324" s="18">
        <f>K324/F324*16</f>
        <v>426</v>
      </c>
      <c r="AI324" s="18">
        <f>Z324+$AM$1*AH324+AF324</f>
        <v>1146.3800000000001</v>
      </c>
    </row>
    <row r="325" spans="1:35" ht="20" x14ac:dyDescent="0.25">
      <c r="A325" s="5">
        <v>2018</v>
      </c>
      <c r="B325" s="9" t="s">
        <v>343</v>
      </c>
      <c r="C325" s="10" t="s">
        <v>53</v>
      </c>
      <c r="D325" s="10">
        <v>30</v>
      </c>
      <c r="E325" s="10"/>
      <c r="F325" s="10">
        <v>12</v>
      </c>
      <c r="G325" s="10">
        <v>1</v>
      </c>
      <c r="H325" s="10">
        <v>111</v>
      </c>
      <c r="I325" s="10">
        <v>428</v>
      </c>
      <c r="J325" s="10">
        <v>24</v>
      </c>
      <c r="K325" s="10">
        <v>211</v>
      </c>
      <c r="L325" s="10">
        <v>1.9</v>
      </c>
      <c r="M325" s="15">
        <f t="shared" si="47"/>
        <v>0.39</v>
      </c>
      <c r="N325" s="10">
        <v>217</v>
      </c>
      <c r="O325" s="10">
        <v>2</v>
      </c>
      <c r="P325" s="10">
        <v>9</v>
      </c>
      <c r="Q325" s="15">
        <f t="shared" si="48"/>
        <v>0.75700000000000001</v>
      </c>
      <c r="R325" s="10">
        <v>12.3</v>
      </c>
      <c r="S325" s="5" t="str">
        <f t="shared" si="46"/>
        <v>2018-Alfred Morris</v>
      </c>
      <c r="T325" s="13">
        <f>_xlfn.XLOOKUP(S325,AV!Y:Y,AV!N:N)</f>
        <v>4</v>
      </c>
      <c r="U325">
        <f>IF(ISNA(_xlfn.XLOOKUP(S325,'NGS RYOE'!N:N,'NGS RYOE'!K:K)),"",_xlfn.XLOOKUP(S325,'NGS RYOE'!N:N,'NGS RYOE'!K:K))</f>
        <v>-0.41</v>
      </c>
      <c r="V325">
        <f t="shared" si="45"/>
        <v>0.14599999999999999</v>
      </c>
      <c r="W325">
        <f>IF(ISNA(_xlfn.XLOOKUP(S325,'NGS RYOE'!N:N,'NGS RYOE'!L:L)),"",_xlfn.XLOOKUP(S325,'NGS RYOE'!N:N,'NGS RYOE'!L:L))</f>
        <v>40.4</v>
      </c>
      <c r="X325" s="17">
        <f>IF(ISNA(_xlfn.XLOOKUP(S325,'PFR Receiving'!Z:Z,'PFR Receiving'!AA:AA)),0,_xlfn.XLOOKUP(S325,'PFR Receiving'!Z:Z,'PFR Receiving'!AA:AA))</f>
        <v>97.333333333333329</v>
      </c>
      <c r="Y325" s="13">
        <f t="shared" si="49"/>
        <v>570.66666666666663</v>
      </c>
      <c r="Z325" s="17">
        <f t="shared" si="50"/>
        <v>289.33333333333331</v>
      </c>
      <c r="AA325" s="15">
        <f t="shared" si="51"/>
        <v>0.70699999999999996</v>
      </c>
      <c r="AB325" s="17">
        <f t="shared" si="52"/>
        <v>449.63963963963965</v>
      </c>
      <c r="AC325" s="12">
        <f t="shared" si="53"/>
        <v>3.855855855855856</v>
      </c>
      <c r="AD325" s="16">
        <f>P325/H325*230</f>
        <v>18.648648648648649</v>
      </c>
      <c r="AE325" s="18">
        <f>Z325+X325</f>
        <v>386.66666666666663</v>
      </c>
      <c r="AF325" s="18">
        <f>IF(ISNA(_xlfn.XLOOKUP(S325,'PFR Receiving'!Z:Z,'PFR Receiving'!AB:AB)),0,_xlfn.XLOOKUP(S325,'PFR Receiving'!Z:Z,'PFR Receiving'!AB:AB))</f>
        <v>89.333333333333329</v>
      </c>
      <c r="AG325" s="18">
        <f>Z325+AF325</f>
        <v>378.66666666666663</v>
      </c>
      <c r="AH325" s="18">
        <f>K325/F325*16</f>
        <v>281.33333333333331</v>
      </c>
      <c r="AI325" s="18">
        <f>Z325+$AM$1*AH325+AF325</f>
        <v>555.90666666666664</v>
      </c>
    </row>
    <row r="326" spans="1:35" ht="20" x14ac:dyDescent="0.25">
      <c r="A326" s="5">
        <v>2018</v>
      </c>
      <c r="B326" s="9" t="s">
        <v>132</v>
      </c>
      <c r="C326" s="10" t="s">
        <v>81</v>
      </c>
      <c r="D326" s="10">
        <v>26</v>
      </c>
      <c r="E326" s="10"/>
      <c r="F326" s="10">
        <v>16</v>
      </c>
      <c r="G326" s="10">
        <v>3</v>
      </c>
      <c r="H326" s="10">
        <v>94</v>
      </c>
      <c r="I326" s="10">
        <v>425</v>
      </c>
      <c r="J326" s="10">
        <v>25</v>
      </c>
      <c r="K326" s="10">
        <v>298</v>
      </c>
      <c r="L326" s="10">
        <v>3.2</v>
      </c>
      <c r="M326" s="15">
        <f t="shared" si="47"/>
        <v>0.9</v>
      </c>
      <c r="N326" s="10">
        <v>127</v>
      </c>
      <c r="O326" s="10">
        <v>1.4</v>
      </c>
      <c r="P326" s="10">
        <v>3</v>
      </c>
      <c r="Q326" s="15">
        <f t="shared" si="48"/>
        <v>0.495</v>
      </c>
      <c r="R326" s="10">
        <v>31.3</v>
      </c>
      <c r="S326" s="5" t="str">
        <f t="shared" si="46"/>
        <v>2018-James White</v>
      </c>
      <c r="T326" s="13">
        <f>_xlfn.XLOOKUP(S326,AV!Y:Y,AV!N:N)</f>
        <v>9.92</v>
      </c>
      <c r="U326">
        <f>IF(ISNA(_xlfn.XLOOKUP(S326,'NGS RYOE'!N:N,'NGS RYOE'!K:K)),"",_xlfn.XLOOKUP(S326,'NGS RYOE'!N:N,'NGS RYOE'!K:K))</f>
        <v>-0.33</v>
      </c>
      <c r="V326">
        <f t="shared" si="45"/>
        <v>0.193</v>
      </c>
      <c r="W326">
        <f>IF(ISNA(_xlfn.XLOOKUP(S326,'NGS RYOE'!N:N,'NGS RYOE'!L:L)),"",_xlfn.XLOOKUP(S326,'NGS RYOE'!N:N,'NGS RYOE'!L:L))</f>
        <v>33</v>
      </c>
      <c r="X326" s="17">
        <f>IF(ISNA(_xlfn.XLOOKUP(S326,'PFR Receiving'!Z:Z,'PFR Receiving'!AA:AA)),0,_xlfn.XLOOKUP(S326,'PFR Receiving'!Z:Z,'PFR Receiving'!AA:AA))</f>
        <v>751</v>
      </c>
      <c r="Y326" s="13">
        <f t="shared" si="49"/>
        <v>425</v>
      </c>
      <c r="Z326" s="17">
        <f t="shared" si="50"/>
        <v>127</v>
      </c>
      <c r="AA326" s="15">
        <f t="shared" si="51"/>
        <v>0.47499999999999998</v>
      </c>
      <c r="AB326" s="17">
        <f t="shared" si="52"/>
        <v>310.74468085106383</v>
      </c>
      <c r="AC326" s="12">
        <f t="shared" si="53"/>
        <v>4.5212765957446805</v>
      </c>
      <c r="AD326" s="16">
        <f>P326/H326*230</f>
        <v>7.3404255319148932</v>
      </c>
      <c r="AE326" s="18">
        <f>Z326+X326</f>
        <v>878</v>
      </c>
      <c r="AF326" s="18">
        <f>IF(ISNA(_xlfn.XLOOKUP(S326,'PFR Receiving'!Z:Z,'PFR Receiving'!AB:AB)),0,_xlfn.XLOOKUP(S326,'PFR Receiving'!Z:Z,'PFR Receiving'!AB:AB))</f>
        <v>665</v>
      </c>
      <c r="AG326" s="18">
        <f>Z326+AF326</f>
        <v>792</v>
      </c>
      <c r="AH326" s="18">
        <f>K326/F326*16</f>
        <v>298</v>
      </c>
      <c r="AI326" s="18">
        <f>Z326+$AM$1*AH326+AF326</f>
        <v>979.74</v>
      </c>
    </row>
    <row r="327" spans="1:35" ht="20" x14ac:dyDescent="0.25">
      <c r="A327" s="5">
        <v>2018</v>
      </c>
      <c r="B327" s="9" t="s">
        <v>135</v>
      </c>
      <c r="C327" s="10" t="s">
        <v>51</v>
      </c>
      <c r="D327" s="10">
        <v>22</v>
      </c>
      <c r="E327" s="10"/>
      <c r="F327" s="10">
        <v>14</v>
      </c>
      <c r="G327" s="10">
        <v>0</v>
      </c>
      <c r="H327" s="10">
        <v>85</v>
      </c>
      <c r="I327" s="10">
        <v>419</v>
      </c>
      <c r="J327" s="10">
        <v>20</v>
      </c>
      <c r="K327" s="10">
        <v>271</v>
      </c>
      <c r="L327" s="10">
        <v>3.2</v>
      </c>
      <c r="M327" s="15">
        <f t="shared" si="47"/>
        <v>0.9</v>
      </c>
      <c r="N327" s="10">
        <v>148</v>
      </c>
      <c r="O327" s="10">
        <v>1.7</v>
      </c>
      <c r="P327" s="10">
        <v>7</v>
      </c>
      <c r="Q327" s="15">
        <f t="shared" si="48"/>
        <v>0.68300000000000005</v>
      </c>
      <c r="R327" s="10">
        <v>12.1</v>
      </c>
      <c r="S327" s="5" t="str">
        <f t="shared" si="46"/>
        <v>2018-Rashaad Penny</v>
      </c>
      <c r="T327" s="13">
        <f>_xlfn.XLOOKUP(S327,AV!Y:Y,AV!N:N)</f>
        <v>4.6399999999999997</v>
      </c>
      <c r="U327">
        <f>IF(ISNA(_xlfn.XLOOKUP(S327,'NGS RYOE'!N:N,'NGS RYOE'!K:K)),"",_xlfn.XLOOKUP(S327,'NGS RYOE'!N:N,'NGS RYOE'!K:K))</f>
        <v>0.49</v>
      </c>
      <c r="V327">
        <f t="shared" si="45"/>
        <v>0.70599999999999996</v>
      </c>
      <c r="W327">
        <f>IF(ISNA(_xlfn.XLOOKUP(S327,'NGS RYOE'!N:N,'NGS RYOE'!L:L)),"",_xlfn.XLOOKUP(S327,'NGS RYOE'!N:N,'NGS RYOE'!L:L))</f>
        <v>34.5</v>
      </c>
      <c r="X327" s="17">
        <f>IF(ISNA(_xlfn.XLOOKUP(S327,'PFR Receiving'!Z:Z,'PFR Receiving'!AA:AA)),0,_xlfn.XLOOKUP(S327,'PFR Receiving'!Z:Z,'PFR Receiving'!AA:AA))</f>
        <v>85.714285714285708</v>
      </c>
      <c r="Y327" s="13">
        <f t="shared" si="49"/>
        <v>478.85714285714283</v>
      </c>
      <c r="Z327" s="17">
        <f t="shared" si="50"/>
        <v>169.14285714285714</v>
      </c>
      <c r="AA327" s="15">
        <f t="shared" si="51"/>
        <v>0.54600000000000004</v>
      </c>
      <c r="AB327" s="17">
        <f t="shared" si="52"/>
        <v>400.47058823529414</v>
      </c>
      <c r="AC327" s="12">
        <f t="shared" si="53"/>
        <v>4.9294117647058826</v>
      </c>
      <c r="AD327" s="16">
        <f>P327/H327*230</f>
        <v>18.941176470588236</v>
      </c>
      <c r="AE327" s="18">
        <f>Z327+X327</f>
        <v>254.85714285714283</v>
      </c>
      <c r="AF327" s="18">
        <f>IF(ISNA(_xlfn.XLOOKUP(S327,'PFR Receiving'!Z:Z,'PFR Receiving'!AB:AB)),0,_xlfn.XLOOKUP(S327,'PFR Receiving'!Z:Z,'PFR Receiving'!AB:AB))</f>
        <v>83.428571428571431</v>
      </c>
      <c r="AG327" s="18">
        <f>Z327+AF327</f>
        <v>252.57142857142856</v>
      </c>
      <c r="AH327" s="18">
        <f>K327/F327*16</f>
        <v>309.71428571428572</v>
      </c>
      <c r="AI327" s="18">
        <f>Z327+$AM$1*AH327+AF327</f>
        <v>447.69142857142856</v>
      </c>
    </row>
    <row r="328" spans="1:35" ht="20" x14ac:dyDescent="0.25">
      <c r="A328" s="5">
        <v>2018</v>
      </c>
      <c r="B328" s="9" t="s">
        <v>487</v>
      </c>
      <c r="C328" s="10" t="s">
        <v>90</v>
      </c>
      <c r="D328" s="10">
        <v>32</v>
      </c>
      <c r="E328" s="10" t="s">
        <v>17</v>
      </c>
      <c r="F328" s="10">
        <v>16</v>
      </c>
      <c r="G328" s="10">
        <v>8</v>
      </c>
      <c r="H328" s="10">
        <v>154</v>
      </c>
      <c r="I328" s="10">
        <v>418</v>
      </c>
      <c r="J328" s="10">
        <v>25</v>
      </c>
      <c r="K328" s="10">
        <v>170</v>
      </c>
      <c r="L328" s="10">
        <v>1.1000000000000001</v>
      </c>
      <c r="M328" s="15">
        <f t="shared" si="47"/>
        <v>0.17599999999999999</v>
      </c>
      <c r="N328" s="10">
        <v>248</v>
      </c>
      <c r="O328" s="10">
        <v>1.6</v>
      </c>
      <c r="P328" s="10">
        <v>7</v>
      </c>
      <c r="Q328" s="15">
        <f t="shared" si="48"/>
        <v>0.68300000000000005</v>
      </c>
      <c r="R328" s="10">
        <v>22</v>
      </c>
      <c r="S328" s="5" t="str">
        <f t="shared" si="46"/>
        <v>2018-LeGarrette Blount</v>
      </c>
      <c r="T328" s="13">
        <f>_xlfn.XLOOKUP(S328,AV!Y:Y,AV!N:N)</f>
        <v>3.04</v>
      </c>
      <c r="U328">
        <f>IF(ISNA(_xlfn.XLOOKUP(S328,'NGS RYOE'!N:N,'NGS RYOE'!K:K)),"",_xlfn.XLOOKUP(S328,'NGS RYOE'!N:N,'NGS RYOE'!K:K))</f>
        <v>-0.95</v>
      </c>
      <c r="V328">
        <f t="shared" si="45"/>
        <v>1.2999999999999999E-2</v>
      </c>
      <c r="W328">
        <f>IF(ISNA(_xlfn.XLOOKUP(S328,'NGS RYOE'!N:N,'NGS RYOE'!L:L)),"",_xlfn.XLOOKUP(S328,'NGS RYOE'!N:N,'NGS RYOE'!L:L))</f>
        <v>26.6</v>
      </c>
      <c r="X328" s="17">
        <f>IF(ISNA(_xlfn.XLOOKUP(S328,'PFR Receiving'!Z:Z,'PFR Receiving'!AA:AA)),0,_xlfn.XLOOKUP(S328,'PFR Receiving'!Z:Z,'PFR Receiving'!AA:AA))</f>
        <v>67</v>
      </c>
      <c r="Y328" s="13">
        <f t="shared" si="49"/>
        <v>418</v>
      </c>
      <c r="Z328" s="17">
        <f t="shared" si="50"/>
        <v>248</v>
      </c>
      <c r="AA328" s="15">
        <f t="shared" si="51"/>
        <v>0.67200000000000004</v>
      </c>
      <c r="AB328" s="17">
        <f t="shared" si="52"/>
        <v>370.38961038961043</v>
      </c>
      <c r="AC328" s="12">
        <f t="shared" si="53"/>
        <v>2.7142857142857144</v>
      </c>
      <c r="AD328" s="16">
        <f>P328/H328*230</f>
        <v>10.454545454545455</v>
      </c>
      <c r="AE328" s="18">
        <f>Z328+X328</f>
        <v>315</v>
      </c>
      <c r="AF328" s="18">
        <f>IF(ISNA(_xlfn.XLOOKUP(S328,'PFR Receiving'!Z:Z,'PFR Receiving'!AB:AB)),0,_xlfn.XLOOKUP(S328,'PFR Receiving'!Z:Z,'PFR Receiving'!AB:AB))</f>
        <v>87</v>
      </c>
      <c r="AG328" s="18">
        <f>Z328+AF328</f>
        <v>335</v>
      </c>
      <c r="AH328" s="18">
        <f>K328/F328*16</f>
        <v>170</v>
      </c>
      <c r="AI328" s="18">
        <f>Z328+$AM$1*AH328+AF328</f>
        <v>442.1</v>
      </c>
    </row>
    <row r="329" spans="1:35" ht="20" x14ac:dyDescent="0.25">
      <c r="A329" s="5">
        <v>2018</v>
      </c>
      <c r="B329" s="9" t="s">
        <v>188</v>
      </c>
      <c r="C329" s="10" t="s">
        <v>31</v>
      </c>
      <c r="D329" s="10">
        <v>25</v>
      </c>
      <c r="E329" s="10" t="s">
        <v>24</v>
      </c>
      <c r="F329" s="10">
        <v>14</v>
      </c>
      <c r="G329" s="10">
        <v>5</v>
      </c>
      <c r="H329" s="10">
        <v>104</v>
      </c>
      <c r="I329" s="10">
        <v>414</v>
      </c>
      <c r="J329" s="10">
        <v>16</v>
      </c>
      <c r="K329" s="10">
        <v>229</v>
      </c>
      <c r="L329" s="10">
        <v>2.2000000000000002</v>
      </c>
      <c r="M329" s="15">
        <f t="shared" si="47"/>
        <v>0.57299999999999995</v>
      </c>
      <c r="N329" s="10">
        <v>185</v>
      </c>
      <c r="O329" s="10">
        <v>1.8</v>
      </c>
      <c r="P329" s="10">
        <v>5</v>
      </c>
      <c r="Q329" s="15">
        <f t="shared" si="48"/>
        <v>0.58799999999999997</v>
      </c>
      <c r="R329" s="10">
        <v>20.8</v>
      </c>
      <c r="S329" s="5" t="str">
        <f t="shared" si="46"/>
        <v>2018-T.J. Yeldon</v>
      </c>
      <c r="T329" s="13">
        <f>_xlfn.XLOOKUP(S329,AV!Y:Y,AV!N:N)</f>
        <v>5.76</v>
      </c>
      <c r="U329">
        <f>IF(ISNA(_xlfn.XLOOKUP(S329,'NGS RYOE'!N:N,'NGS RYOE'!K:K)),"",_xlfn.XLOOKUP(S329,'NGS RYOE'!N:N,'NGS RYOE'!K:K))</f>
        <v>-0.13</v>
      </c>
      <c r="V329">
        <f t="shared" si="45"/>
        <v>0.313</v>
      </c>
      <c r="W329">
        <f>IF(ISNA(_xlfn.XLOOKUP(S329,'NGS RYOE'!N:N,'NGS RYOE'!L:L)),"",_xlfn.XLOOKUP(S329,'NGS RYOE'!N:N,'NGS RYOE'!L:L))</f>
        <v>35.6</v>
      </c>
      <c r="X329" s="17">
        <f>IF(ISNA(_xlfn.XLOOKUP(S329,'PFR Receiving'!Z:Z,'PFR Receiving'!AA:AA)),0,_xlfn.XLOOKUP(S329,'PFR Receiving'!Z:Z,'PFR Receiving'!AA:AA))</f>
        <v>556.57142857142856</v>
      </c>
      <c r="Y329" s="13">
        <f t="shared" si="49"/>
        <v>473.14285714285717</v>
      </c>
      <c r="Z329" s="17">
        <f t="shared" si="50"/>
        <v>211.42857142857142</v>
      </c>
      <c r="AA329" s="15">
        <f t="shared" si="51"/>
        <v>0.61</v>
      </c>
      <c r="AB329" s="17">
        <f t="shared" si="52"/>
        <v>409.13461538461536</v>
      </c>
      <c r="AC329" s="12">
        <f t="shared" si="53"/>
        <v>3.9807692307692308</v>
      </c>
      <c r="AD329" s="16">
        <f>P329/H329*230</f>
        <v>11.057692307692308</v>
      </c>
      <c r="AE329" s="18">
        <f>Z329+X329</f>
        <v>768</v>
      </c>
      <c r="AF329" s="18">
        <f>IF(ISNA(_xlfn.XLOOKUP(S329,'PFR Receiving'!Z:Z,'PFR Receiving'!AB:AB)),0,_xlfn.XLOOKUP(S329,'PFR Receiving'!Z:Z,'PFR Receiving'!AB:AB))</f>
        <v>514.28571428571433</v>
      </c>
      <c r="AG329" s="18">
        <f>Z329+AF329</f>
        <v>725.71428571428578</v>
      </c>
      <c r="AH329" s="18">
        <f>K329/F329*16</f>
        <v>261.71428571428572</v>
      </c>
      <c r="AI329" s="18">
        <f>Z329+$AM$1*AH329+AF329</f>
        <v>890.59428571428577</v>
      </c>
    </row>
    <row r="330" spans="1:35" ht="20" x14ac:dyDescent="0.25">
      <c r="A330" s="5">
        <v>2018</v>
      </c>
      <c r="B330" s="9" t="s">
        <v>382</v>
      </c>
      <c r="C330" s="10" t="s">
        <v>23</v>
      </c>
      <c r="D330" s="10">
        <v>24</v>
      </c>
      <c r="E330" s="10" t="s">
        <v>17</v>
      </c>
      <c r="F330" s="10">
        <v>10</v>
      </c>
      <c r="G330" s="10">
        <v>10</v>
      </c>
      <c r="H330" s="10">
        <v>114</v>
      </c>
      <c r="I330" s="10">
        <v>411</v>
      </c>
      <c r="J330" s="10">
        <v>22</v>
      </c>
      <c r="K330" s="10">
        <v>193</v>
      </c>
      <c r="L330" s="10">
        <v>1.7</v>
      </c>
      <c r="M330" s="15">
        <f t="shared" si="47"/>
        <v>0.32300000000000001</v>
      </c>
      <c r="N330" s="10">
        <v>218</v>
      </c>
      <c r="O330" s="10">
        <v>1.9</v>
      </c>
      <c r="P330" s="10">
        <v>10</v>
      </c>
      <c r="Q330" s="15">
        <f t="shared" si="48"/>
        <v>0.78500000000000003</v>
      </c>
      <c r="R330" s="10">
        <v>11.4</v>
      </c>
      <c r="S330" s="5" t="str">
        <f t="shared" si="46"/>
        <v>2018-Alex Collins</v>
      </c>
      <c r="T330" s="13">
        <f>_xlfn.XLOOKUP(S330,AV!Y:Y,AV!N:N)</f>
        <v>4.8</v>
      </c>
      <c r="U330">
        <f>IF(ISNA(_xlfn.XLOOKUP(S330,'NGS RYOE'!N:N,'NGS RYOE'!K:K)),"",_xlfn.XLOOKUP(S330,'NGS RYOE'!N:N,'NGS RYOE'!K:K))</f>
        <v>-0.24</v>
      </c>
      <c r="V330">
        <f t="shared" si="45"/>
        <v>0.22600000000000001</v>
      </c>
      <c r="W330">
        <f>IF(ISNA(_xlfn.XLOOKUP(S330,'NGS RYOE'!N:N,'NGS RYOE'!L:L)),"",_xlfn.XLOOKUP(S330,'NGS RYOE'!N:N,'NGS RYOE'!L:L))</f>
        <v>41.3</v>
      </c>
      <c r="X330" s="17">
        <f>IF(ISNA(_xlfn.XLOOKUP(S330,'PFR Receiving'!Z:Z,'PFR Receiving'!AA:AA)),0,_xlfn.XLOOKUP(S330,'PFR Receiving'!Z:Z,'PFR Receiving'!AA:AA))</f>
        <v>168</v>
      </c>
      <c r="Y330" s="13">
        <f t="shared" si="49"/>
        <v>657.6</v>
      </c>
      <c r="Z330" s="17">
        <f t="shared" si="50"/>
        <v>348.8</v>
      </c>
      <c r="AA330" s="15">
        <f t="shared" si="51"/>
        <v>0.752</v>
      </c>
      <c r="AB330" s="17">
        <f t="shared" si="52"/>
        <v>439.82456140350877</v>
      </c>
      <c r="AC330" s="12">
        <f t="shared" si="53"/>
        <v>3.6052631578947367</v>
      </c>
      <c r="AD330" s="16">
        <f>P330/H330*230</f>
        <v>20.175438596491226</v>
      </c>
      <c r="AE330" s="18">
        <f>Z330+X330</f>
        <v>516.79999999999995</v>
      </c>
      <c r="AF330" s="18">
        <f>IF(ISNA(_xlfn.XLOOKUP(S330,'PFR Receiving'!Z:Z,'PFR Receiving'!AB:AB)),0,_xlfn.XLOOKUP(S330,'PFR Receiving'!Z:Z,'PFR Receiving'!AB:AB))</f>
        <v>155.19999999999999</v>
      </c>
      <c r="AG330" s="18">
        <f>Z330+AF330</f>
        <v>504</v>
      </c>
      <c r="AH330" s="18">
        <f>K330/F330*16</f>
        <v>308.8</v>
      </c>
      <c r="AI330" s="18">
        <f>Z330+$AM$1*AH330+AF330</f>
        <v>698.5440000000001</v>
      </c>
    </row>
    <row r="331" spans="1:35" ht="20" x14ac:dyDescent="0.25">
      <c r="A331" s="5">
        <v>2018</v>
      </c>
      <c r="B331" s="9" t="s">
        <v>491</v>
      </c>
      <c r="C331" s="10" t="s">
        <v>21</v>
      </c>
      <c r="D331" s="10">
        <v>30</v>
      </c>
      <c r="E331" s="10"/>
      <c r="F331" s="10">
        <v>13</v>
      </c>
      <c r="G331" s="10">
        <v>1</v>
      </c>
      <c r="H331" s="10">
        <v>115</v>
      </c>
      <c r="I331" s="10">
        <v>385</v>
      </c>
      <c r="J331" s="10">
        <v>25</v>
      </c>
      <c r="K331" s="10">
        <v>116</v>
      </c>
      <c r="L331" s="10">
        <v>1</v>
      </c>
      <c r="M331" s="15">
        <f t="shared" si="47"/>
        <v>0.14199999999999999</v>
      </c>
      <c r="N331" s="10">
        <v>269</v>
      </c>
      <c r="O331" s="10">
        <v>2.2999999999999998</v>
      </c>
      <c r="P331" s="10">
        <v>8</v>
      </c>
      <c r="Q331" s="15">
        <f t="shared" si="48"/>
        <v>0.71599999999999997</v>
      </c>
      <c r="R331" s="10">
        <v>14.4</v>
      </c>
      <c r="S331" s="5" t="str">
        <f t="shared" si="46"/>
        <v>2018-Chris Ivory</v>
      </c>
      <c r="T331" s="13">
        <f>_xlfn.XLOOKUP(S331,AV!Y:Y,AV!N:N)</f>
        <v>3.68</v>
      </c>
      <c r="U331">
        <f>IF(ISNA(_xlfn.XLOOKUP(S331,'NGS RYOE'!N:N,'NGS RYOE'!K:K)),"",_xlfn.XLOOKUP(S331,'NGS RYOE'!N:N,'NGS RYOE'!K:K))</f>
        <v>-0.41</v>
      </c>
      <c r="V331">
        <f t="shared" si="45"/>
        <v>0.14599999999999999</v>
      </c>
      <c r="W331">
        <f>IF(ISNA(_xlfn.XLOOKUP(S331,'NGS RYOE'!N:N,'NGS RYOE'!L:L)),"",_xlfn.XLOOKUP(S331,'NGS RYOE'!N:N,'NGS RYOE'!L:L))</f>
        <v>37.5</v>
      </c>
      <c r="X331" s="17">
        <f>IF(ISNA(_xlfn.XLOOKUP(S331,'PFR Receiving'!Z:Z,'PFR Receiving'!AA:AA)),0,_xlfn.XLOOKUP(S331,'PFR Receiving'!Z:Z,'PFR Receiving'!AA:AA))</f>
        <v>252.30769230769232</v>
      </c>
      <c r="Y331" s="13">
        <f t="shared" si="49"/>
        <v>473.84615384615387</v>
      </c>
      <c r="Z331" s="17">
        <f t="shared" si="50"/>
        <v>331.07692307692309</v>
      </c>
      <c r="AA331" s="15">
        <f t="shared" si="51"/>
        <v>0.73799999999999999</v>
      </c>
      <c r="AB331" s="17">
        <f t="shared" si="52"/>
        <v>538</v>
      </c>
      <c r="AC331" s="12">
        <f t="shared" si="53"/>
        <v>3.347826086956522</v>
      </c>
      <c r="AD331" s="16">
        <f>P331/H331*230</f>
        <v>16</v>
      </c>
      <c r="AE331" s="18">
        <f>Z331+X331</f>
        <v>583.38461538461547</v>
      </c>
      <c r="AF331" s="18">
        <f>IF(ISNA(_xlfn.XLOOKUP(S331,'PFR Receiving'!Z:Z,'PFR Receiving'!AB:AB)),0,_xlfn.XLOOKUP(S331,'PFR Receiving'!Z:Z,'PFR Receiving'!AB:AB))</f>
        <v>251.07692307692307</v>
      </c>
      <c r="AG331" s="18">
        <f>Z331+AF331</f>
        <v>582.15384615384619</v>
      </c>
      <c r="AH331" s="18">
        <f>K331/F331*16</f>
        <v>142.76923076923077</v>
      </c>
      <c r="AI331" s="18">
        <f>Z331+$AM$1*AH331+AF331</f>
        <v>672.09846153846161</v>
      </c>
    </row>
    <row r="332" spans="1:35" ht="20" x14ac:dyDescent="0.25">
      <c r="A332" s="5">
        <v>2018</v>
      </c>
      <c r="B332" s="9" t="s">
        <v>195</v>
      </c>
      <c r="C332" s="10" t="s">
        <v>109</v>
      </c>
      <c r="D332" s="10">
        <v>32</v>
      </c>
      <c r="E332" s="10" t="s">
        <v>24</v>
      </c>
      <c r="F332" s="10">
        <v>6</v>
      </c>
      <c r="G332" s="10">
        <v>6</v>
      </c>
      <c r="H332" s="10">
        <v>90</v>
      </c>
      <c r="I332" s="10">
        <v>376</v>
      </c>
      <c r="J332" s="10">
        <v>20</v>
      </c>
      <c r="K332" s="10">
        <v>90</v>
      </c>
      <c r="L332" s="10">
        <v>1</v>
      </c>
      <c r="M332" s="15">
        <f t="shared" si="47"/>
        <v>0.14199999999999999</v>
      </c>
      <c r="N332" s="10">
        <v>286</v>
      </c>
      <c r="O332" s="10">
        <v>3.2</v>
      </c>
      <c r="P332" s="10">
        <v>6</v>
      </c>
      <c r="Q332" s="15">
        <f t="shared" si="48"/>
        <v>0.65200000000000002</v>
      </c>
      <c r="R332" s="10">
        <v>15</v>
      </c>
      <c r="S332" s="5" t="str">
        <f t="shared" si="46"/>
        <v>2018-Marshawn Lynch</v>
      </c>
      <c r="T332" s="13">
        <f>_xlfn.XLOOKUP(S332,AV!Y:Y,AV!N:N)</f>
        <v>8</v>
      </c>
      <c r="U332">
        <f>IF(ISNA(_xlfn.XLOOKUP(S332,'NGS RYOE'!N:N,'NGS RYOE'!K:K)),"",_xlfn.XLOOKUP(S332,'NGS RYOE'!N:N,'NGS RYOE'!K:K))</f>
        <v>0.09</v>
      </c>
      <c r="V332">
        <f t="shared" si="45"/>
        <v>0.44</v>
      </c>
      <c r="W332">
        <f>IF(ISNA(_xlfn.XLOOKUP(S332,'NGS RYOE'!N:N,'NGS RYOE'!L:L)),"",_xlfn.XLOOKUP(S332,'NGS RYOE'!N:N,'NGS RYOE'!L:L))</f>
        <v>50.6</v>
      </c>
      <c r="X332" s="17">
        <f>IF(ISNA(_xlfn.XLOOKUP(S332,'PFR Receiving'!Z:Z,'PFR Receiving'!AA:AA)),0,_xlfn.XLOOKUP(S332,'PFR Receiving'!Z:Z,'PFR Receiving'!AA:AA))</f>
        <v>224</v>
      </c>
      <c r="Y332" s="13">
        <f t="shared" si="49"/>
        <v>1002.6666666666666</v>
      </c>
      <c r="Z332" s="17">
        <f t="shared" si="50"/>
        <v>762.66666666666663</v>
      </c>
      <c r="AA332" s="15">
        <f t="shared" si="51"/>
        <v>0.98299999999999998</v>
      </c>
      <c r="AB332" s="17">
        <f t="shared" si="52"/>
        <v>730.8888888888888</v>
      </c>
      <c r="AC332" s="12">
        <f t="shared" si="53"/>
        <v>4.177777777777778</v>
      </c>
      <c r="AD332" s="16">
        <f>P332/H332*230</f>
        <v>15.333333333333334</v>
      </c>
      <c r="AE332" s="18">
        <f>Z332+X332</f>
        <v>986.66666666666663</v>
      </c>
      <c r="AF332" s="18">
        <f>IF(ISNA(_xlfn.XLOOKUP(S332,'PFR Receiving'!Z:Z,'PFR Receiving'!AB:AB)),0,_xlfn.XLOOKUP(S332,'PFR Receiving'!Z:Z,'PFR Receiving'!AB:AB))</f>
        <v>240</v>
      </c>
      <c r="AG332" s="18">
        <f>Z332+AF332</f>
        <v>1002.6666666666666</v>
      </c>
      <c r="AH332" s="18">
        <f>K332/F332*16</f>
        <v>240</v>
      </c>
      <c r="AI332" s="18">
        <f>Z332+$AM$1*AH332+AF332</f>
        <v>1153.8666666666666</v>
      </c>
    </row>
    <row r="333" spans="1:35" ht="20" x14ac:dyDescent="0.25">
      <c r="A333" s="5">
        <v>2018</v>
      </c>
      <c r="B333" s="9" t="s">
        <v>178</v>
      </c>
      <c r="C333" s="10" t="s">
        <v>47</v>
      </c>
      <c r="D333" s="10">
        <v>24</v>
      </c>
      <c r="E333" s="10" t="s">
        <v>17</v>
      </c>
      <c r="F333" s="10">
        <v>16</v>
      </c>
      <c r="G333" s="10">
        <v>6</v>
      </c>
      <c r="H333" s="10">
        <v>87</v>
      </c>
      <c r="I333" s="10">
        <v>364</v>
      </c>
      <c r="J333" s="10">
        <v>23</v>
      </c>
      <c r="K333" s="10">
        <v>186</v>
      </c>
      <c r="L333" s="10">
        <v>2.1</v>
      </c>
      <c r="M333" s="15">
        <f t="shared" si="47"/>
        <v>0.497</v>
      </c>
      <c r="N333" s="10">
        <v>178</v>
      </c>
      <c r="O333" s="10">
        <v>2</v>
      </c>
      <c r="P333" s="10">
        <v>5</v>
      </c>
      <c r="Q333" s="15">
        <f t="shared" si="48"/>
        <v>0.58799999999999997</v>
      </c>
      <c r="R333" s="10">
        <v>17.399999999999999</v>
      </c>
      <c r="S333" s="5" t="str">
        <f t="shared" si="46"/>
        <v>2018-Wendell Smallwood</v>
      </c>
      <c r="T333" s="13">
        <f>_xlfn.XLOOKUP(S333,AV!Y:Y,AV!N:N)</f>
        <v>4</v>
      </c>
      <c r="U333">
        <f>IF(ISNA(_xlfn.XLOOKUP(S333,'NGS RYOE'!N:N,'NGS RYOE'!K:K)),"",_xlfn.XLOOKUP(S333,'NGS RYOE'!N:N,'NGS RYOE'!K:K))</f>
        <v>-0.5</v>
      </c>
      <c r="V333">
        <f t="shared" si="45"/>
        <v>0.12</v>
      </c>
      <c r="W333">
        <f>IF(ISNA(_xlfn.XLOOKUP(S333,'NGS RYOE'!N:N,'NGS RYOE'!L:L)),"",_xlfn.XLOOKUP(S333,'NGS RYOE'!N:N,'NGS RYOE'!L:L))</f>
        <v>39.1</v>
      </c>
      <c r="X333" s="17">
        <f>IF(ISNA(_xlfn.XLOOKUP(S333,'PFR Receiving'!Z:Z,'PFR Receiving'!AA:AA)),0,_xlfn.XLOOKUP(S333,'PFR Receiving'!Z:Z,'PFR Receiving'!AA:AA))</f>
        <v>230</v>
      </c>
      <c r="Y333" s="13">
        <f t="shared" si="49"/>
        <v>364</v>
      </c>
      <c r="Z333" s="17">
        <f t="shared" si="50"/>
        <v>178</v>
      </c>
      <c r="AA333" s="15">
        <f t="shared" si="51"/>
        <v>0.55500000000000005</v>
      </c>
      <c r="AB333" s="17">
        <f t="shared" si="52"/>
        <v>470.57471264367814</v>
      </c>
      <c r="AC333" s="12">
        <f t="shared" si="53"/>
        <v>4.1839080459770113</v>
      </c>
      <c r="AD333" s="16">
        <f>P333/H333*230</f>
        <v>13.218390804597702</v>
      </c>
      <c r="AE333" s="18">
        <f>Z333+X333</f>
        <v>408</v>
      </c>
      <c r="AF333" s="18">
        <f>IF(ISNA(_xlfn.XLOOKUP(S333,'PFR Receiving'!Z:Z,'PFR Receiving'!AB:AB)),0,_xlfn.XLOOKUP(S333,'PFR Receiving'!Z:Z,'PFR Receiving'!AB:AB))</f>
        <v>226</v>
      </c>
      <c r="AG333" s="18">
        <f>Z333+AF333</f>
        <v>404</v>
      </c>
      <c r="AH333" s="18">
        <f>K333/F333*16</f>
        <v>186</v>
      </c>
      <c r="AI333" s="18">
        <f>Z333+$AM$1*AH333+AF333</f>
        <v>521.18000000000006</v>
      </c>
    </row>
    <row r="334" spans="1:35" ht="20" x14ac:dyDescent="0.25">
      <c r="A334" s="5">
        <v>2018</v>
      </c>
      <c r="B334" s="9" t="s">
        <v>142</v>
      </c>
      <c r="C334" s="10" t="s">
        <v>68</v>
      </c>
      <c r="D334" s="10">
        <v>30</v>
      </c>
      <c r="E334" s="10" t="s">
        <v>17</v>
      </c>
      <c r="F334" s="10">
        <v>7</v>
      </c>
      <c r="G334" s="10">
        <v>7</v>
      </c>
      <c r="H334" s="10">
        <v>80</v>
      </c>
      <c r="I334" s="10">
        <v>343</v>
      </c>
      <c r="J334" s="10">
        <v>16</v>
      </c>
      <c r="K334" s="10">
        <v>183</v>
      </c>
      <c r="L334" s="10">
        <v>2.2999999999999998</v>
      </c>
      <c r="M334" s="15">
        <f t="shared" si="47"/>
        <v>0.623</v>
      </c>
      <c r="N334" s="10">
        <v>160</v>
      </c>
      <c r="O334" s="10">
        <v>2</v>
      </c>
      <c r="P334" s="10">
        <v>4</v>
      </c>
      <c r="Q334" s="15">
        <f t="shared" si="48"/>
        <v>0.53800000000000003</v>
      </c>
      <c r="R334" s="10">
        <v>20</v>
      </c>
      <c r="S334" s="5" t="str">
        <f t="shared" si="46"/>
        <v>2018-Bilal Powell</v>
      </c>
      <c r="T334" s="13">
        <f>_xlfn.XLOOKUP(S334,AV!Y:Y,AV!N:N)</f>
        <v>6.88</v>
      </c>
      <c r="U334" t="str">
        <f>IF(ISNA(_xlfn.XLOOKUP(S334,'NGS RYOE'!N:N,'NGS RYOE'!K:K)),"",_xlfn.XLOOKUP(S334,'NGS RYOE'!N:N,'NGS RYOE'!K:K))</f>
        <v/>
      </c>
      <c r="V334">
        <f t="shared" si="45"/>
        <v>0.01</v>
      </c>
      <c r="W334" t="str">
        <f>IF(ISNA(_xlfn.XLOOKUP(S334,'NGS RYOE'!N:N,'NGS RYOE'!L:L)),"",_xlfn.XLOOKUP(S334,'NGS RYOE'!N:N,'NGS RYOE'!L:L))</f>
        <v/>
      </c>
      <c r="X334" s="17">
        <f>IF(ISNA(_xlfn.XLOOKUP(S334,'PFR Receiving'!Z:Z,'PFR Receiving'!AA:AA)),0,_xlfn.XLOOKUP(S334,'PFR Receiving'!Z:Z,'PFR Receiving'!AA:AA))</f>
        <v>251.42857142857142</v>
      </c>
      <c r="Y334" s="13">
        <f t="shared" si="49"/>
        <v>784</v>
      </c>
      <c r="Z334" s="17">
        <f t="shared" si="50"/>
        <v>365.71428571428572</v>
      </c>
      <c r="AA334" s="15">
        <f t="shared" si="51"/>
        <v>0.76700000000000002</v>
      </c>
      <c r="AB334" s="17">
        <f t="shared" si="52"/>
        <v>460</v>
      </c>
      <c r="AC334" s="12">
        <f t="shared" si="53"/>
        <v>4.2874999999999996</v>
      </c>
      <c r="AD334" s="16">
        <f>P334/H334*230</f>
        <v>11.5</v>
      </c>
      <c r="AE334" s="18">
        <f>Z334+X334</f>
        <v>617.14285714285711</v>
      </c>
      <c r="AF334" s="18">
        <f>IF(ISNA(_xlfn.XLOOKUP(S334,'PFR Receiving'!Z:Z,'PFR Receiving'!AB:AB)),0,_xlfn.XLOOKUP(S334,'PFR Receiving'!Z:Z,'PFR Receiving'!AB:AB))</f>
        <v>192</v>
      </c>
      <c r="AG334" s="18">
        <f>Z334+AF334</f>
        <v>557.71428571428578</v>
      </c>
      <c r="AH334" s="18">
        <f>K334/F334*16</f>
        <v>418.28571428571428</v>
      </c>
      <c r="AI334" s="18">
        <f>Z334+$AM$1*AH334+AF334</f>
        <v>821.23428571428576</v>
      </c>
    </row>
    <row r="335" spans="1:35" ht="20" x14ac:dyDescent="0.25">
      <c r="A335" s="5">
        <v>2018</v>
      </c>
      <c r="B335" s="9" t="s">
        <v>150</v>
      </c>
      <c r="C335" s="10" t="s">
        <v>58</v>
      </c>
      <c r="D335" s="10">
        <v>24</v>
      </c>
      <c r="E335" s="10"/>
      <c r="F335" s="10">
        <v>16</v>
      </c>
      <c r="G335" s="10">
        <v>3</v>
      </c>
      <c r="H335" s="10">
        <v>60</v>
      </c>
      <c r="I335" s="10">
        <v>336</v>
      </c>
      <c r="J335" s="10">
        <v>15</v>
      </c>
      <c r="K335" s="10">
        <v>203</v>
      </c>
      <c r="L335" s="10">
        <v>3.4</v>
      </c>
      <c r="M335" s="15">
        <f t="shared" si="47"/>
        <v>0.92300000000000004</v>
      </c>
      <c r="N335" s="10">
        <v>133</v>
      </c>
      <c r="O335" s="10">
        <v>2.2000000000000002</v>
      </c>
      <c r="P335" s="10">
        <v>2</v>
      </c>
      <c r="Q335" s="15">
        <f t="shared" si="48"/>
        <v>0.41399999999999998</v>
      </c>
      <c r="R335" s="10">
        <v>30</v>
      </c>
      <c r="S335" s="5" t="str">
        <f t="shared" si="46"/>
        <v>2018-Jordan Wilkins</v>
      </c>
      <c r="T335" s="13">
        <f>_xlfn.XLOOKUP(S335,AV!Y:Y,AV!N:N)</f>
        <v>3.04</v>
      </c>
      <c r="U335" t="str">
        <f>IF(ISNA(_xlfn.XLOOKUP(S335,'NGS RYOE'!N:N,'NGS RYOE'!K:K)),"",_xlfn.XLOOKUP(S335,'NGS RYOE'!N:N,'NGS RYOE'!K:K))</f>
        <v/>
      </c>
      <c r="V335">
        <f t="shared" si="45"/>
        <v>0.01</v>
      </c>
      <c r="W335" t="str">
        <f>IF(ISNA(_xlfn.XLOOKUP(S335,'NGS RYOE'!N:N,'NGS RYOE'!L:L)),"",_xlfn.XLOOKUP(S335,'NGS RYOE'!N:N,'NGS RYOE'!L:L))</f>
        <v/>
      </c>
      <c r="X335" s="17">
        <f>IF(ISNA(_xlfn.XLOOKUP(S335,'PFR Receiving'!Z:Z,'PFR Receiving'!AA:AA)),0,_xlfn.XLOOKUP(S335,'PFR Receiving'!Z:Z,'PFR Receiving'!AA:AA))</f>
        <v>85</v>
      </c>
      <c r="Y335" s="13">
        <f t="shared" si="49"/>
        <v>336</v>
      </c>
      <c r="Z335" s="17">
        <f t="shared" si="50"/>
        <v>133</v>
      </c>
      <c r="AA335" s="15">
        <f t="shared" si="51"/>
        <v>0.48599999999999999</v>
      </c>
      <c r="AB335" s="17">
        <f t="shared" si="52"/>
        <v>509.83333333333337</v>
      </c>
      <c r="AC335" s="12">
        <f t="shared" si="53"/>
        <v>5.6</v>
      </c>
      <c r="AD335" s="16">
        <f>P335/H335*230</f>
        <v>7.666666666666667</v>
      </c>
      <c r="AE335" s="18">
        <f>Z335+X335</f>
        <v>218</v>
      </c>
      <c r="AF335" s="18">
        <f>IF(ISNA(_xlfn.XLOOKUP(S335,'PFR Receiving'!Z:Z,'PFR Receiving'!AB:AB)),0,_xlfn.XLOOKUP(S335,'PFR Receiving'!Z:Z,'PFR Receiving'!AB:AB))</f>
        <v>105</v>
      </c>
      <c r="AG335" s="18">
        <f>Z335+AF335</f>
        <v>238</v>
      </c>
      <c r="AH335" s="18">
        <f>K335/F335*16</f>
        <v>203</v>
      </c>
      <c r="AI335" s="18">
        <f>Z335+$AM$1*AH335+AF335</f>
        <v>365.89</v>
      </c>
    </row>
    <row r="336" spans="1:35" ht="20" x14ac:dyDescent="0.25">
      <c r="A336" s="5">
        <v>2018</v>
      </c>
      <c r="B336" s="9" t="s">
        <v>494</v>
      </c>
      <c r="C336" s="10" t="s">
        <v>23</v>
      </c>
      <c r="D336" s="10">
        <v>24</v>
      </c>
      <c r="E336" s="10"/>
      <c r="F336" s="10">
        <v>6</v>
      </c>
      <c r="G336" s="10">
        <v>0</v>
      </c>
      <c r="H336" s="10">
        <v>60</v>
      </c>
      <c r="I336" s="10">
        <v>333</v>
      </c>
      <c r="J336" s="10">
        <v>20</v>
      </c>
      <c r="K336" s="10">
        <v>119</v>
      </c>
      <c r="L336" s="10">
        <v>2</v>
      </c>
      <c r="M336" s="15">
        <f t="shared" si="47"/>
        <v>0.44500000000000001</v>
      </c>
      <c r="N336" s="10">
        <v>214</v>
      </c>
      <c r="O336" s="10">
        <v>3.6</v>
      </c>
      <c r="P336" s="10">
        <v>10</v>
      </c>
      <c r="Q336" s="15">
        <f t="shared" si="48"/>
        <v>0.78500000000000003</v>
      </c>
      <c r="R336" s="10">
        <v>6</v>
      </c>
      <c r="S336" s="5" t="str">
        <f t="shared" si="46"/>
        <v>2018-Kenneth Dixon</v>
      </c>
      <c r="T336" s="13">
        <f>_xlfn.XLOOKUP(S336,AV!Y:Y,AV!N:N)</f>
        <v>5.28</v>
      </c>
      <c r="U336" t="str">
        <f>IF(ISNA(_xlfn.XLOOKUP(S336,'NGS RYOE'!N:N,'NGS RYOE'!K:K)),"",_xlfn.XLOOKUP(S336,'NGS RYOE'!N:N,'NGS RYOE'!K:K))</f>
        <v/>
      </c>
      <c r="V336">
        <f t="shared" si="45"/>
        <v>0.01</v>
      </c>
      <c r="W336" t="str">
        <f>IF(ISNA(_xlfn.XLOOKUP(S336,'NGS RYOE'!N:N,'NGS RYOE'!L:L)),"",_xlfn.XLOOKUP(S336,'NGS RYOE'!N:N,'NGS RYOE'!L:L))</f>
        <v/>
      </c>
      <c r="X336" s="17">
        <f>IF(ISNA(_xlfn.XLOOKUP(S336,'PFR Receiving'!Z:Z,'PFR Receiving'!AA:AA)),0,_xlfn.XLOOKUP(S336,'PFR Receiving'!Z:Z,'PFR Receiving'!AA:AA))</f>
        <v>136</v>
      </c>
      <c r="Y336" s="13">
        <f t="shared" si="49"/>
        <v>888</v>
      </c>
      <c r="Z336" s="17">
        <f t="shared" si="50"/>
        <v>570.66666666666663</v>
      </c>
      <c r="AA336" s="15">
        <f t="shared" si="51"/>
        <v>0.92600000000000005</v>
      </c>
      <c r="AB336" s="17">
        <f t="shared" si="52"/>
        <v>820.33333333333337</v>
      </c>
      <c r="AC336" s="12">
        <f t="shared" si="53"/>
        <v>5.55</v>
      </c>
      <c r="AD336" s="16">
        <f>P336/H336*230</f>
        <v>38.333333333333329</v>
      </c>
      <c r="AE336" s="18">
        <f>Z336+X336</f>
        <v>706.66666666666663</v>
      </c>
      <c r="AF336" s="18">
        <f>IF(ISNA(_xlfn.XLOOKUP(S336,'PFR Receiving'!Z:Z,'PFR Receiving'!AB:AB)),0,_xlfn.XLOOKUP(S336,'PFR Receiving'!Z:Z,'PFR Receiving'!AB:AB))</f>
        <v>144</v>
      </c>
      <c r="AG336" s="18">
        <f>Z336+AF336</f>
        <v>714.66666666666663</v>
      </c>
      <c r="AH336" s="18">
        <f>K336/F336*16</f>
        <v>317.33333333333331</v>
      </c>
      <c r="AI336" s="18">
        <f>Z336+$AM$1*AH336+AF336</f>
        <v>914.58666666666659</v>
      </c>
    </row>
    <row r="337" spans="1:35" ht="20" x14ac:dyDescent="0.25">
      <c r="A337" s="5">
        <v>2018</v>
      </c>
      <c r="B337" s="9" t="s">
        <v>179</v>
      </c>
      <c r="C337" s="10" t="s">
        <v>33</v>
      </c>
      <c r="D337" s="10">
        <v>23</v>
      </c>
      <c r="E337" s="10"/>
      <c r="F337" s="10">
        <v>14</v>
      </c>
      <c r="G337" s="10">
        <v>0</v>
      </c>
      <c r="H337" s="10">
        <v>90</v>
      </c>
      <c r="I337" s="10">
        <v>315</v>
      </c>
      <c r="J337" s="10">
        <v>18</v>
      </c>
      <c r="K337" s="10">
        <v>169</v>
      </c>
      <c r="L337" s="10">
        <v>1.9</v>
      </c>
      <c r="M337" s="15">
        <f t="shared" si="47"/>
        <v>0.39</v>
      </c>
      <c r="N337" s="10">
        <v>146</v>
      </c>
      <c r="O337" s="10">
        <v>1.6</v>
      </c>
      <c r="P337" s="10">
        <v>8</v>
      </c>
      <c r="Q337" s="15">
        <f t="shared" si="48"/>
        <v>0.71599999999999997</v>
      </c>
      <c r="R337" s="10">
        <v>11.3</v>
      </c>
      <c r="S337" s="5" t="str">
        <f t="shared" si="46"/>
        <v>2018-Ito Smith</v>
      </c>
      <c r="T337" s="13">
        <f>_xlfn.XLOOKUP(S337,AV!Y:Y,AV!N:N)</f>
        <v>3.36</v>
      </c>
      <c r="U337">
        <f>IF(ISNA(_xlfn.XLOOKUP(S337,'NGS RYOE'!N:N,'NGS RYOE'!K:K)),"",_xlfn.XLOOKUP(S337,'NGS RYOE'!N:N,'NGS RYOE'!K:K))</f>
        <v>-0.71</v>
      </c>
      <c r="V337">
        <f t="shared" si="45"/>
        <v>0.06</v>
      </c>
      <c r="W337">
        <f>IF(ISNA(_xlfn.XLOOKUP(S337,'NGS RYOE'!N:N,'NGS RYOE'!L:L)),"",_xlfn.XLOOKUP(S337,'NGS RYOE'!N:N,'NGS RYOE'!L:L))</f>
        <v>35.6</v>
      </c>
      <c r="X337" s="17">
        <f>IF(ISNA(_xlfn.XLOOKUP(S337,'PFR Receiving'!Z:Z,'PFR Receiving'!AA:AA)),0,_xlfn.XLOOKUP(S337,'PFR Receiving'!Z:Z,'PFR Receiving'!AA:AA))</f>
        <v>173.71428571428572</v>
      </c>
      <c r="Y337" s="13">
        <f t="shared" si="49"/>
        <v>360</v>
      </c>
      <c r="Z337" s="17">
        <f t="shared" si="50"/>
        <v>166.85714285714286</v>
      </c>
      <c r="AA337" s="15">
        <f t="shared" si="51"/>
        <v>0.54100000000000004</v>
      </c>
      <c r="AB337" s="17">
        <f t="shared" si="52"/>
        <v>373.11111111111109</v>
      </c>
      <c r="AC337" s="12">
        <f t="shared" si="53"/>
        <v>3.5</v>
      </c>
      <c r="AD337" s="16">
        <f>P337/H337*230</f>
        <v>20.444444444444446</v>
      </c>
      <c r="AE337" s="18">
        <f>Z337+X337</f>
        <v>340.57142857142856</v>
      </c>
      <c r="AF337" s="18">
        <f>IF(ISNA(_xlfn.XLOOKUP(S337,'PFR Receiving'!Z:Z,'PFR Receiving'!AB:AB)),0,_xlfn.XLOOKUP(S337,'PFR Receiving'!Z:Z,'PFR Receiving'!AB:AB))</f>
        <v>182.85714285714286</v>
      </c>
      <c r="AG337" s="18">
        <f>Z337+AF337</f>
        <v>349.71428571428572</v>
      </c>
      <c r="AH337" s="18">
        <f>K337/F337*16</f>
        <v>193.14285714285714</v>
      </c>
      <c r="AI337" s="18">
        <f>Z337+$AM$1*AH337+AF337</f>
        <v>471.39428571428573</v>
      </c>
    </row>
    <row r="338" spans="1:35" ht="20" x14ac:dyDescent="0.25">
      <c r="A338" s="5">
        <v>2018</v>
      </c>
      <c r="B338" s="9" t="s">
        <v>148</v>
      </c>
      <c r="C338" s="10" t="s">
        <v>58</v>
      </c>
      <c r="D338" s="10">
        <v>22</v>
      </c>
      <c r="E338" s="10"/>
      <c r="F338" s="10">
        <v>16</v>
      </c>
      <c r="G338" s="10">
        <v>4</v>
      </c>
      <c r="H338" s="10">
        <v>85</v>
      </c>
      <c r="I338" s="10">
        <v>314</v>
      </c>
      <c r="J338" s="10">
        <v>18</v>
      </c>
      <c r="K338" s="10">
        <v>163</v>
      </c>
      <c r="L338" s="10">
        <v>1.9</v>
      </c>
      <c r="M338" s="15">
        <f t="shared" si="47"/>
        <v>0.39</v>
      </c>
      <c r="N338" s="10">
        <v>151</v>
      </c>
      <c r="O338" s="10">
        <v>1.8</v>
      </c>
      <c r="P338" s="10">
        <v>3</v>
      </c>
      <c r="Q338" s="15">
        <f t="shared" si="48"/>
        <v>0.495</v>
      </c>
      <c r="R338" s="10">
        <v>28.3</v>
      </c>
      <c r="S338" s="5" t="str">
        <f t="shared" si="46"/>
        <v>2018-Nyheim Hines</v>
      </c>
      <c r="T338" s="13">
        <f>_xlfn.XLOOKUP(S338,AV!Y:Y,AV!N:N)</f>
        <v>6.08</v>
      </c>
      <c r="U338">
        <f>IF(ISNA(_xlfn.XLOOKUP(S338,'NGS RYOE'!N:N,'NGS RYOE'!K:K)),"",_xlfn.XLOOKUP(S338,'NGS RYOE'!N:N,'NGS RYOE'!K:K))</f>
        <v>-0.79</v>
      </c>
      <c r="V338">
        <f t="shared" si="45"/>
        <v>3.3000000000000002E-2</v>
      </c>
      <c r="W338">
        <f>IF(ISNA(_xlfn.XLOOKUP(S338,'NGS RYOE'!N:N,'NGS RYOE'!L:L)),"",_xlfn.XLOOKUP(S338,'NGS RYOE'!N:N,'NGS RYOE'!L:L))</f>
        <v>32.1</v>
      </c>
      <c r="X338" s="17">
        <f>IF(ISNA(_xlfn.XLOOKUP(S338,'PFR Receiving'!Z:Z,'PFR Receiving'!AA:AA)),0,_xlfn.XLOOKUP(S338,'PFR Receiving'!Z:Z,'PFR Receiving'!AA:AA))</f>
        <v>425</v>
      </c>
      <c r="Y338" s="13">
        <f t="shared" si="49"/>
        <v>314</v>
      </c>
      <c r="Z338" s="17">
        <f t="shared" si="50"/>
        <v>151</v>
      </c>
      <c r="AA338" s="15">
        <f t="shared" si="51"/>
        <v>0.503</v>
      </c>
      <c r="AB338" s="17">
        <f t="shared" si="52"/>
        <v>408.58823529411762</v>
      </c>
      <c r="AC338" s="12">
        <f t="shared" si="53"/>
        <v>3.6941176470588237</v>
      </c>
      <c r="AD338" s="16">
        <f>P338/H338*230</f>
        <v>8.117647058823529</v>
      </c>
      <c r="AE338" s="18">
        <f>Z338+X338</f>
        <v>576</v>
      </c>
      <c r="AF338" s="18">
        <f>IF(ISNA(_xlfn.XLOOKUP(S338,'PFR Receiving'!Z:Z,'PFR Receiving'!AB:AB)),0,_xlfn.XLOOKUP(S338,'PFR Receiving'!Z:Z,'PFR Receiving'!AB:AB))</f>
        <v>349</v>
      </c>
      <c r="AG338" s="18">
        <f>Z338+AF338</f>
        <v>500</v>
      </c>
      <c r="AH338" s="18">
        <f>K338/F338*16</f>
        <v>163</v>
      </c>
      <c r="AI338" s="18">
        <f>Z338+$AM$1*AH338+AF338</f>
        <v>602.69000000000005</v>
      </c>
    </row>
    <row r="339" spans="1:35" ht="20" x14ac:dyDescent="0.25">
      <c r="A339" s="5">
        <v>2018</v>
      </c>
      <c r="B339" s="9" t="s">
        <v>493</v>
      </c>
      <c r="C339" s="10" t="s">
        <v>68</v>
      </c>
      <c r="D339" s="10">
        <v>24</v>
      </c>
      <c r="E339" s="10"/>
      <c r="F339" s="10">
        <v>8</v>
      </c>
      <c r="G339" s="10">
        <v>3</v>
      </c>
      <c r="H339" s="10">
        <v>92</v>
      </c>
      <c r="I339" s="10">
        <v>276</v>
      </c>
      <c r="J339" s="10">
        <v>15</v>
      </c>
      <c r="K339" s="10">
        <v>100</v>
      </c>
      <c r="L339" s="10">
        <v>1.1000000000000001</v>
      </c>
      <c r="M339" s="15">
        <f t="shared" si="47"/>
        <v>0.17599999999999999</v>
      </c>
      <c r="N339" s="10">
        <v>176</v>
      </c>
      <c r="O339" s="10">
        <v>1.9</v>
      </c>
      <c r="P339" s="10">
        <v>5</v>
      </c>
      <c r="Q339" s="15">
        <f t="shared" si="48"/>
        <v>0.58799999999999997</v>
      </c>
      <c r="R339" s="10">
        <v>18.399999999999999</v>
      </c>
      <c r="S339" s="5" t="str">
        <f t="shared" si="46"/>
        <v>2018-Elijah McGuire</v>
      </c>
      <c r="T339" s="13">
        <f>_xlfn.XLOOKUP(S339,AV!Y:Y,AV!N:N)</f>
        <v>6.08</v>
      </c>
      <c r="U339">
        <f>IF(ISNA(_xlfn.XLOOKUP(S339,'NGS RYOE'!N:N,'NGS RYOE'!K:K)),"",_xlfn.XLOOKUP(S339,'NGS RYOE'!N:N,'NGS RYOE'!K:K))</f>
        <v>-0.74</v>
      </c>
      <c r="V339">
        <f t="shared" si="45"/>
        <v>0.04</v>
      </c>
      <c r="W339">
        <f>IF(ISNA(_xlfn.XLOOKUP(S339,'NGS RYOE'!N:N,'NGS RYOE'!L:L)),"",_xlfn.XLOOKUP(S339,'NGS RYOE'!N:N,'NGS RYOE'!L:L))</f>
        <v>30.3</v>
      </c>
      <c r="X339" s="17">
        <f>IF(ISNA(_xlfn.XLOOKUP(S339,'PFR Receiving'!Z:Z,'PFR Receiving'!AA:AA)),0,_xlfn.XLOOKUP(S339,'PFR Receiving'!Z:Z,'PFR Receiving'!AA:AA))</f>
        <v>386</v>
      </c>
      <c r="Y339" s="13">
        <f t="shared" si="49"/>
        <v>552</v>
      </c>
      <c r="Z339" s="17">
        <f t="shared" si="50"/>
        <v>352</v>
      </c>
      <c r="AA339" s="15">
        <f t="shared" si="51"/>
        <v>0.75700000000000001</v>
      </c>
      <c r="AB339" s="17">
        <f t="shared" si="52"/>
        <v>440</v>
      </c>
      <c r="AC339" s="12">
        <f t="shared" si="53"/>
        <v>3</v>
      </c>
      <c r="AD339" s="16">
        <f>P339/H339*230</f>
        <v>12.5</v>
      </c>
      <c r="AE339" s="18">
        <f>Z339+X339</f>
        <v>738</v>
      </c>
      <c r="AF339" s="18">
        <f>IF(ISNA(_xlfn.XLOOKUP(S339,'PFR Receiving'!Z:Z,'PFR Receiving'!AB:AB)),0,_xlfn.XLOOKUP(S339,'PFR Receiving'!Z:Z,'PFR Receiving'!AB:AB))</f>
        <v>318</v>
      </c>
      <c r="AG339" s="18">
        <f>Z339+AF339</f>
        <v>670</v>
      </c>
      <c r="AH339" s="18">
        <f>K339/F339*16</f>
        <v>200</v>
      </c>
      <c r="AI339" s="18">
        <f>Z339+$AM$1*AH339+AF339</f>
        <v>796</v>
      </c>
    </row>
    <row r="340" spans="1:35" ht="20" x14ac:dyDescent="0.25">
      <c r="A340" s="5">
        <v>2018</v>
      </c>
      <c r="B340" s="9" t="s">
        <v>52</v>
      </c>
      <c r="C340" s="10" t="s">
        <v>53</v>
      </c>
      <c r="D340" s="10">
        <v>23</v>
      </c>
      <c r="E340" s="10"/>
      <c r="F340" s="10">
        <v>6</v>
      </c>
      <c r="G340" s="10">
        <v>2</v>
      </c>
      <c r="H340" s="10">
        <v>66</v>
      </c>
      <c r="I340" s="10">
        <v>266</v>
      </c>
      <c r="J340" s="10">
        <v>13</v>
      </c>
      <c r="K340" s="10">
        <v>131</v>
      </c>
      <c r="L340" s="10">
        <v>2</v>
      </c>
      <c r="M340" s="15">
        <f t="shared" si="47"/>
        <v>0.44500000000000001</v>
      </c>
      <c r="N340" s="10">
        <v>135</v>
      </c>
      <c r="O340" s="10">
        <v>2</v>
      </c>
      <c r="P340" s="10">
        <v>4</v>
      </c>
      <c r="Q340" s="15">
        <f t="shared" si="48"/>
        <v>0.53800000000000003</v>
      </c>
      <c r="R340" s="10">
        <v>16.5</v>
      </c>
      <c r="S340" s="5" t="str">
        <f t="shared" si="46"/>
        <v>2018-Jeff Wilson</v>
      </c>
      <c r="T340" s="13">
        <f>_xlfn.XLOOKUP(S340,AV!Y:Y,AV!N:N)</f>
        <v>5.28</v>
      </c>
      <c r="U340" t="str">
        <f>IF(ISNA(_xlfn.XLOOKUP(S340,'NGS RYOE'!N:N,'NGS RYOE'!K:K)),"",_xlfn.XLOOKUP(S340,'NGS RYOE'!N:N,'NGS RYOE'!K:K))</f>
        <v/>
      </c>
      <c r="V340">
        <f t="shared" si="45"/>
        <v>0.01</v>
      </c>
      <c r="W340" t="str">
        <f>IF(ISNA(_xlfn.XLOOKUP(S340,'NGS RYOE'!N:N,'NGS RYOE'!L:L)),"",_xlfn.XLOOKUP(S340,'NGS RYOE'!N:N,'NGS RYOE'!L:L))</f>
        <v/>
      </c>
      <c r="X340" s="17">
        <f>IF(ISNA(_xlfn.XLOOKUP(S340,'PFR Receiving'!Z:Z,'PFR Receiving'!AA:AA)),0,_xlfn.XLOOKUP(S340,'PFR Receiving'!Z:Z,'PFR Receiving'!AA:AA))</f>
        <v>261.33333333333331</v>
      </c>
      <c r="Y340" s="13">
        <f t="shared" si="49"/>
        <v>709.33333333333337</v>
      </c>
      <c r="Z340" s="17">
        <f t="shared" si="50"/>
        <v>360</v>
      </c>
      <c r="AA340" s="15">
        <f t="shared" si="51"/>
        <v>0.76</v>
      </c>
      <c r="AB340" s="17">
        <f t="shared" si="52"/>
        <v>470.45454545454544</v>
      </c>
      <c r="AC340" s="12">
        <f t="shared" si="53"/>
        <v>4.0303030303030303</v>
      </c>
      <c r="AD340" s="16">
        <f>P340/H340*230</f>
        <v>13.939393939393939</v>
      </c>
      <c r="AE340" s="18">
        <f>Z340+X340</f>
        <v>621.33333333333326</v>
      </c>
      <c r="AF340" s="18">
        <f>IF(ISNA(_xlfn.XLOOKUP(S340,'PFR Receiving'!Z:Z,'PFR Receiving'!AB:AB)),0,_xlfn.XLOOKUP(S340,'PFR Receiving'!Z:Z,'PFR Receiving'!AB:AB))</f>
        <v>258.66666666666669</v>
      </c>
      <c r="AG340" s="18">
        <f>Z340+AF340</f>
        <v>618.66666666666674</v>
      </c>
      <c r="AH340" s="18">
        <f>K340/F340*16</f>
        <v>349.33333333333331</v>
      </c>
      <c r="AI340" s="18">
        <f>Z340+$AM$1*AH340+AF340</f>
        <v>838.74666666666667</v>
      </c>
    </row>
    <row r="341" spans="1:35" ht="20" x14ac:dyDescent="0.25">
      <c r="A341" s="5">
        <v>2018</v>
      </c>
      <c r="B341" s="9" t="s">
        <v>283</v>
      </c>
      <c r="C341" s="10" t="s">
        <v>90</v>
      </c>
      <c r="D341" s="10">
        <v>27</v>
      </c>
      <c r="E341" s="10"/>
      <c r="F341" s="10">
        <v>8</v>
      </c>
      <c r="G341" s="10">
        <v>1</v>
      </c>
      <c r="H341" s="10">
        <v>55</v>
      </c>
      <c r="I341" s="10">
        <v>265</v>
      </c>
      <c r="J341" s="10">
        <v>14</v>
      </c>
      <c r="K341" s="10">
        <v>114</v>
      </c>
      <c r="L341" s="10">
        <v>2.1</v>
      </c>
      <c r="M341" s="15">
        <f t="shared" si="47"/>
        <v>0.497</v>
      </c>
      <c r="N341" s="10">
        <v>151</v>
      </c>
      <c r="O341" s="10">
        <v>2.7</v>
      </c>
      <c r="P341" s="10">
        <v>2</v>
      </c>
      <c r="Q341" s="15">
        <f t="shared" si="48"/>
        <v>0.41399999999999998</v>
      </c>
      <c r="R341" s="10">
        <v>27.5</v>
      </c>
      <c r="S341" s="5" t="str">
        <f t="shared" si="46"/>
        <v>2018-Zach Zenner</v>
      </c>
      <c r="T341" s="13">
        <f>_xlfn.XLOOKUP(S341,AV!Y:Y,AV!N:N)</f>
        <v>0</v>
      </c>
      <c r="U341" t="str">
        <f>IF(ISNA(_xlfn.XLOOKUP(S341,'NGS RYOE'!N:N,'NGS RYOE'!K:K)),"",_xlfn.XLOOKUP(S341,'NGS RYOE'!N:N,'NGS RYOE'!K:K))</f>
        <v/>
      </c>
      <c r="V341">
        <f t="shared" si="45"/>
        <v>0.01</v>
      </c>
      <c r="W341" t="str">
        <f>IF(ISNA(_xlfn.XLOOKUP(S341,'NGS RYOE'!N:N,'NGS RYOE'!L:L)),"",_xlfn.XLOOKUP(S341,'NGS RYOE'!N:N,'NGS RYOE'!L:L))</f>
        <v/>
      </c>
      <c r="X341" s="17">
        <f>IF(ISNA(_xlfn.XLOOKUP(S341,'PFR Receiving'!Z:Z,'PFR Receiving'!AA:AA)),0,_xlfn.XLOOKUP(S341,'PFR Receiving'!Z:Z,'PFR Receiving'!AA:AA))</f>
        <v>112</v>
      </c>
      <c r="Y341" s="13">
        <f t="shared" si="49"/>
        <v>530</v>
      </c>
      <c r="Z341" s="17">
        <f t="shared" si="50"/>
        <v>302</v>
      </c>
      <c r="AA341" s="15">
        <f t="shared" si="51"/>
        <v>0.72199999999999998</v>
      </c>
      <c r="AB341" s="17">
        <f t="shared" si="52"/>
        <v>631.4545454545455</v>
      </c>
      <c r="AC341" s="12">
        <f t="shared" si="53"/>
        <v>4.8181818181818183</v>
      </c>
      <c r="AD341" s="16">
        <f>P341/H341*230</f>
        <v>8.3636363636363633</v>
      </c>
      <c r="AE341" s="18">
        <f>Z341+X341</f>
        <v>414</v>
      </c>
      <c r="AF341" s="18">
        <f>IF(ISNA(_xlfn.XLOOKUP(S341,'PFR Receiving'!Z:Z,'PFR Receiving'!AB:AB)),0,_xlfn.XLOOKUP(S341,'PFR Receiving'!Z:Z,'PFR Receiving'!AB:AB))</f>
        <v>118</v>
      </c>
      <c r="AG341" s="18">
        <f>Z341+AF341</f>
        <v>420</v>
      </c>
      <c r="AH341" s="18">
        <f>K341/F341*16</f>
        <v>228</v>
      </c>
      <c r="AI341" s="18">
        <f>Z341+$AM$1*AH341+AF341</f>
        <v>563.64</v>
      </c>
    </row>
    <row r="342" spans="1:35" ht="20" x14ac:dyDescent="0.25">
      <c r="A342" s="5">
        <v>2018</v>
      </c>
      <c r="B342" s="9" t="s">
        <v>93</v>
      </c>
      <c r="C342" s="10" t="s">
        <v>53</v>
      </c>
      <c r="D342" s="10">
        <v>26</v>
      </c>
      <c r="E342" s="10"/>
      <c r="F342" s="10">
        <v>9</v>
      </c>
      <c r="G342" s="10">
        <v>0</v>
      </c>
      <c r="H342" s="10">
        <v>34</v>
      </c>
      <c r="I342" s="10">
        <v>261</v>
      </c>
      <c r="J342" s="10">
        <v>13</v>
      </c>
      <c r="K342" s="10">
        <v>143</v>
      </c>
      <c r="L342" s="10">
        <v>4.2</v>
      </c>
      <c r="M342" s="15">
        <f t="shared" si="47"/>
        <v>0.97299999999999998</v>
      </c>
      <c r="N342" s="10">
        <v>118</v>
      </c>
      <c r="O342" s="10">
        <v>3.5</v>
      </c>
      <c r="P342" s="10">
        <v>5</v>
      </c>
      <c r="Q342" s="15">
        <f t="shared" si="48"/>
        <v>0.58799999999999997</v>
      </c>
      <c r="R342" s="10">
        <v>6.8</v>
      </c>
      <c r="S342" s="5" t="str">
        <f t="shared" si="46"/>
        <v>2018-Raheem Mostert</v>
      </c>
      <c r="T342" s="13">
        <f>_xlfn.XLOOKUP(S342,AV!Y:Y,AV!N:N)</f>
        <v>3.52</v>
      </c>
      <c r="U342" t="str">
        <f>IF(ISNA(_xlfn.XLOOKUP(S342,'NGS RYOE'!N:N,'NGS RYOE'!K:K)),"",_xlfn.XLOOKUP(S342,'NGS RYOE'!N:N,'NGS RYOE'!K:K))</f>
        <v/>
      </c>
      <c r="V342">
        <f t="shared" si="45"/>
        <v>0.01</v>
      </c>
      <c r="W342" t="str">
        <f>IF(ISNA(_xlfn.XLOOKUP(S342,'NGS RYOE'!N:N,'NGS RYOE'!L:L)),"",_xlfn.XLOOKUP(S342,'NGS RYOE'!N:N,'NGS RYOE'!L:L))</f>
        <v/>
      </c>
      <c r="X342" s="17">
        <f>IF(ISNA(_xlfn.XLOOKUP(S342,'PFR Receiving'!Z:Z,'PFR Receiving'!AA:AA)),0,_xlfn.XLOOKUP(S342,'PFR Receiving'!Z:Z,'PFR Receiving'!AA:AA))</f>
        <v>44.444444444444443</v>
      </c>
      <c r="Y342" s="13">
        <f t="shared" si="49"/>
        <v>464</v>
      </c>
      <c r="Z342" s="17">
        <f t="shared" si="50"/>
        <v>209.77777777777777</v>
      </c>
      <c r="AA342" s="15">
        <f t="shared" si="51"/>
        <v>0.60799999999999998</v>
      </c>
      <c r="AB342" s="17">
        <f t="shared" si="52"/>
        <v>798.23529411764707</v>
      </c>
      <c r="AC342" s="12">
        <f t="shared" si="53"/>
        <v>7.6764705882352944</v>
      </c>
      <c r="AD342" s="16">
        <f>P342/H342*230</f>
        <v>33.82352941176471</v>
      </c>
      <c r="AE342" s="18">
        <f>Z342+X342</f>
        <v>254.22222222222223</v>
      </c>
      <c r="AF342" s="18">
        <f>IF(ISNA(_xlfn.XLOOKUP(S342,'PFR Receiving'!Z:Z,'PFR Receiving'!AB:AB)),0,_xlfn.XLOOKUP(S342,'PFR Receiving'!Z:Z,'PFR Receiving'!AB:AB))</f>
        <v>78.222222222222229</v>
      </c>
      <c r="AG342" s="18">
        <f>Z342+AF342</f>
        <v>288</v>
      </c>
      <c r="AH342" s="18">
        <f>K342/F342*16</f>
        <v>254.22222222222223</v>
      </c>
      <c r="AI342" s="18">
        <f>Z342+$AM$1*AH342+AF342</f>
        <v>448.16</v>
      </c>
    </row>
    <row r="343" spans="1:35" ht="20" x14ac:dyDescent="0.25">
      <c r="A343" s="5">
        <v>2018</v>
      </c>
      <c r="B343" s="9" t="s">
        <v>381</v>
      </c>
      <c r="C343" s="10" t="s">
        <v>47</v>
      </c>
      <c r="D343" s="10">
        <v>24</v>
      </c>
      <c r="E343" s="10"/>
      <c r="F343" s="10">
        <v>11</v>
      </c>
      <c r="G343" s="10">
        <v>0</v>
      </c>
      <c r="H343" s="10">
        <v>68</v>
      </c>
      <c r="I343" s="10">
        <v>259</v>
      </c>
      <c r="J343" s="10">
        <v>15</v>
      </c>
      <c r="K343" s="10">
        <v>112</v>
      </c>
      <c r="L343" s="10">
        <v>1.6</v>
      </c>
      <c r="M343" s="15">
        <f t="shared" si="47"/>
        <v>0.28999999999999998</v>
      </c>
      <c r="N343" s="10">
        <v>147</v>
      </c>
      <c r="O343" s="10">
        <v>2.2000000000000002</v>
      </c>
      <c r="P343" s="10">
        <v>2</v>
      </c>
      <c r="Q343" s="15">
        <f t="shared" si="48"/>
        <v>0.41399999999999998</v>
      </c>
      <c r="R343" s="10">
        <v>34</v>
      </c>
      <c r="S343" s="5" t="str">
        <f t="shared" si="46"/>
        <v>2018-Corey Clement</v>
      </c>
      <c r="T343" s="13">
        <f>_xlfn.XLOOKUP(S343,AV!Y:Y,AV!N:N)</f>
        <v>4.32</v>
      </c>
      <c r="U343" t="str">
        <f>IF(ISNA(_xlfn.XLOOKUP(S343,'NGS RYOE'!N:N,'NGS RYOE'!K:K)),"",_xlfn.XLOOKUP(S343,'NGS RYOE'!N:N,'NGS RYOE'!K:K))</f>
        <v/>
      </c>
      <c r="V343">
        <f t="shared" si="45"/>
        <v>0.01</v>
      </c>
      <c r="W343" t="str">
        <f>IF(ISNA(_xlfn.XLOOKUP(S343,'NGS RYOE'!N:N,'NGS RYOE'!L:L)),"",_xlfn.XLOOKUP(S343,'NGS RYOE'!N:N,'NGS RYOE'!L:L))</f>
        <v/>
      </c>
      <c r="X343" s="17">
        <f>IF(ISNA(_xlfn.XLOOKUP(S343,'PFR Receiving'!Z:Z,'PFR Receiving'!AA:AA)),0,_xlfn.XLOOKUP(S343,'PFR Receiving'!Z:Z,'PFR Receiving'!AA:AA))</f>
        <v>279.27272727272725</v>
      </c>
      <c r="Y343" s="13">
        <f t="shared" si="49"/>
        <v>376.72727272727275</v>
      </c>
      <c r="Z343" s="17">
        <f t="shared" si="50"/>
        <v>213.81818181818181</v>
      </c>
      <c r="AA343" s="15">
        <f t="shared" si="51"/>
        <v>0.61199999999999999</v>
      </c>
      <c r="AB343" s="17">
        <f t="shared" si="52"/>
        <v>497.20588235294116</v>
      </c>
      <c r="AC343" s="12">
        <f t="shared" si="53"/>
        <v>3.8088235294117645</v>
      </c>
      <c r="AD343" s="16">
        <f>P343/H343*230</f>
        <v>6.7647058823529411</v>
      </c>
      <c r="AE343" s="18">
        <f>Z343+X343</f>
        <v>493.09090909090907</v>
      </c>
      <c r="AF343" s="18">
        <f>IF(ISNA(_xlfn.XLOOKUP(S343,'PFR Receiving'!Z:Z,'PFR Receiving'!AB:AB)),0,_xlfn.XLOOKUP(S343,'PFR Receiving'!Z:Z,'PFR Receiving'!AB:AB))</f>
        <v>384</v>
      </c>
      <c r="AG343" s="18">
        <f>Z343+AF343</f>
        <v>597.81818181818176</v>
      </c>
      <c r="AH343" s="18">
        <f>K343/F343*16</f>
        <v>162.90909090909091</v>
      </c>
      <c r="AI343" s="18">
        <f>Z343+$AM$1*AH343+AF343</f>
        <v>700.45090909090914</v>
      </c>
    </row>
    <row r="344" spans="1:35" ht="20" x14ac:dyDescent="0.25">
      <c r="A344" s="5">
        <v>2018</v>
      </c>
      <c r="B344" s="9" t="s">
        <v>155</v>
      </c>
      <c r="C344" s="10" t="s">
        <v>109</v>
      </c>
      <c r="D344" s="10">
        <v>25</v>
      </c>
      <c r="E344" s="10"/>
      <c r="F344" s="10">
        <v>16</v>
      </c>
      <c r="G344" s="10">
        <v>1</v>
      </c>
      <c r="H344" s="10">
        <v>55</v>
      </c>
      <c r="I344" s="10">
        <v>259</v>
      </c>
      <c r="J344" s="10">
        <v>11</v>
      </c>
      <c r="K344" s="10">
        <v>120</v>
      </c>
      <c r="L344" s="10">
        <v>2.2000000000000002</v>
      </c>
      <c r="M344" s="15">
        <f t="shared" si="47"/>
        <v>0.57299999999999995</v>
      </c>
      <c r="N344" s="10">
        <v>139</v>
      </c>
      <c r="O344" s="10">
        <v>2.5</v>
      </c>
      <c r="P344" s="10">
        <v>8</v>
      </c>
      <c r="Q344" s="15">
        <f t="shared" si="48"/>
        <v>0.71599999999999997</v>
      </c>
      <c r="R344" s="10">
        <v>6.9</v>
      </c>
      <c r="S344" s="5" t="str">
        <f t="shared" si="46"/>
        <v>2018-Jalen Richard</v>
      </c>
      <c r="T344" s="13">
        <f>_xlfn.XLOOKUP(S344,AV!Y:Y,AV!N:N)</f>
        <v>6.08</v>
      </c>
      <c r="U344" t="str">
        <f>IF(ISNA(_xlfn.XLOOKUP(S344,'NGS RYOE'!N:N,'NGS RYOE'!K:K)),"",_xlfn.XLOOKUP(S344,'NGS RYOE'!N:N,'NGS RYOE'!K:K))</f>
        <v/>
      </c>
      <c r="V344">
        <f t="shared" si="45"/>
        <v>0.01</v>
      </c>
      <c r="W344" t="str">
        <f>IF(ISNA(_xlfn.XLOOKUP(S344,'NGS RYOE'!N:N,'NGS RYOE'!L:L)),"",_xlfn.XLOOKUP(S344,'NGS RYOE'!N:N,'NGS RYOE'!L:L))</f>
        <v/>
      </c>
      <c r="X344" s="17">
        <f>IF(ISNA(_xlfn.XLOOKUP(S344,'PFR Receiving'!Z:Z,'PFR Receiving'!AA:AA)),0,_xlfn.XLOOKUP(S344,'PFR Receiving'!Z:Z,'PFR Receiving'!AA:AA))</f>
        <v>607</v>
      </c>
      <c r="Y344" s="13">
        <f t="shared" si="49"/>
        <v>259</v>
      </c>
      <c r="Z344" s="17">
        <f t="shared" si="50"/>
        <v>139</v>
      </c>
      <c r="AA344" s="15">
        <f t="shared" si="51"/>
        <v>0.49099999999999999</v>
      </c>
      <c r="AB344" s="17">
        <f t="shared" si="52"/>
        <v>581.27272727272725</v>
      </c>
      <c r="AC344" s="12">
        <f t="shared" si="53"/>
        <v>4.709090909090909</v>
      </c>
      <c r="AD344" s="16">
        <f>P344/H344*230</f>
        <v>33.454545454545453</v>
      </c>
      <c r="AE344" s="18">
        <f>Z344+X344</f>
        <v>746</v>
      </c>
      <c r="AF344" s="18">
        <f>IF(ISNA(_xlfn.XLOOKUP(S344,'PFR Receiving'!Z:Z,'PFR Receiving'!AB:AB)),0,_xlfn.XLOOKUP(S344,'PFR Receiving'!Z:Z,'PFR Receiving'!AB:AB))</f>
        <v>495</v>
      </c>
      <c r="AG344" s="18">
        <f>Z344+AF344</f>
        <v>634</v>
      </c>
      <c r="AH344" s="18">
        <f>K344/F344*16</f>
        <v>120</v>
      </c>
      <c r="AI344" s="18">
        <f>Z344+$AM$1*AH344+AF344</f>
        <v>709.6</v>
      </c>
    </row>
    <row r="345" spans="1:35" ht="20" x14ac:dyDescent="0.25">
      <c r="A345" s="5">
        <v>2018</v>
      </c>
      <c r="B345" s="9" t="s">
        <v>133</v>
      </c>
      <c r="C345" s="10" t="s">
        <v>72</v>
      </c>
      <c r="D345" s="10">
        <v>22</v>
      </c>
      <c r="E345" s="10"/>
      <c r="F345" s="10">
        <v>14</v>
      </c>
      <c r="G345" s="10">
        <v>3</v>
      </c>
      <c r="H345" s="10">
        <v>56</v>
      </c>
      <c r="I345" s="10">
        <v>256</v>
      </c>
      <c r="J345" s="10">
        <v>13</v>
      </c>
      <c r="K345" s="10">
        <v>148</v>
      </c>
      <c r="L345" s="10">
        <v>2.6</v>
      </c>
      <c r="M345" s="15">
        <f t="shared" si="47"/>
        <v>0.75700000000000001</v>
      </c>
      <c r="N345" s="10">
        <v>108</v>
      </c>
      <c r="O345" s="10">
        <v>1.9</v>
      </c>
      <c r="P345" s="10">
        <v>2</v>
      </c>
      <c r="Q345" s="15">
        <f t="shared" si="48"/>
        <v>0.41399999999999998</v>
      </c>
      <c r="R345" s="10">
        <v>28</v>
      </c>
      <c r="S345" s="5" t="str">
        <f t="shared" si="46"/>
        <v>2018-Jaylen Samuels</v>
      </c>
      <c r="T345" s="13">
        <f>_xlfn.XLOOKUP(S345,AV!Y:Y,AV!N:N)</f>
        <v>3.36</v>
      </c>
      <c r="U345" t="str">
        <f>IF(ISNA(_xlfn.XLOOKUP(S345,'NGS RYOE'!N:N,'NGS RYOE'!K:K)),"",_xlfn.XLOOKUP(S345,'NGS RYOE'!N:N,'NGS RYOE'!K:K))</f>
        <v/>
      </c>
      <c r="V345">
        <f t="shared" si="45"/>
        <v>0.01</v>
      </c>
      <c r="W345" t="str">
        <f>IF(ISNA(_xlfn.XLOOKUP(S345,'NGS RYOE'!N:N,'NGS RYOE'!L:L)),"",_xlfn.XLOOKUP(S345,'NGS RYOE'!N:N,'NGS RYOE'!L:L))</f>
        <v/>
      </c>
      <c r="X345" s="17">
        <f>IF(ISNA(_xlfn.XLOOKUP(S345,'PFR Receiving'!Z:Z,'PFR Receiving'!AA:AA)),0,_xlfn.XLOOKUP(S345,'PFR Receiving'!Z:Z,'PFR Receiving'!AA:AA))</f>
        <v>227.42857142857142</v>
      </c>
      <c r="Y345" s="13">
        <f t="shared" si="49"/>
        <v>292.57142857142856</v>
      </c>
      <c r="Z345" s="17">
        <f t="shared" si="50"/>
        <v>123.42857142857143</v>
      </c>
      <c r="AA345" s="15">
        <f t="shared" si="51"/>
        <v>0.47</v>
      </c>
      <c r="AB345" s="17">
        <f t="shared" si="52"/>
        <v>443.57142857142856</v>
      </c>
      <c r="AC345" s="12">
        <f t="shared" si="53"/>
        <v>4.5714285714285712</v>
      </c>
      <c r="AD345" s="16">
        <f>P345/H345*230</f>
        <v>8.2142857142857135</v>
      </c>
      <c r="AE345" s="18">
        <f>Z345+X345</f>
        <v>350.85714285714283</v>
      </c>
      <c r="AF345" s="18">
        <f>IF(ISNA(_xlfn.XLOOKUP(S345,'PFR Receiving'!Z:Z,'PFR Receiving'!AB:AB)),0,_xlfn.XLOOKUP(S345,'PFR Receiving'!Z:Z,'PFR Receiving'!AB:AB))</f>
        <v>245.71428571428572</v>
      </c>
      <c r="AG345" s="18">
        <f>Z345+AF345</f>
        <v>369.14285714285717</v>
      </c>
      <c r="AH345" s="18">
        <f>K345/F345*16</f>
        <v>169.14285714285714</v>
      </c>
      <c r="AI345" s="18">
        <f>Z345+$AM$1*AH345+AF345</f>
        <v>475.70285714285717</v>
      </c>
    </row>
    <row r="346" spans="1:35" ht="20" x14ac:dyDescent="0.25">
      <c r="A346" s="5">
        <v>2018</v>
      </c>
      <c r="B346" s="9" t="s">
        <v>123</v>
      </c>
      <c r="C346" s="10" t="s">
        <v>62</v>
      </c>
      <c r="D346" s="10">
        <v>26</v>
      </c>
      <c r="E346" s="10"/>
      <c r="F346" s="10">
        <v>16</v>
      </c>
      <c r="G346" s="10">
        <v>3</v>
      </c>
      <c r="H346" s="10">
        <v>50</v>
      </c>
      <c r="I346" s="10">
        <v>256</v>
      </c>
      <c r="J346" s="10">
        <v>26</v>
      </c>
      <c r="K346" s="10">
        <v>155</v>
      </c>
      <c r="L346" s="10">
        <v>3.1</v>
      </c>
      <c r="M346" s="15">
        <f t="shared" si="47"/>
        <v>0.88500000000000001</v>
      </c>
      <c r="N346" s="10">
        <v>101</v>
      </c>
      <c r="O346" s="10">
        <v>2</v>
      </c>
      <c r="P346" s="10">
        <v>1</v>
      </c>
      <c r="Q346" s="15">
        <f t="shared" si="48"/>
        <v>0.314</v>
      </c>
      <c r="R346" s="10">
        <v>50</v>
      </c>
      <c r="S346" s="5" t="str">
        <f t="shared" si="46"/>
        <v>2018-Damien Williams</v>
      </c>
      <c r="T346" s="13">
        <f>_xlfn.XLOOKUP(S346,AV!Y:Y,AV!N:N)</f>
        <v>4</v>
      </c>
      <c r="U346" t="str">
        <f>IF(ISNA(_xlfn.XLOOKUP(S346,'NGS RYOE'!N:N,'NGS RYOE'!K:K)),"",_xlfn.XLOOKUP(S346,'NGS RYOE'!N:N,'NGS RYOE'!K:K))</f>
        <v/>
      </c>
      <c r="V346">
        <f t="shared" si="45"/>
        <v>0.01</v>
      </c>
      <c r="W346" t="str">
        <f>IF(ISNA(_xlfn.XLOOKUP(S346,'NGS RYOE'!N:N,'NGS RYOE'!L:L)),"",_xlfn.XLOOKUP(S346,'NGS RYOE'!N:N,'NGS RYOE'!L:L))</f>
        <v/>
      </c>
      <c r="X346" s="17">
        <f>IF(ISNA(_xlfn.XLOOKUP(S346,'PFR Receiving'!Z:Z,'PFR Receiving'!AA:AA)),0,_xlfn.XLOOKUP(S346,'PFR Receiving'!Z:Z,'PFR Receiving'!AA:AA))</f>
        <v>160</v>
      </c>
      <c r="Y346" s="13">
        <f t="shared" si="49"/>
        <v>256</v>
      </c>
      <c r="Z346" s="17">
        <f t="shared" si="50"/>
        <v>101</v>
      </c>
      <c r="AA346" s="15">
        <f t="shared" si="51"/>
        <v>0.432</v>
      </c>
      <c r="AB346" s="17">
        <f t="shared" si="52"/>
        <v>464.6</v>
      </c>
      <c r="AC346" s="12">
        <f t="shared" si="53"/>
        <v>5.12</v>
      </c>
      <c r="AD346" s="16">
        <f>P346/H346*230</f>
        <v>4.6000000000000005</v>
      </c>
      <c r="AE346" s="18">
        <f>Z346+X346</f>
        <v>261</v>
      </c>
      <c r="AF346" s="18">
        <f>IF(ISNA(_xlfn.XLOOKUP(S346,'PFR Receiving'!Z:Z,'PFR Receiving'!AB:AB)),0,_xlfn.XLOOKUP(S346,'PFR Receiving'!Z:Z,'PFR Receiving'!AB:AB))</f>
        <v>208</v>
      </c>
      <c r="AG346" s="18">
        <f>Z346+AF346</f>
        <v>309</v>
      </c>
      <c r="AH346" s="18">
        <f>K346/F346*16</f>
        <v>155</v>
      </c>
      <c r="AI346" s="18">
        <f>Z346+$AM$1*AH346+AF346</f>
        <v>406.65</v>
      </c>
    </row>
    <row r="347" spans="1:35" ht="20" x14ac:dyDescent="0.25">
      <c r="A347" s="5">
        <v>2018</v>
      </c>
      <c r="B347" s="9" t="s">
        <v>495</v>
      </c>
      <c r="C347" s="10" t="s">
        <v>21</v>
      </c>
      <c r="D347" s="10">
        <v>27</v>
      </c>
      <c r="E347" s="10"/>
      <c r="F347" s="10">
        <v>11</v>
      </c>
      <c r="G347" s="10">
        <v>1</v>
      </c>
      <c r="H347" s="10">
        <v>52</v>
      </c>
      <c r="I347" s="10">
        <v>250</v>
      </c>
      <c r="J347" s="10">
        <v>7</v>
      </c>
      <c r="K347" s="10">
        <v>103</v>
      </c>
      <c r="L347" s="10">
        <v>2</v>
      </c>
      <c r="M347" s="15">
        <f t="shared" si="47"/>
        <v>0.44500000000000001</v>
      </c>
      <c r="N347" s="10">
        <v>147</v>
      </c>
      <c r="O347" s="10">
        <v>2.8</v>
      </c>
      <c r="P347" s="10">
        <v>11</v>
      </c>
      <c r="Q347" s="15">
        <f t="shared" si="48"/>
        <v>0.82299999999999995</v>
      </c>
      <c r="R347" s="10">
        <v>4.7</v>
      </c>
      <c r="S347" s="5" t="str">
        <f t="shared" si="46"/>
        <v>2018-Marcus Murphy</v>
      </c>
      <c r="T347" s="13">
        <f>_xlfn.XLOOKUP(S347,AV!Y:Y,AV!N:N)</f>
        <v>1.44</v>
      </c>
      <c r="U347" t="str">
        <f>IF(ISNA(_xlfn.XLOOKUP(S347,'NGS RYOE'!N:N,'NGS RYOE'!K:K)),"",_xlfn.XLOOKUP(S347,'NGS RYOE'!N:N,'NGS RYOE'!K:K))</f>
        <v/>
      </c>
      <c r="V347">
        <f t="shared" si="45"/>
        <v>0.01</v>
      </c>
      <c r="W347" t="str">
        <f>IF(ISNA(_xlfn.XLOOKUP(S347,'NGS RYOE'!N:N,'NGS RYOE'!L:L)),"",_xlfn.XLOOKUP(S347,'NGS RYOE'!N:N,'NGS RYOE'!L:L))</f>
        <v/>
      </c>
      <c r="X347" s="17">
        <f>IF(ISNA(_xlfn.XLOOKUP(S347,'PFR Receiving'!Z:Z,'PFR Receiving'!AA:AA)),0,_xlfn.XLOOKUP(S347,'PFR Receiving'!Z:Z,'PFR Receiving'!AA:AA))</f>
        <v>37.81818181818182</v>
      </c>
      <c r="Y347" s="13">
        <f t="shared" si="49"/>
        <v>363.63636363636363</v>
      </c>
      <c r="Z347" s="17">
        <f t="shared" si="50"/>
        <v>213.81818181818181</v>
      </c>
      <c r="AA347" s="15">
        <f t="shared" si="51"/>
        <v>0.61199999999999999</v>
      </c>
      <c r="AB347" s="17">
        <f t="shared" si="52"/>
        <v>650.19230769230774</v>
      </c>
      <c r="AC347" s="12">
        <f t="shared" si="53"/>
        <v>4.8076923076923075</v>
      </c>
      <c r="AD347" s="16">
        <f>P347/H347*230</f>
        <v>48.653846153846153</v>
      </c>
      <c r="AE347" s="18">
        <f>Z347+X347</f>
        <v>251.63636363636363</v>
      </c>
      <c r="AF347" s="18">
        <f>IF(ISNA(_xlfn.XLOOKUP(S347,'PFR Receiving'!Z:Z,'PFR Receiving'!AB:AB)),0,_xlfn.XLOOKUP(S347,'PFR Receiving'!Z:Z,'PFR Receiving'!AB:AB))</f>
        <v>53.81818181818182</v>
      </c>
      <c r="AG347" s="18">
        <f>Z347+AF347</f>
        <v>267.63636363636363</v>
      </c>
      <c r="AH347" s="18">
        <f>K347/F347*16</f>
        <v>149.81818181818181</v>
      </c>
      <c r="AI347" s="18">
        <f>Z347+$AM$1*AH347+AF347</f>
        <v>362.02181818181816</v>
      </c>
    </row>
    <row r="348" spans="1:35" ht="20" x14ac:dyDescent="0.25">
      <c r="A348" s="5">
        <v>2018</v>
      </c>
      <c r="B348" s="9" t="s">
        <v>186</v>
      </c>
      <c r="C348" s="10" t="s">
        <v>62</v>
      </c>
      <c r="D348" s="10">
        <v>27</v>
      </c>
      <c r="E348" s="10"/>
      <c r="F348" s="10">
        <v>13</v>
      </c>
      <c r="G348" s="10">
        <v>2</v>
      </c>
      <c r="H348" s="10">
        <v>51</v>
      </c>
      <c r="I348" s="10">
        <v>246</v>
      </c>
      <c r="J348" s="10">
        <v>14</v>
      </c>
      <c r="K348" s="10">
        <v>150</v>
      </c>
      <c r="L348" s="10">
        <v>2.9</v>
      </c>
      <c r="M348" s="15">
        <f t="shared" si="47"/>
        <v>0.84</v>
      </c>
      <c r="N348" s="10">
        <v>96</v>
      </c>
      <c r="O348" s="10">
        <v>1.9</v>
      </c>
      <c r="P348" s="10">
        <v>3</v>
      </c>
      <c r="Q348" s="15">
        <f t="shared" si="48"/>
        <v>0.495</v>
      </c>
      <c r="R348" s="10">
        <v>17</v>
      </c>
      <c r="S348" s="5" t="str">
        <f t="shared" si="46"/>
        <v>2018-Spencer Ware</v>
      </c>
      <c r="T348" s="13">
        <f>_xlfn.XLOOKUP(S348,AV!Y:Y,AV!N:N)</f>
        <v>4.96</v>
      </c>
      <c r="U348" t="str">
        <f>IF(ISNA(_xlfn.XLOOKUP(S348,'NGS RYOE'!N:N,'NGS RYOE'!K:K)),"",_xlfn.XLOOKUP(S348,'NGS RYOE'!N:N,'NGS RYOE'!K:K))</f>
        <v/>
      </c>
      <c r="V348">
        <f t="shared" si="45"/>
        <v>0.01</v>
      </c>
      <c r="W348" t="str">
        <f>IF(ISNA(_xlfn.XLOOKUP(S348,'NGS RYOE'!N:N,'NGS RYOE'!L:L)),"",_xlfn.XLOOKUP(S348,'NGS RYOE'!N:N,'NGS RYOE'!L:L))</f>
        <v/>
      </c>
      <c r="X348" s="17">
        <f>IF(ISNA(_xlfn.XLOOKUP(S348,'PFR Receiving'!Z:Z,'PFR Receiving'!AA:AA)),0,_xlfn.XLOOKUP(S348,'PFR Receiving'!Z:Z,'PFR Receiving'!AA:AA))</f>
        <v>275.69230769230768</v>
      </c>
      <c r="Y348" s="13">
        <f t="shared" si="49"/>
        <v>302.76923076923077</v>
      </c>
      <c r="Z348" s="17">
        <f t="shared" si="50"/>
        <v>118.15384615384616</v>
      </c>
      <c r="AA348" s="15">
        <f t="shared" si="51"/>
        <v>0.46</v>
      </c>
      <c r="AB348" s="17">
        <f t="shared" si="52"/>
        <v>432.94117647058823</v>
      </c>
      <c r="AC348" s="12">
        <f t="shared" si="53"/>
        <v>4.8235294117647056</v>
      </c>
      <c r="AD348" s="16">
        <f>P348/H348*230</f>
        <v>13.529411764705882</v>
      </c>
      <c r="AE348" s="18">
        <f>Z348+X348</f>
        <v>393.84615384615381</v>
      </c>
      <c r="AF348" s="18">
        <f>IF(ISNA(_xlfn.XLOOKUP(S348,'PFR Receiving'!Z:Z,'PFR Receiving'!AB:AB)),0,_xlfn.XLOOKUP(S348,'PFR Receiving'!Z:Z,'PFR Receiving'!AB:AB))</f>
        <v>301.53846153846155</v>
      </c>
      <c r="AG348" s="18">
        <f>Z348+AF348</f>
        <v>419.69230769230774</v>
      </c>
      <c r="AH348" s="18">
        <f>K348/F348*16</f>
        <v>184.61538461538461</v>
      </c>
      <c r="AI348" s="18">
        <f>Z348+$AM$1*AH348+AF348</f>
        <v>536</v>
      </c>
    </row>
    <row r="349" spans="1:35" ht="20" x14ac:dyDescent="0.25">
      <c r="A349" s="5">
        <v>2018</v>
      </c>
      <c r="B349" s="9" t="s">
        <v>96</v>
      </c>
      <c r="C349" s="10" t="s">
        <v>64</v>
      </c>
      <c r="D349" s="10">
        <v>25</v>
      </c>
      <c r="E349" s="10"/>
      <c r="F349" s="10">
        <v>12</v>
      </c>
      <c r="G349" s="10">
        <v>0</v>
      </c>
      <c r="H349" s="10">
        <v>43</v>
      </c>
      <c r="I349" s="10">
        <v>212</v>
      </c>
      <c r="J349" s="10">
        <v>10</v>
      </c>
      <c r="K349" s="10">
        <v>119</v>
      </c>
      <c r="L349" s="10">
        <v>2.8</v>
      </c>
      <c r="M349" s="15">
        <f t="shared" si="47"/>
        <v>0.82099999999999995</v>
      </c>
      <c r="N349" s="10">
        <v>93</v>
      </c>
      <c r="O349" s="10">
        <v>2.2000000000000002</v>
      </c>
      <c r="P349" s="10">
        <v>9</v>
      </c>
      <c r="Q349" s="15">
        <f t="shared" si="48"/>
        <v>0.75700000000000001</v>
      </c>
      <c r="R349" s="10">
        <v>4.8</v>
      </c>
      <c r="S349" s="5" t="str">
        <f t="shared" si="46"/>
        <v>2018-Malcolm Brown</v>
      </c>
      <c r="T349" s="13">
        <f>_xlfn.XLOOKUP(S349,AV!Y:Y,AV!N:N)</f>
        <v>2.72</v>
      </c>
      <c r="U349" t="str">
        <f>IF(ISNA(_xlfn.XLOOKUP(S349,'NGS RYOE'!N:N,'NGS RYOE'!K:K)),"",_xlfn.XLOOKUP(S349,'NGS RYOE'!N:N,'NGS RYOE'!K:K))</f>
        <v/>
      </c>
      <c r="V349">
        <f t="shared" si="45"/>
        <v>0.01</v>
      </c>
      <c r="W349" t="str">
        <f>IF(ISNA(_xlfn.XLOOKUP(S349,'NGS RYOE'!N:N,'NGS RYOE'!L:L)),"",_xlfn.XLOOKUP(S349,'NGS RYOE'!N:N,'NGS RYOE'!L:L))</f>
        <v/>
      </c>
      <c r="X349" s="17">
        <f>IF(ISNA(_xlfn.XLOOKUP(S349,'PFR Receiving'!Z:Z,'PFR Receiving'!AA:AA)),0,_xlfn.XLOOKUP(S349,'PFR Receiving'!Z:Z,'PFR Receiving'!AA:AA))</f>
        <v>69.333333333333329</v>
      </c>
      <c r="Y349" s="13">
        <f t="shared" si="49"/>
        <v>282.66666666666669</v>
      </c>
      <c r="Z349" s="17">
        <f t="shared" si="50"/>
        <v>124</v>
      </c>
      <c r="AA349" s="15">
        <f t="shared" si="51"/>
        <v>0.47199999999999998</v>
      </c>
      <c r="AB349" s="17">
        <f t="shared" si="52"/>
        <v>497.44186046511624</v>
      </c>
      <c r="AC349" s="12">
        <f t="shared" si="53"/>
        <v>4.9302325581395348</v>
      </c>
      <c r="AD349" s="16">
        <f>P349/H349*230</f>
        <v>48.139534883720934</v>
      </c>
      <c r="AE349" s="18">
        <f>Z349+X349</f>
        <v>193.33333333333331</v>
      </c>
      <c r="AF349" s="18">
        <f>IF(ISNA(_xlfn.XLOOKUP(S349,'PFR Receiving'!Z:Z,'PFR Receiving'!AB:AB)),0,_xlfn.XLOOKUP(S349,'PFR Receiving'!Z:Z,'PFR Receiving'!AB:AB))</f>
        <v>52</v>
      </c>
      <c r="AG349" s="18">
        <f>Z349+AF349</f>
        <v>176</v>
      </c>
      <c r="AH349" s="18">
        <f>K349/F349*16</f>
        <v>158.66666666666666</v>
      </c>
      <c r="AI349" s="18">
        <f>Z349+$AM$1*AH349+AF349</f>
        <v>275.95999999999998</v>
      </c>
    </row>
    <row r="350" spans="1:35" ht="20" x14ac:dyDescent="0.25">
      <c r="A350" s="5">
        <v>2018</v>
      </c>
      <c r="B350" s="9" t="s">
        <v>85</v>
      </c>
      <c r="C350" s="10" t="s">
        <v>86</v>
      </c>
      <c r="D350" s="10">
        <v>27</v>
      </c>
      <c r="E350" s="10"/>
      <c r="F350" s="10">
        <v>12</v>
      </c>
      <c r="G350" s="10">
        <v>4</v>
      </c>
      <c r="H350" s="10">
        <v>56</v>
      </c>
      <c r="I350" s="10">
        <v>211</v>
      </c>
      <c r="J350" s="10">
        <v>14</v>
      </c>
      <c r="K350" s="10">
        <v>124</v>
      </c>
      <c r="L350" s="10">
        <v>2.2000000000000002</v>
      </c>
      <c r="M350" s="15">
        <f t="shared" si="47"/>
        <v>0.57299999999999995</v>
      </c>
      <c r="N350" s="10">
        <v>87</v>
      </c>
      <c r="O350" s="10">
        <v>1.6</v>
      </c>
      <c r="P350" s="10">
        <v>1</v>
      </c>
      <c r="Q350" s="15">
        <f t="shared" si="48"/>
        <v>0.314</v>
      </c>
      <c r="R350" s="10">
        <v>56</v>
      </c>
      <c r="S350" s="5" t="str">
        <f t="shared" si="46"/>
        <v>2018-Giovani Bernard</v>
      </c>
      <c r="T350" s="13">
        <f>_xlfn.XLOOKUP(S350,AV!Y:Y,AV!N:N)</f>
        <v>4</v>
      </c>
      <c r="U350" t="str">
        <f>IF(ISNA(_xlfn.XLOOKUP(S350,'NGS RYOE'!N:N,'NGS RYOE'!K:K)),"",_xlfn.XLOOKUP(S350,'NGS RYOE'!N:N,'NGS RYOE'!K:K))</f>
        <v/>
      </c>
      <c r="V350">
        <f t="shared" si="45"/>
        <v>0.01</v>
      </c>
      <c r="W350" t="str">
        <f>IF(ISNA(_xlfn.XLOOKUP(S350,'NGS RYOE'!N:N,'NGS RYOE'!L:L)),"",_xlfn.XLOOKUP(S350,'NGS RYOE'!N:N,'NGS RYOE'!L:L))</f>
        <v/>
      </c>
      <c r="X350" s="17">
        <f>IF(ISNA(_xlfn.XLOOKUP(S350,'PFR Receiving'!Z:Z,'PFR Receiving'!AA:AA)),0,_xlfn.XLOOKUP(S350,'PFR Receiving'!Z:Z,'PFR Receiving'!AA:AA))</f>
        <v>290.66666666666669</v>
      </c>
      <c r="Y350" s="13">
        <f t="shared" si="49"/>
        <v>281.33333333333331</v>
      </c>
      <c r="Z350" s="17">
        <f t="shared" si="50"/>
        <v>116</v>
      </c>
      <c r="AA350" s="15">
        <f t="shared" si="51"/>
        <v>0.45600000000000002</v>
      </c>
      <c r="AB350" s="17">
        <f t="shared" si="52"/>
        <v>357.32142857142856</v>
      </c>
      <c r="AC350" s="12">
        <f t="shared" si="53"/>
        <v>3.7678571428571428</v>
      </c>
      <c r="AD350" s="16">
        <f>P350/H350*230</f>
        <v>4.1071428571428568</v>
      </c>
      <c r="AE350" s="18">
        <f>Z350+X350</f>
        <v>406.66666666666669</v>
      </c>
      <c r="AF350" s="18">
        <f>IF(ISNA(_xlfn.XLOOKUP(S350,'PFR Receiving'!Z:Z,'PFR Receiving'!AB:AB)),0,_xlfn.XLOOKUP(S350,'PFR Receiving'!Z:Z,'PFR Receiving'!AB:AB))</f>
        <v>296</v>
      </c>
      <c r="AG350" s="18">
        <f>Z350+AF350</f>
        <v>412</v>
      </c>
      <c r="AH350" s="18">
        <f>K350/F350*16</f>
        <v>165.33333333333334</v>
      </c>
      <c r="AI350" s="18">
        <f>Z350+$AM$1*AH350+AF350</f>
        <v>516.16000000000008</v>
      </c>
    </row>
    <row r="351" spans="1:35" ht="20" x14ac:dyDescent="0.25">
      <c r="A351" s="5">
        <v>2018</v>
      </c>
      <c r="B351" s="9" t="s">
        <v>141</v>
      </c>
      <c r="C351" s="10" t="s">
        <v>88</v>
      </c>
      <c r="D351" s="10">
        <v>22</v>
      </c>
      <c r="E351" s="10"/>
      <c r="F351" s="10">
        <v>16</v>
      </c>
      <c r="G351" s="10">
        <v>0</v>
      </c>
      <c r="H351" s="10">
        <v>60</v>
      </c>
      <c r="I351" s="10">
        <v>208</v>
      </c>
      <c r="J351" s="10">
        <v>14</v>
      </c>
      <c r="K351" s="10">
        <v>115</v>
      </c>
      <c r="L351" s="10">
        <v>1.9</v>
      </c>
      <c r="M351" s="15">
        <f t="shared" si="47"/>
        <v>0.39</v>
      </c>
      <c r="N351" s="10">
        <v>93</v>
      </c>
      <c r="O351" s="10">
        <v>1.6</v>
      </c>
      <c r="P351" s="10">
        <v>4</v>
      </c>
      <c r="Q351" s="15">
        <f t="shared" si="48"/>
        <v>0.53800000000000003</v>
      </c>
      <c r="R351" s="10">
        <v>15</v>
      </c>
      <c r="S351" s="5" t="str">
        <f t="shared" si="46"/>
        <v>2018-Chase Edmonds</v>
      </c>
      <c r="T351" s="13">
        <f>_xlfn.XLOOKUP(S351,AV!Y:Y,AV!N:N)</f>
        <v>1.92</v>
      </c>
      <c r="U351" t="str">
        <f>IF(ISNA(_xlfn.XLOOKUP(S351,'NGS RYOE'!N:N,'NGS RYOE'!K:K)),"",_xlfn.XLOOKUP(S351,'NGS RYOE'!N:N,'NGS RYOE'!K:K))</f>
        <v/>
      </c>
      <c r="V351">
        <f t="shared" si="45"/>
        <v>0.01</v>
      </c>
      <c r="W351" t="str">
        <f>IF(ISNA(_xlfn.XLOOKUP(S351,'NGS RYOE'!N:N,'NGS RYOE'!L:L)),"",_xlfn.XLOOKUP(S351,'NGS RYOE'!N:N,'NGS RYOE'!L:L))</f>
        <v/>
      </c>
      <c r="X351" s="17">
        <f>IF(ISNA(_xlfn.XLOOKUP(S351,'PFR Receiving'!Z:Z,'PFR Receiving'!AA:AA)),0,_xlfn.XLOOKUP(S351,'PFR Receiving'!Z:Z,'PFR Receiving'!AA:AA))</f>
        <v>103</v>
      </c>
      <c r="Y351" s="13">
        <f t="shared" si="49"/>
        <v>208</v>
      </c>
      <c r="Z351" s="17">
        <f t="shared" si="50"/>
        <v>93</v>
      </c>
      <c r="AA351" s="15">
        <f t="shared" si="51"/>
        <v>0.41</v>
      </c>
      <c r="AB351" s="17">
        <f t="shared" si="52"/>
        <v>356.5</v>
      </c>
      <c r="AC351" s="12">
        <f t="shared" si="53"/>
        <v>3.4666666666666668</v>
      </c>
      <c r="AD351" s="16">
        <f>P351/H351*230</f>
        <v>15.333333333333334</v>
      </c>
      <c r="AE351" s="18">
        <f>Z351+X351</f>
        <v>196</v>
      </c>
      <c r="AF351" s="18">
        <f>IF(ISNA(_xlfn.XLOOKUP(S351,'PFR Receiving'!Z:Z,'PFR Receiving'!AB:AB)),0,_xlfn.XLOOKUP(S351,'PFR Receiving'!Z:Z,'PFR Receiving'!AB:AB))</f>
        <v>121</v>
      </c>
      <c r="AG351" s="18">
        <f>Z351+AF351</f>
        <v>214</v>
      </c>
      <c r="AH351" s="18">
        <f>K351/F351*16</f>
        <v>115</v>
      </c>
      <c r="AI351" s="18">
        <f>Z351+$AM$1*AH351+AF351</f>
        <v>286.45</v>
      </c>
    </row>
    <row r="352" spans="1:35" ht="20" x14ac:dyDescent="0.25">
      <c r="A352" s="5">
        <v>2018</v>
      </c>
      <c r="B352" s="9" t="s">
        <v>164</v>
      </c>
      <c r="C352" s="10" t="s">
        <v>55</v>
      </c>
      <c r="D352" s="10">
        <v>22</v>
      </c>
      <c r="E352" s="10"/>
      <c r="F352" s="10">
        <v>13</v>
      </c>
      <c r="G352" s="10">
        <v>1</v>
      </c>
      <c r="H352" s="10">
        <v>50</v>
      </c>
      <c r="I352" s="10">
        <v>206</v>
      </c>
      <c r="J352" s="10">
        <v>13</v>
      </c>
      <c r="K352" s="10">
        <v>107</v>
      </c>
      <c r="L352" s="10">
        <v>2.1</v>
      </c>
      <c r="M352" s="15">
        <f t="shared" si="47"/>
        <v>0.497</v>
      </c>
      <c r="N352" s="10">
        <v>99</v>
      </c>
      <c r="O352" s="10">
        <v>2</v>
      </c>
      <c r="P352" s="10">
        <v>5</v>
      </c>
      <c r="Q352" s="15">
        <f t="shared" si="48"/>
        <v>0.58799999999999997</v>
      </c>
      <c r="R352" s="10">
        <v>10</v>
      </c>
      <c r="S352" s="5" t="str">
        <f t="shared" si="46"/>
        <v>2018-Justin Jackson</v>
      </c>
      <c r="T352" s="13">
        <f>_xlfn.XLOOKUP(S352,AV!Y:Y,AV!N:N)</f>
        <v>3.68</v>
      </c>
      <c r="U352" t="str">
        <f>IF(ISNA(_xlfn.XLOOKUP(S352,'NGS RYOE'!N:N,'NGS RYOE'!K:K)),"",_xlfn.XLOOKUP(S352,'NGS RYOE'!N:N,'NGS RYOE'!K:K))</f>
        <v/>
      </c>
      <c r="V352">
        <f t="shared" si="45"/>
        <v>0.01</v>
      </c>
      <c r="W352" t="str">
        <f>IF(ISNA(_xlfn.XLOOKUP(S352,'NGS RYOE'!N:N,'NGS RYOE'!L:L)),"",_xlfn.XLOOKUP(S352,'NGS RYOE'!N:N,'NGS RYOE'!L:L))</f>
        <v/>
      </c>
      <c r="X352" s="17">
        <f>IF(ISNA(_xlfn.XLOOKUP(S352,'PFR Receiving'!Z:Z,'PFR Receiving'!AA:AA)),0,_xlfn.XLOOKUP(S352,'PFR Receiving'!Z:Z,'PFR Receiving'!AA:AA))</f>
        <v>166.15384615384616</v>
      </c>
      <c r="Y352" s="13">
        <f t="shared" si="49"/>
        <v>253.53846153846155</v>
      </c>
      <c r="Z352" s="17">
        <f t="shared" si="50"/>
        <v>121.84615384615384</v>
      </c>
      <c r="AA352" s="15">
        <f t="shared" si="51"/>
        <v>0.46300000000000002</v>
      </c>
      <c r="AB352" s="17">
        <f t="shared" si="52"/>
        <v>455.4</v>
      </c>
      <c r="AC352" s="12">
        <f t="shared" si="53"/>
        <v>4.12</v>
      </c>
      <c r="AD352" s="16">
        <f>P352/H352*230</f>
        <v>23</v>
      </c>
      <c r="AE352" s="18">
        <f>Z352+X352</f>
        <v>288</v>
      </c>
      <c r="AF352" s="18">
        <f>IF(ISNA(_xlfn.XLOOKUP(S352,'PFR Receiving'!Z:Z,'PFR Receiving'!AB:AB)),0,_xlfn.XLOOKUP(S352,'PFR Receiving'!Z:Z,'PFR Receiving'!AB:AB))</f>
        <v>187.07692307692307</v>
      </c>
      <c r="AG352" s="18">
        <f>Z352+AF352</f>
        <v>308.92307692307691</v>
      </c>
      <c r="AH352" s="18">
        <f>K352/F352*16</f>
        <v>131.69230769230768</v>
      </c>
      <c r="AI352" s="18">
        <f>Z352+$AM$1*AH352+AF352</f>
        <v>391.88923076923072</v>
      </c>
    </row>
    <row r="353" spans="1:35" ht="20" x14ac:dyDescent="0.25">
      <c r="A353" s="5">
        <v>2018</v>
      </c>
      <c r="B353" s="9" t="s">
        <v>128</v>
      </c>
      <c r="C353" s="10" t="s">
        <v>28</v>
      </c>
      <c r="D353" s="10">
        <v>25</v>
      </c>
      <c r="E353" s="10"/>
      <c r="F353" s="10">
        <v>16</v>
      </c>
      <c r="G353" s="10">
        <v>2</v>
      </c>
      <c r="H353" s="10">
        <v>40</v>
      </c>
      <c r="I353" s="10">
        <v>201</v>
      </c>
      <c r="J353" s="10">
        <v>9</v>
      </c>
      <c r="K353" s="10">
        <v>94</v>
      </c>
      <c r="L353" s="10">
        <v>2.4</v>
      </c>
      <c r="M353" s="15">
        <f t="shared" si="47"/>
        <v>0.67600000000000005</v>
      </c>
      <c r="N353" s="10">
        <v>107</v>
      </c>
      <c r="O353" s="10">
        <v>2.7</v>
      </c>
      <c r="P353" s="10">
        <v>4</v>
      </c>
      <c r="Q353" s="15">
        <f t="shared" si="48"/>
        <v>0.53800000000000003</v>
      </c>
      <c r="R353" s="10">
        <v>10</v>
      </c>
      <c r="S353" s="5" t="str">
        <f t="shared" si="46"/>
        <v>2018-Duke Johnson</v>
      </c>
      <c r="T353" s="13">
        <f>_xlfn.XLOOKUP(S353,AV!Y:Y,AV!N:N)</f>
        <v>4</v>
      </c>
      <c r="U353" t="str">
        <f>IF(ISNA(_xlfn.XLOOKUP(S353,'NGS RYOE'!N:N,'NGS RYOE'!K:K)),"",_xlfn.XLOOKUP(S353,'NGS RYOE'!N:N,'NGS RYOE'!K:K))</f>
        <v/>
      </c>
      <c r="V353">
        <f t="shared" si="45"/>
        <v>0.01</v>
      </c>
      <c r="W353" t="str">
        <f>IF(ISNA(_xlfn.XLOOKUP(S353,'NGS RYOE'!N:N,'NGS RYOE'!L:L)),"",_xlfn.XLOOKUP(S353,'NGS RYOE'!N:N,'NGS RYOE'!L:L))</f>
        <v/>
      </c>
      <c r="X353" s="17">
        <f>IF(ISNA(_xlfn.XLOOKUP(S353,'PFR Receiving'!Z:Z,'PFR Receiving'!AA:AA)),0,_xlfn.XLOOKUP(S353,'PFR Receiving'!Z:Z,'PFR Receiving'!AA:AA))</f>
        <v>429</v>
      </c>
      <c r="Y353" s="13">
        <f t="shared" si="49"/>
        <v>201</v>
      </c>
      <c r="Z353" s="17">
        <f t="shared" si="50"/>
        <v>107</v>
      </c>
      <c r="AA353" s="15">
        <f t="shared" si="51"/>
        <v>0.44400000000000001</v>
      </c>
      <c r="AB353" s="17">
        <f t="shared" si="52"/>
        <v>615.25</v>
      </c>
      <c r="AC353" s="12">
        <f t="shared" si="53"/>
        <v>5.0250000000000004</v>
      </c>
      <c r="AD353" s="16">
        <f>P353/H353*230</f>
        <v>23</v>
      </c>
      <c r="AE353" s="18">
        <f>Z353+X353</f>
        <v>536</v>
      </c>
      <c r="AF353" s="18">
        <f>IF(ISNA(_xlfn.XLOOKUP(S353,'PFR Receiving'!Z:Z,'PFR Receiving'!AB:AB)),0,_xlfn.XLOOKUP(S353,'PFR Receiving'!Z:Z,'PFR Receiving'!AB:AB))</f>
        <v>374</v>
      </c>
      <c r="AG353" s="18">
        <f>Z353+AF353</f>
        <v>481</v>
      </c>
      <c r="AH353" s="18">
        <f>K353/F353*16</f>
        <v>94</v>
      </c>
      <c r="AI353" s="18">
        <f>Z353+$AM$1*AH353+AF353</f>
        <v>540.22</v>
      </c>
    </row>
    <row r="354" spans="1:35" ht="20" x14ac:dyDescent="0.25">
      <c r="A354" s="5">
        <v>2018</v>
      </c>
      <c r="B354" s="9" t="s">
        <v>130</v>
      </c>
      <c r="C354" s="10" t="s">
        <v>78</v>
      </c>
      <c r="D354" s="10">
        <v>23</v>
      </c>
      <c r="E354" s="10"/>
      <c r="F354" s="10">
        <v>12</v>
      </c>
      <c r="G354" s="10">
        <v>0</v>
      </c>
      <c r="H354" s="10">
        <v>36</v>
      </c>
      <c r="I354" s="10">
        <v>191</v>
      </c>
      <c r="J354" s="10">
        <v>10</v>
      </c>
      <c r="K354" s="10">
        <v>133</v>
      </c>
      <c r="L354" s="10">
        <v>3.7</v>
      </c>
      <c r="M354" s="15">
        <f t="shared" si="47"/>
        <v>0.95199999999999996</v>
      </c>
      <c r="N354" s="10">
        <v>58</v>
      </c>
      <c r="O354" s="10">
        <v>1.6</v>
      </c>
      <c r="P354" s="10">
        <v>0</v>
      </c>
      <c r="Q354" s="15">
        <f t="shared" si="48"/>
        <v>0</v>
      </c>
      <c r="R354" s="10"/>
      <c r="S354" s="5" t="str">
        <f t="shared" si="46"/>
        <v>2018-Kalen Ballage</v>
      </c>
      <c r="T354" s="13">
        <f>_xlfn.XLOOKUP(S354,AV!Y:Y,AV!N:N)</f>
        <v>2.72</v>
      </c>
      <c r="U354" t="str">
        <f>IF(ISNA(_xlfn.XLOOKUP(S354,'NGS RYOE'!N:N,'NGS RYOE'!K:K)),"",_xlfn.XLOOKUP(S354,'NGS RYOE'!N:N,'NGS RYOE'!K:K))</f>
        <v/>
      </c>
      <c r="V354">
        <f t="shared" si="45"/>
        <v>0.01</v>
      </c>
      <c r="W354" t="str">
        <f>IF(ISNA(_xlfn.XLOOKUP(S354,'NGS RYOE'!N:N,'NGS RYOE'!L:L)),"",_xlfn.XLOOKUP(S354,'NGS RYOE'!N:N,'NGS RYOE'!L:L))</f>
        <v/>
      </c>
      <c r="X354" s="17">
        <f>IF(ISNA(_xlfn.XLOOKUP(S354,'PFR Receiving'!Z:Z,'PFR Receiving'!AA:AA)),0,_xlfn.XLOOKUP(S354,'PFR Receiving'!Z:Z,'PFR Receiving'!AA:AA))</f>
        <v>74.666666666666671</v>
      </c>
      <c r="Y354" s="13">
        <f t="shared" si="49"/>
        <v>254.66666666666666</v>
      </c>
      <c r="Z354" s="17">
        <f t="shared" si="50"/>
        <v>77.333333333333329</v>
      </c>
      <c r="AA354" s="15">
        <f t="shared" si="51"/>
        <v>0.35799999999999998</v>
      </c>
      <c r="AB354" s="17">
        <f t="shared" si="52"/>
        <v>370.55555555555554</v>
      </c>
      <c r="AC354" s="12">
        <f t="shared" si="53"/>
        <v>5.3055555555555554</v>
      </c>
      <c r="AD354" s="16">
        <f>P354/H354*230</f>
        <v>0</v>
      </c>
      <c r="AE354" s="18">
        <f>Z354+X354</f>
        <v>152</v>
      </c>
      <c r="AF354" s="18">
        <f>IF(ISNA(_xlfn.XLOOKUP(S354,'PFR Receiving'!Z:Z,'PFR Receiving'!AB:AB)),0,_xlfn.XLOOKUP(S354,'PFR Receiving'!Z:Z,'PFR Receiving'!AB:AB))</f>
        <v>101.33333333333333</v>
      </c>
      <c r="AG354" s="18">
        <f>Z354+AF354</f>
        <v>178.66666666666666</v>
      </c>
      <c r="AH354" s="18">
        <f>K354/F354*16</f>
        <v>177.33333333333334</v>
      </c>
      <c r="AI354" s="18">
        <f>Z354+$AM$1*AH354+AF354</f>
        <v>290.38666666666666</v>
      </c>
    </row>
    <row r="355" spans="1:35" ht="20" x14ac:dyDescent="0.25">
      <c r="A355" s="5">
        <v>2018</v>
      </c>
      <c r="B355" s="9" t="s">
        <v>134</v>
      </c>
      <c r="C355" s="10" t="s">
        <v>81</v>
      </c>
      <c r="D355" s="10">
        <v>28</v>
      </c>
      <c r="E355" s="10"/>
      <c r="F355" s="10">
        <v>8</v>
      </c>
      <c r="G355" s="10">
        <v>4</v>
      </c>
      <c r="H355" s="10">
        <v>57</v>
      </c>
      <c r="I355" s="10">
        <v>186</v>
      </c>
      <c r="J355" s="10">
        <v>18</v>
      </c>
      <c r="K355" s="10">
        <v>93</v>
      </c>
      <c r="L355" s="10">
        <v>1.6</v>
      </c>
      <c r="M355" s="15">
        <f t="shared" si="47"/>
        <v>0.28999999999999998</v>
      </c>
      <c r="N355" s="10">
        <v>93</v>
      </c>
      <c r="O355" s="10">
        <v>1.6</v>
      </c>
      <c r="P355" s="10">
        <v>2</v>
      </c>
      <c r="Q355" s="15">
        <f t="shared" si="48"/>
        <v>0.41399999999999998</v>
      </c>
      <c r="R355" s="10">
        <v>28.5</v>
      </c>
      <c r="S355" s="5" t="str">
        <f t="shared" si="46"/>
        <v>2018-Rex Burkhead</v>
      </c>
      <c r="T355" s="13">
        <f>_xlfn.XLOOKUP(S355,AV!Y:Y,AV!N:N)</f>
        <v>6.08</v>
      </c>
      <c r="U355" t="str">
        <f>IF(ISNA(_xlfn.XLOOKUP(S355,'NGS RYOE'!N:N,'NGS RYOE'!K:K)),"",_xlfn.XLOOKUP(S355,'NGS RYOE'!N:N,'NGS RYOE'!K:K))</f>
        <v/>
      </c>
      <c r="V355">
        <f t="shared" si="45"/>
        <v>0.01</v>
      </c>
      <c r="W355" t="str">
        <f>IF(ISNA(_xlfn.XLOOKUP(S355,'NGS RYOE'!N:N,'NGS RYOE'!L:L)),"",_xlfn.XLOOKUP(S355,'NGS RYOE'!N:N,'NGS RYOE'!L:L))</f>
        <v/>
      </c>
      <c r="X355" s="17">
        <f>IF(ISNA(_xlfn.XLOOKUP(S355,'PFR Receiving'!Z:Z,'PFR Receiving'!AA:AA)),0,_xlfn.XLOOKUP(S355,'PFR Receiving'!Z:Z,'PFR Receiving'!AA:AA))</f>
        <v>262</v>
      </c>
      <c r="Y355" s="13">
        <f t="shared" si="49"/>
        <v>372</v>
      </c>
      <c r="Z355" s="17">
        <f t="shared" si="50"/>
        <v>186</v>
      </c>
      <c r="AA355" s="15">
        <f t="shared" si="51"/>
        <v>0.56999999999999995</v>
      </c>
      <c r="AB355" s="17">
        <f t="shared" si="52"/>
        <v>375.26315789473682</v>
      </c>
      <c r="AC355" s="12">
        <f t="shared" si="53"/>
        <v>3.263157894736842</v>
      </c>
      <c r="AD355" s="16">
        <f>P355/H355*230</f>
        <v>8.0701754385964914</v>
      </c>
      <c r="AE355" s="18">
        <f>Z355+X355</f>
        <v>448</v>
      </c>
      <c r="AF355" s="18">
        <f>IF(ISNA(_xlfn.XLOOKUP(S355,'PFR Receiving'!Z:Z,'PFR Receiving'!AB:AB)),0,_xlfn.XLOOKUP(S355,'PFR Receiving'!Z:Z,'PFR Receiving'!AB:AB))</f>
        <v>242</v>
      </c>
      <c r="AG355" s="18">
        <f>Z355+AF355</f>
        <v>428</v>
      </c>
      <c r="AH355" s="18">
        <f>K355/F355*16</f>
        <v>186</v>
      </c>
      <c r="AI355" s="18">
        <f>Z355+$AM$1*AH355+AF355</f>
        <v>545.18000000000006</v>
      </c>
    </row>
    <row r="356" spans="1:35" ht="20" x14ac:dyDescent="0.25">
      <c r="A356" s="5">
        <v>2018</v>
      </c>
      <c r="B356" s="9" t="s">
        <v>199</v>
      </c>
      <c r="C356" s="10" t="s">
        <v>47</v>
      </c>
      <c r="D356" s="10">
        <v>25</v>
      </c>
      <c r="E356" s="10"/>
      <c r="F356" s="10">
        <v>4</v>
      </c>
      <c r="G356" s="10">
        <v>3</v>
      </c>
      <c r="H356" s="10">
        <v>45</v>
      </c>
      <c r="I356" s="10">
        <v>184</v>
      </c>
      <c r="J356" s="10">
        <v>11</v>
      </c>
      <c r="K356" s="10">
        <v>103</v>
      </c>
      <c r="L356" s="10">
        <v>2.2999999999999998</v>
      </c>
      <c r="M356" s="15">
        <f t="shared" si="47"/>
        <v>0.623</v>
      </c>
      <c r="N356" s="10">
        <v>81</v>
      </c>
      <c r="O356" s="10">
        <v>1.8</v>
      </c>
      <c r="P356" s="10">
        <v>4</v>
      </c>
      <c r="Q356" s="15">
        <f t="shared" si="48"/>
        <v>0.53800000000000003</v>
      </c>
      <c r="R356" s="10">
        <v>11.3</v>
      </c>
      <c r="S356" s="5" t="str">
        <f t="shared" si="46"/>
        <v>2018-Jay Ajayi</v>
      </c>
      <c r="T356" s="13">
        <f>_xlfn.XLOOKUP(S356,AV!Y:Y,AV!N:N)</f>
        <v>4</v>
      </c>
      <c r="U356" t="str">
        <f>IF(ISNA(_xlfn.XLOOKUP(S356,'NGS RYOE'!N:N,'NGS RYOE'!K:K)),"",_xlfn.XLOOKUP(S356,'NGS RYOE'!N:N,'NGS RYOE'!K:K))</f>
        <v/>
      </c>
      <c r="V356">
        <f t="shared" si="45"/>
        <v>0.01</v>
      </c>
      <c r="W356" t="str">
        <f>IF(ISNA(_xlfn.XLOOKUP(S356,'NGS RYOE'!N:N,'NGS RYOE'!L:L)),"",_xlfn.XLOOKUP(S356,'NGS RYOE'!N:N,'NGS RYOE'!L:L))</f>
        <v/>
      </c>
      <c r="X356" s="17">
        <f>IF(ISNA(_xlfn.XLOOKUP(S356,'PFR Receiving'!Z:Z,'PFR Receiving'!AA:AA)),0,_xlfn.XLOOKUP(S356,'PFR Receiving'!Z:Z,'PFR Receiving'!AA:AA))</f>
        <v>80</v>
      </c>
      <c r="Y356" s="13">
        <f t="shared" si="49"/>
        <v>736</v>
      </c>
      <c r="Z356" s="17">
        <f t="shared" si="50"/>
        <v>324</v>
      </c>
      <c r="AA356" s="15">
        <f t="shared" si="51"/>
        <v>0.73099999999999998</v>
      </c>
      <c r="AB356" s="17">
        <f t="shared" si="52"/>
        <v>414</v>
      </c>
      <c r="AC356" s="12">
        <f t="shared" si="53"/>
        <v>4.0888888888888886</v>
      </c>
      <c r="AD356" s="16">
        <f>P356/H356*230</f>
        <v>20.444444444444446</v>
      </c>
      <c r="AE356" s="18">
        <f>Z356+X356</f>
        <v>404</v>
      </c>
      <c r="AF356" s="18">
        <f>IF(ISNA(_xlfn.XLOOKUP(S356,'PFR Receiving'!Z:Z,'PFR Receiving'!AB:AB)),0,_xlfn.XLOOKUP(S356,'PFR Receiving'!Z:Z,'PFR Receiving'!AB:AB))</f>
        <v>120</v>
      </c>
      <c r="AG356" s="18">
        <f>Z356+AF356</f>
        <v>444</v>
      </c>
      <c r="AH356" s="18">
        <f>K356/F356*16</f>
        <v>412</v>
      </c>
      <c r="AI356" s="18">
        <f>Z356+$AM$1*AH356+AF356</f>
        <v>703.56</v>
      </c>
    </row>
    <row r="357" spans="1:35" ht="20" x14ac:dyDescent="0.25">
      <c r="A357" s="5">
        <v>2018</v>
      </c>
      <c r="B357" s="9" t="s">
        <v>285</v>
      </c>
      <c r="C357" s="10" t="s">
        <v>60</v>
      </c>
      <c r="D357" s="10">
        <v>26</v>
      </c>
      <c r="E357" s="10"/>
      <c r="F357" s="10">
        <v>16</v>
      </c>
      <c r="G357" s="10">
        <v>0</v>
      </c>
      <c r="H357" s="10">
        <v>34</v>
      </c>
      <c r="I357" s="10">
        <v>183</v>
      </c>
      <c r="J357" s="10">
        <v>11</v>
      </c>
      <c r="K357" s="10">
        <v>93</v>
      </c>
      <c r="L357" s="10">
        <v>2.7</v>
      </c>
      <c r="M357" s="15">
        <f t="shared" si="47"/>
        <v>0.77800000000000002</v>
      </c>
      <c r="N357" s="10">
        <v>90</v>
      </c>
      <c r="O357" s="10">
        <v>2.6</v>
      </c>
      <c r="P357" s="10">
        <v>2</v>
      </c>
      <c r="Q357" s="15">
        <f t="shared" si="48"/>
        <v>0.41399999999999998</v>
      </c>
      <c r="R357" s="10">
        <v>17</v>
      </c>
      <c r="S357" s="5" t="str">
        <f t="shared" si="46"/>
        <v>2018-Devontae Booker</v>
      </c>
      <c r="T357" s="13">
        <f>_xlfn.XLOOKUP(S357,AV!Y:Y,AV!N:N)</f>
        <v>3.04</v>
      </c>
      <c r="U357" t="str">
        <f>IF(ISNA(_xlfn.XLOOKUP(S357,'NGS RYOE'!N:N,'NGS RYOE'!K:K)),"",_xlfn.XLOOKUP(S357,'NGS RYOE'!N:N,'NGS RYOE'!K:K))</f>
        <v/>
      </c>
      <c r="V357">
        <f t="shared" si="45"/>
        <v>0.01</v>
      </c>
      <c r="W357" t="str">
        <f>IF(ISNA(_xlfn.XLOOKUP(S357,'NGS RYOE'!N:N,'NGS RYOE'!L:L)),"",_xlfn.XLOOKUP(S357,'NGS RYOE'!N:N,'NGS RYOE'!L:L))</f>
        <v/>
      </c>
      <c r="X357" s="17">
        <f>IF(ISNA(_xlfn.XLOOKUP(S357,'PFR Receiving'!Z:Z,'PFR Receiving'!AA:AA)),0,_xlfn.XLOOKUP(S357,'PFR Receiving'!Z:Z,'PFR Receiving'!AA:AA))</f>
        <v>275</v>
      </c>
      <c r="Y357" s="13">
        <f t="shared" si="49"/>
        <v>183</v>
      </c>
      <c r="Z357" s="17">
        <f t="shared" si="50"/>
        <v>90</v>
      </c>
      <c r="AA357" s="15">
        <f t="shared" si="51"/>
        <v>0.40300000000000002</v>
      </c>
      <c r="AB357" s="17">
        <f t="shared" si="52"/>
        <v>608.82352941176464</v>
      </c>
      <c r="AC357" s="12">
        <f t="shared" si="53"/>
        <v>5.382352941176471</v>
      </c>
      <c r="AD357" s="16">
        <f>P357/H357*230</f>
        <v>13.529411764705882</v>
      </c>
      <c r="AE357" s="18">
        <f>Z357+X357</f>
        <v>365</v>
      </c>
      <c r="AF357" s="18">
        <f>IF(ISNA(_xlfn.XLOOKUP(S357,'PFR Receiving'!Z:Z,'PFR Receiving'!AB:AB)),0,_xlfn.XLOOKUP(S357,'PFR Receiving'!Z:Z,'PFR Receiving'!AB:AB))</f>
        <v>242</v>
      </c>
      <c r="AG357" s="18">
        <f>Z357+AF357</f>
        <v>332</v>
      </c>
      <c r="AH357" s="18">
        <f>K357/F357*16</f>
        <v>93</v>
      </c>
      <c r="AI357" s="18">
        <f>Z357+$AM$1*AH357+AF357</f>
        <v>390.59000000000003</v>
      </c>
    </row>
    <row r="358" spans="1:35" ht="20" x14ac:dyDescent="0.25">
      <c r="A358" s="5">
        <v>2018</v>
      </c>
      <c r="B358" s="9" t="s">
        <v>157</v>
      </c>
      <c r="C358" s="10" t="s">
        <v>70</v>
      </c>
      <c r="D358" s="10">
        <v>28</v>
      </c>
      <c r="E358" s="10"/>
      <c r="F358" s="10">
        <v>10</v>
      </c>
      <c r="G358" s="10">
        <v>0</v>
      </c>
      <c r="H358" s="10">
        <v>43</v>
      </c>
      <c r="I358" s="10">
        <v>178</v>
      </c>
      <c r="J358" s="10">
        <v>9</v>
      </c>
      <c r="K358" s="10">
        <v>126</v>
      </c>
      <c r="L358" s="10">
        <v>2.9</v>
      </c>
      <c r="M358" s="15">
        <f t="shared" si="47"/>
        <v>0.84</v>
      </c>
      <c r="N358" s="10">
        <v>52</v>
      </c>
      <c r="O358" s="10">
        <v>1.2</v>
      </c>
      <c r="P358" s="10">
        <v>3</v>
      </c>
      <c r="Q358" s="15">
        <f t="shared" si="48"/>
        <v>0.495</v>
      </c>
      <c r="R358" s="10">
        <v>14.3</v>
      </c>
      <c r="S358" s="5" t="str">
        <f t="shared" si="46"/>
        <v>2018-Chris Thompson</v>
      </c>
      <c r="T358" s="13">
        <f>_xlfn.XLOOKUP(S358,AV!Y:Y,AV!N:N)</f>
        <v>4.8</v>
      </c>
      <c r="U358" t="str">
        <f>IF(ISNA(_xlfn.XLOOKUP(S358,'NGS RYOE'!N:N,'NGS RYOE'!K:K)),"",_xlfn.XLOOKUP(S358,'NGS RYOE'!N:N,'NGS RYOE'!K:K))</f>
        <v/>
      </c>
      <c r="V358">
        <f t="shared" si="45"/>
        <v>0.01</v>
      </c>
      <c r="W358" t="str">
        <f>IF(ISNA(_xlfn.XLOOKUP(S358,'NGS RYOE'!N:N,'NGS RYOE'!L:L)),"",_xlfn.XLOOKUP(S358,'NGS RYOE'!N:N,'NGS RYOE'!L:L))</f>
        <v/>
      </c>
      <c r="X358" s="17">
        <f>IF(ISNA(_xlfn.XLOOKUP(S358,'PFR Receiving'!Z:Z,'PFR Receiving'!AA:AA)),0,_xlfn.XLOOKUP(S358,'PFR Receiving'!Z:Z,'PFR Receiving'!AA:AA))</f>
        <v>428.8</v>
      </c>
      <c r="Y358" s="13">
        <f t="shared" si="49"/>
        <v>284.8</v>
      </c>
      <c r="Z358" s="17">
        <f t="shared" si="50"/>
        <v>83.2</v>
      </c>
      <c r="AA358" s="15">
        <f t="shared" si="51"/>
        <v>0.38200000000000001</v>
      </c>
      <c r="AB358" s="17">
        <f t="shared" si="52"/>
        <v>278.1395348837209</v>
      </c>
      <c r="AC358" s="12">
        <f t="shared" si="53"/>
        <v>4.1395348837209305</v>
      </c>
      <c r="AD358" s="16">
        <f>P358/H358*230</f>
        <v>16.046511627906977</v>
      </c>
      <c r="AE358" s="18">
        <f>Z358+X358</f>
        <v>512</v>
      </c>
      <c r="AF358" s="18">
        <f>IF(ISNA(_xlfn.XLOOKUP(S358,'PFR Receiving'!Z:Z,'PFR Receiving'!AB:AB)),0,_xlfn.XLOOKUP(S358,'PFR Receiving'!Z:Z,'PFR Receiving'!AB:AB))</f>
        <v>350.4</v>
      </c>
      <c r="AG358" s="18">
        <f>Z358+AF358</f>
        <v>433.59999999999997</v>
      </c>
      <c r="AH358" s="18">
        <f>K358/F358*16</f>
        <v>201.6</v>
      </c>
      <c r="AI358" s="18">
        <f>Z358+$AM$1*AH358+AF358</f>
        <v>560.60799999999995</v>
      </c>
    </row>
    <row r="359" spans="1:35" ht="20" x14ac:dyDescent="0.25">
      <c r="A359" s="5">
        <v>2018</v>
      </c>
      <c r="B359" s="9" t="s">
        <v>34</v>
      </c>
      <c r="C359" s="10" t="s">
        <v>35</v>
      </c>
      <c r="D359" s="10">
        <v>24</v>
      </c>
      <c r="E359" s="10"/>
      <c r="F359" s="10">
        <v>15</v>
      </c>
      <c r="G359" s="10">
        <v>1</v>
      </c>
      <c r="H359" s="10">
        <v>51</v>
      </c>
      <c r="I359" s="10">
        <v>176</v>
      </c>
      <c r="J359" s="10">
        <v>7</v>
      </c>
      <c r="K359" s="10">
        <v>84</v>
      </c>
      <c r="L359" s="10">
        <v>1.6</v>
      </c>
      <c r="M359" s="15">
        <f t="shared" si="47"/>
        <v>0.28999999999999998</v>
      </c>
      <c r="N359" s="10">
        <v>92</v>
      </c>
      <c r="O359" s="10">
        <v>1.8</v>
      </c>
      <c r="P359" s="10">
        <v>4</v>
      </c>
      <c r="Q359" s="15">
        <f t="shared" si="48"/>
        <v>0.53800000000000003</v>
      </c>
      <c r="R359" s="10">
        <v>12.8</v>
      </c>
      <c r="S359" s="5" t="str">
        <f t="shared" si="46"/>
        <v>2018-Wayne Gallman</v>
      </c>
      <c r="T359" s="13">
        <f>_xlfn.XLOOKUP(S359,AV!Y:Y,AV!N:N)</f>
        <v>2.08</v>
      </c>
      <c r="U359" t="str">
        <f>IF(ISNA(_xlfn.XLOOKUP(S359,'NGS RYOE'!N:N,'NGS RYOE'!K:K)),"",_xlfn.XLOOKUP(S359,'NGS RYOE'!N:N,'NGS RYOE'!K:K))</f>
        <v/>
      </c>
      <c r="V359">
        <f t="shared" si="45"/>
        <v>0.01</v>
      </c>
      <c r="W359" t="str">
        <f>IF(ISNA(_xlfn.XLOOKUP(S359,'NGS RYOE'!N:N,'NGS RYOE'!L:L)),"",_xlfn.XLOOKUP(S359,'NGS RYOE'!N:N,'NGS RYOE'!L:L))</f>
        <v/>
      </c>
      <c r="X359" s="17">
        <f>IF(ISNA(_xlfn.XLOOKUP(S359,'PFR Receiving'!Z:Z,'PFR Receiving'!AA:AA)),0,_xlfn.XLOOKUP(S359,'PFR Receiving'!Z:Z,'PFR Receiving'!AA:AA))</f>
        <v>94.933333333333337</v>
      </c>
      <c r="Y359" s="13">
        <f t="shared" si="49"/>
        <v>187.73333333333332</v>
      </c>
      <c r="Z359" s="17">
        <f t="shared" si="50"/>
        <v>98.13333333333334</v>
      </c>
      <c r="AA359" s="15">
        <f t="shared" si="51"/>
        <v>0.42499999999999999</v>
      </c>
      <c r="AB359" s="17">
        <f t="shared" si="52"/>
        <v>414.90196078431376</v>
      </c>
      <c r="AC359" s="12">
        <f t="shared" si="53"/>
        <v>3.4509803921568629</v>
      </c>
      <c r="AD359" s="16">
        <f>P359/H359*230</f>
        <v>18.03921568627451</v>
      </c>
      <c r="AE359" s="18">
        <f>Z359+X359</f>
        <v>193.06666666666666</v>
      </c>
      <c r="AF359" s="18">
        <f>IF(ISNA(_xlfn.XLOOKUP(S359,'PFR Receiving'!Z:Z,'PFR Receiving'!AB:AB)),0,_xlfn.XLOOKUP(S359,'PFR Receiving'!Z:Z,'PFR Receiving'!AB:AB))</f>
        <v>86.4</v>
      </c>
      <c r="AG359" s="18">
        <f>Z359+AF359</f>
        <v>184.53333333333336</v>
      </c>
      <c r="AH359" s="18">
        <f>K359/F359*16</f>
        <v>89.6</v>
      </c>
      <c r="AI359" s="18">
        <f>Z359+$AM$1*AH359+AF359</f>
        <v>240.98133333333334</v>
      </c>
    </row>
    <row r="360" spans="1:35" ht="20" x14ac:dyDescent="0.25">
      <c r="A360" s="5">
        <v>2018</v>
      </c>
      <c r="B360" s="9" t="s">
        <v>401</v>
      </c>
      <c r="C360" s="10" t="s">
        <v>90</v>
      </c>
      <c r="D360" s="10">
        <v>27</v>
      </c>
      <c r="E360" s="10"/>
      <c r="F360" s="10">
        <v>14</v>
      </c>
      <c r="G360" s="10">
        <v>3</v>
      </c>
      <c r="H360" s="10">
        <v>40</v>
      </c>
      <c r="I360" s="10">
        <v>171</v>
      </c>
      <c r="J360" s="10">
        <v>8</v>
      </c>
      <c r="K360" s="10">
        <v>92</v>
      </c>
      <c r="L360" s="10">
        <v>2.2999999999999998</v>
      </c>
      <c r="M360" s="15">
        <f t="shared" si="47"/>
        <v>0.623</v>
      </c>
      <c r="N360" s="10">
        <v>79</v>
      </c>
      <c r="O360" s="10">
        <v>2</v>
      </c>
      <c r="P360" s="10">
        <v>4</v>
      </c>
      <c r="Q360" s="15">
        <f t="shared" si="48"/>
        <v>0.53800000000000003</v>
      </c>
      <c r="R360" s="10">
        <v>10</v>
      </c>
      <c r="S360" s="5" t="str">
        <f t="shared" si="46"/>
        <v>2018-Theo Riddick</v>
      </c>
      <c r="T360" s="13">
        <f>_xlfn.XLOOKUP(S360,AV!Y:Y,AV!N:N)</f>
        <v>4.6399999999999997</v>
      </c>
      <c r="U360" t="str">
        <f>IF(ISNA(_xlfn.XLOOKUP(S360,'NGS RYOE'!N:N,'NGS RYOE'!K:K)),"",_xlfn.XLOOKUP(S360,'NGS RYOE'!N:N,'NGS RYOE'!K:K))</f>
        <v/>
      </c>
      <c r="V360">
        <f t="shared" si="45"/>
        <v>0.01</v>
      </c>
      <c r="W360" t="str">
        <f>IF(ISNA(_xlfn.XLOOKUP(S360,'NGS RYOE'!N:N,'NGS RYOE'!L:L)),"",_xlfn.XLOOKUP(S360,'NGS RYOE'!N:N,'NGS RYOE'!L:L))</f>
        <v/>
      </c>
      <c r="X360" s="17">
        <f>IF(ISNA(_xlfn.XLOOKUP(S360,'PFR Receiving'!Z:Z,'PFR Receiving'!AA:AA)),0,_xlfn.XLOOKUP(S360,'PFR Receiving'!Z:Z,'PFR Receiving'!AA:AA))</f>
        <v>438.85714285714283</v>
      </c>
      <c r="Y360" s="13">
        <f t="shared" si="49"/>
        <v>195.42857142857142</v>
      </c>
      <c r="Z360" s="17">
        <f t="shared" si="50"/>
        <v>90.285714285714292</v>
      </c>
      <c r="AA360" s="15">
        <f t="shared" si="51"/>
        <v>0.40799999999999997</v>
      </c>
      <c r="AB360" s="17">
        <f t="shared" si="52"/>
        <v>454.25</v>
      </c>
      <c r="AC360" s="12">
        <f t="shared" si="53"/>
        <v>4.2750000000000004</v>
      </c>
      <c r="AD360" s="16">
        <f>P360/H360*230</f>
        <v>23</v>
      </c>
      <c r="AE360" s="18">
        <f>Z360+X360</f>
        <v>529.14285714285711</v>
      </c>
      <c r="AF360" s="18">
        <f>IF(ISNA(_xlfn.XLOOKUP(S360,'PFR Receiving'!Z:Z,'PFR Receiving'!AB:AB)),0,_xlfn.XLOOKUP(S360,'PFR Receiving'!Z:Z,'PFR Receiving'!AB:AB))</f>
        <v>464</v>
      </c>
      <c r="AG360" s="18">
        <f>Z360+AF360</f>
        <v>554.28571428571433</v>
      </c>
      <c r="AH360" s="18">
        <f>K360/F360*16</f>
        <v>105.14285714285714</v>
      </c>
      <c r="AI360" s="18">
        <f>Z360+$AM$1*AH360+AF360</f>
        <v>620.52571428571423</v>
      </c>
    </row>
    <row r="361" spans="1:35" ht="20" x14ac:dyDescent="0.25">
      <c r="A361" s="5">
        <v>2018</v>
      </c>
      <c r="B361" s="9" t="s">
        <v>32</v>
      </c>
      <c r="C361" s="10" t="s">
        <v>33</v>
      </c>
      <c r="D361" s="10">
        <v>23</v>
      </c>
      <c r="E361" s="10"/>
      <c r="F361" s="10">
        <v>10</v>
      </c>
      <c r="G361" s="10">
        <v>0</v>
      </c>
      <c r="H361" s="10">
        <v>20</v>
      </c>
      <c r="I361" s="10">
        <v>157</v>
      </c>
      <c r="J361" s="10">
        <v>5</v>
      </c>
      <c r="K361" s="10">
        <v>125</v>
      </c>
      <c r="L361" s="10">
        <v>6.3</v>
      </c>
      <c r="M361" s="15">
        <f t="shared" si="47"/>
        <v>0.99199999999999999</v>
      </c>
      <c r="N361" s="10">
        <v>32</v>
      </c>
      <c r="O361" s="10">
        <v>1.6</v>
      </c>
      <c r="P361" s="10">
        <v>1</v>
      </c>
      <c r="Q361" s="15">
        <f t="shared" si="48"/>
        <v>0.314</v>
      </c>
      <c r="R361" s="10">
        <v>20</v>
      </c>
      <c r="S361" s="5" t="str">
        <f t="shared" si="46"/>
        <v>2018-Brian Hill</v>
      </c>
      <c r="T361" s="13">
        <f>_xlfn.XLOOKUP(S361,AV!Y:Y,AV!N:N)</f>
        <v>1.6</v>
      </c>
      <c r="U361" t="str">
        <f>IF(ISNA(_xlfn.XLOOKUP(S361,'NGS RYOE'!N:N,'NGS RYOE'!K:K)),"",_xlfn.XLOOKUP(S361,'NGS RYOE'!N:N,'NGS RYOE'!K:K))</f>
        <v/>
      </c>
      <c r="V361">
        <f t="shared" si="45"/>
        <v>0.01</v>
      </c>
      <c r="W361" t="str">
        <f>IF(ISNA(_xlfn.XLOOKUP(S361,'NGS RYOE'!N:N,'NGS RYOE'!L:L)),"",_xlfn.XLOOKUP(S361,'NGS RYOE'!N:N,'NGS RYOE'!L:L))</f>
        <v/>
      </c>
      <c r="X361" s="17">
        <f>IF(ISNA(_xlfn.XLOOKUP(S361,'PFR Receiving'!Z:Z,'PFR Receiving'!AA:AA)),0,_xlfn.XLOOKUP(S361,'PFR Receiving'!Z:Z,'PFR Receiving'!AA:AA))</f>
        <v>14.4</v>
      </c>
      <c r="Y361" s="13">
        <f t="shared" si="49"/>
        <v>251.2</v>
      </c>
      <c r="Z361" s="17">
        <f t="shared" si="50"/>
        <v>51.2</v>
      </c>
      <c r="AA361" s="15">
        <f t="shared" si="51"/>
        <v>0.28899999999999998</v>
      </c>
      <c r="AB361" s="17">
        <f t="shared" si="52"/>
        <v>368</v>
      </c>
      <c r="AC361" s="12">
        <f t="shared" si="53"/>
        <v>7.85</v>
      </c>
      <c r="AD361" s="16">
        <f>P361/H361*230</f>
        <v>11.5</v>
      </c>
      <c r="AE361" s="18">
        <f>Z361+X361</f>
        <v>65.600000000000009</v>
      </c>
      <c r="AF361" s="18">
        <f>IF(ISNA(_xlfn.XLOOKUP(S361,'PFR Receiving'!Z:Z,'PFR Receiving'!AB:AB)),0,_xlfn.XLOOKUP(S361,'PFR Receiving'!Z:Z,'PFR Receiving'!AB:AB))</f>
        <v>8</v>
      </c>
      <c r="AG361" s="18">
        <f>Z361+AF361</f>
        <v>59.2</v>
      </c>
      <c r="AH361" s="18">
        <f>K361/F361*16</f>
        <v>200</v>
      </c>
      <c r="AI361" s="18">
        <f>Z361+$AM$1*AH361+AF361</f>
        <v>185.2</v>
      </c>
    </row>
    <row r="362" spans="1:35" ht="20" x14ac:dyDescent="0.25">
      <c r="A362" s="5">
        <v>2018</v>
      </c>
      <c r="B362" s="9" t="s">
        <v>215</v>
      </c>
      <c r="C362" s="10" t="s">
        <v>49</v>
      </c>
      <c r="D362" s="10">
        <v>24</v>
      </c>
      <c r="E362" s="10"/>
      <c r="F362" s="10">
        <v>13</v>
      </c>
      <c r="G362" s="10">
        <v>0</v>
      </c>
      <c r="H362" s="10">
        <v>27</v>
      </c>
      <c r="I362" s="10">
        <v>154</v>
      </c>
      <c r="J362" s="10">
        <v>7</v>
      </c>
      <c r="K362" s="10">
        <v>92</v>
      </c>
      <c r="L362" s="10">
        <v>3.4</v>
      </c>
      <c r="M362" s="15">
        <f t="shared" si="47"/>
        <v>0.92300000000000004</v>
      </c>
      <c r="N362" s="10">
        <v>62</v>
      </c>
      <c r="O362" s="10">
        <v>2.2999999999999998</v>
      </c>
      <c r="P362" s="10">
        <v>1</v>
      </c>
      <c r="Q362" s="15">
        <f t="shared" si="48"/>
        <v>0.314</v>
      </c>
      <c r="R362" s="10">
        <v>27</v>
      </c>
      <c r="S362" s="5" t="str">
        <f t="shared" si="46"/>
        <v>2018-Dwayne Washington</v>
      </c>
      <c r="T362" s="13">
        <f>_xlfn.XLOOKUP(S362,AV!Y:Y,AV!N:N)</f>
        <v>1.28</v>
      </c>
      <c r="U362" t="str">
        <f>IF(ISNA(_xlfn.XLOOKUP(S362,'NGS RYOE'!N:N,'NGS RYOE'!K:K)),"",_xlfn.XLOOKUP(S362,'NGS RYOE'!N:N,'NGS RYOE'!K:K))</f>
        <v/>
      </c>
      <c r="V362">
        <f t="shared" si="45"/>
        <v>0.01</v>
      </c>
      <c r="W362" t="str">
        <f>IF(ISNA(_xlfn.XLOOKUP(S362,'NGS RYOE'!N:N,'NGS RYOE'!L:L)),"",_xlfn.XLOOKUP(S362,'NGS RYOE'!N:N,'NGS RYOE'!L:L))</f>
        <v/>
      </c>
      <c r="X362" s="17">
        <f>IF(ISNA(_xlfn.XLOOKUP(S362,'PFR Receiving'!Z:Z,'PFR Receiving'!AA:AA)),0,_xlfn.XLOOKUP(S362,'PFR Receiving'!Z:Z,'PFR Receiving'!AA:AA))</f>
        <v>0</v>
      </c>
      <c r="Y362" s="13">
        <f t="shared" si="49"/>
        <v>189.53846153846155</v>
      </c>
      <c r="Z362" s="17">
        <f t="shared" si="50"/>
        <v>76.307692307692307</v>
      </c>
      <c r="AA362" s="15">
        <f t="shared" si="51"/>
        <v>0.35299999999999998</v>
      </c>
      <c r="AB362" s="17">
        <f t="shared" si="52"/>
        <v>528.14814814814815</v>
      </c>
      <c r="AC362" s="12">
        <f t="shared" si="53"/>
        <v>5.7037037037037033</v>
      </c>
      <c r="AD362" s="16">
        <f>P362/H362*230</f>
        <v>8.5185185185185173</v>
      </c>
      <c r="AE362" s="18">
        <f>Z362+X362</f>
        <v>76.307692307692307</v>
      </c>
      <c r="AF362" s="18">
        <f>IF(ISNA(_xlfn.XLOOKUP(S362,'PFR Receiving'!Z:Z,'PFR Receiving'!AB:AB)),0,_xlfn.XLOOKUP(S362,'PFR Receiving'!Z:Z,'PFR Receiving'!AB:AB))</f>
        <v>0</v>
      </c>
      <c r="AG362" s="18">
        <f>Z362+AF362</f>
        <v>76.307692307692307</v>
      </c>
      <c r="AH362" s="18">
        <f>K362/F362*16</f>
        <v>113.23076923076923</v>
      </c>
      <c r="AI362" s="18">
        <f>Z362+$AM$1*AH362+AF362</f>
        <v>147.64307692307693</v>
      </c>
    </row>
    <row r="363" spans="1:35" ht="20" x14ac:dyDescent="0.25">
      <c r="A363" s="5">
        <v>2018</v>
      </c>
      <c r="B363" s="9" t="s">
        <v>497</v>
      </c>
      <c r="C363" s="10" t="s">
        <v>37</v>
      </c>
      <c r="D363" s="10">
        <v>26</v>
      </c>
      <c r="E363" s="10"/>
      <c r="F363" s="10">
        <v>16</v>
      </c>
      <c r="G363" s="10">
        <v>1</v>
      </c>
      <c r="H363" s="10">
        <v>44</v>
      </c>
      <c r="I363" s="10">
        <v>127</v>
      </c>
      <c r="J363" s="10">
        <v>10</v>
      </c>
      <c r="K363" s="10">
        <v>59</v>
      </c>
      <c r="L363" s="10">
        <v>1.3</v>
      </c>
      <c r="M363" s="15">
        <f t="shared" si="47"/>
        <v>0.21099999999999999</v>
      </c>
      <c r="N363" s="10">
        <v>68</v>
      </c>
      <c r="O363" s="10">
        <v>1.5</v>
      </c>
      <c r="P363" s="10">
        <v>2</v>
      </c>
      <c r="Q363" s="15">
        <f t="shared" si="48"/>
        <v>0.41399999999999998</v>
      </c>
      <c r="R363" s="10">
        <v>22</v>
      </c>
      <c r="S363" s="5" t="str">
        <f t="shared" si="46"/>
        <v>2018-Rod Smith</v>
      </c>
      <c r="T363" s="13">
        <f>_xlfn.XLOOKUP(S363,AV!Y:Y,AV!N:N)</f>
        <v>0.96</v>
      </c>
      <c r="U363" t="str">
        <f>IF(ISNA(_xlfn.XLOOKUP(S363,'NGS RYOE'!N:N,'NGS RYOE'!K:K)),"",_xlfn.XLOOKUP(S363,'NGS RYOE'!N:N,'NGS RYOE'!K:K))</f>
        <v/>
      </c>
      <c r="V363">
        <f t="shared" ref="V363:V423" si="54">IF(ISERROR(_xlfn.PERCENTRANK.INC(U:U,U363)),0.01,_xlfn.PERCENTRANK.INC(U:U,U363))</f>
        <v>0.01</v>
      </c>
      <c r="W363" t="str">
        <f>IF(ISNA(_xlfn.XLOOKUP(S363,'NGS RYOE'!N:N,'NGS RYOE'!L:L)),"",_xlfn.XLOOKUP(S363,'NGS RYOE'!N:N,'NGS RYOE'!L:L))</f>
        <v/>
      </c>
      <c r="X363" s="17">
        <f>IF(ISNA(_xlfn.XLOOKUP(S363,'PFR Receiving'!Z:Z,'PFR Receiving'!AA:AA)),0,_xlfn.XLOOKUP(S363,'PFR Receiving'!Z:Z,'PFR Receiving'!AA:AA))</f>
        <v>60</v>
      </c>
      <c r="Y363" s="13">
        <f t="shared" si="49"/>
        <v>127</v>
      </c>
      <c r="Z363" s="17">
        <f t="shared" si="50"/>
        <v>68</v>
      </c>
      <c r="AA363" s="15">
        <f t="shared" si="51"/>
        <v>0.33200000000000002</v>
      </c>
      <c r="AB363" s="17">
        <f t="shared" si="52"/>
        <v>355.45454545454544</v>
      </c>
      <c r="AC363" s="12">
        <f t="shared" si="53"/>
        <v>2.8863636363636362</v>
      </c>
      <c r="AD363" s="16">
        <f>P363/H363*230</f>
        <v>10.454545454545455</v>
      </c>
      <c r="AE363" s="18">
        <f>Z363+X363</f>
        <v>128</v>
      </c>
      <c r="AF363" s="18">
        <f>IF(ISNA(_xlfn.XLOOKUP(S363,'PFR Receiving'!Z:Z,'PFR Receiving'!AB:AB)),0,_xlfn.XLOOKUP(S363,'PFR Receiving'!Z:Z,'PFR Receiving'!AB:AB))</f>
        <v>57</v>
      </c>
      <c r="AG363" s="18">
        <f>Z363+AF363</f>
        <v>125</v>
      </c>
      <c r="AH363" s="18">
        <f>K363/F363*16</f>
        <v>59</v>
      </c>
      <c r="AI363" s="18">
        <f>Z363+$AM$1*AH363+AF363</f>
        <v>162.17000000000002</v>
      </c>
    </row>
    <row r="364" spans="1:35" ht="20" x14ac:dyDescent="0.25">
      <c r="A364" s="5">
        <v>2018</v>
      </c>
      <c r="B364" s="9" t="s">
        <v>185</v>
      </c>
      <c r="C364" s="10" t="s">
        <v>47</v>
      </c>
      <c r="D364" s="10">
        <v>35</v>
      </c>
      <c r="E364" s="10"/>
      <c r="F364" s="10">
        <v>6</v>
      </c>
      <c r="G364" s="10">
        <v>2</v>
      </c>
      <c r="H364" s="10">
        <v>29</v>
      </c>
      <c r="I364" s="10">
        <v>120</v>
      </c>
      <c r="J364" s="10">
        <v>7</v>
      </c>
      <c r="K364" s="10">
        <v>87</v>
      </c>
      <c r="L364" s="10">
        <v>3</v>
      </c>
      <c r="M364" s="15">
        <f t="shared" si="47"/>
        <v>0.86599999999999999</v>
      </c>
      <c r="N364" s="10">
        <v>33</v>
      </c>
      <c r="O364" s="10">
        <v>1.1000000000000001</v>
      </c>
      <c r="P364" s="10">
        <v>1</v>
      </c>
      <c r="Q364" s="15">
        <f t="shared" si="48"/>
        <v>0.314</v>
      </c>
      <c r="R364" s="10">
        <v>29</v>
      </c>
      <c r="S364" s="5" t="str">
        <f t="shared" si="46"/>
        <v>2018-Darren Sproles</v>
      </c>
      <c r="T364" s="13">
        <f>_xlfn.XLOOKUP(S364,AV!Y:Y,AV!N:N)</f>
        <v>5.28</v>
      </c>
      <c r="U364" t="str">
        <f>IF(ISNA(_xlfn.XLOOKUP(S364,'NGS RYOE'!N:N,'NGS RYOE'!K:K)),"",_xlfn.XLOOKUP(S364,'NGS RYOE'!N:N,'NGS RYOE'!K:K))</f>
        <v/>
      </c>
      <c r="V364">
        <f t="shared" si="54"/>
        <v>0.01</v>
      </c>
      <c r="W364" t="str">
        <f>IF(ISNA(_xlfn.XLOOKUP(S364,'NGS RYOE'!N:N,'NGS RYOE'!L:L)),"",_xlfn.XLOOKUP(S364,'NGS RYOE'!N:N,'NGS RYOE'!L:L))</f>
        <v/>
      </c>
      <c r="X364" s="17">
        <f>IF(ISNA(_xlfn.XLOOKUP(S364,'PFR Receiving'!Z:Z,'PFR Receiving'!AA:AA)),0,_xlfn.XLOOKUP(S364,'PFR Receiving'!Z:Z,'PFR Receiving'!AA:AA))</f>
        <v>426.66666666666669</v>
      </c>
      <c r="Y364" s="13">
        <f t="shared" si="49"/>
        <v>320</v>
      </c>
      <c r="Z364" s="17">
        <f t="shared" si="50"/>
        <v>88</v>
      </c>
      <c r="AA364" s="15">
        <f t="shared" si="51"/>
        <v>0.39900000000000002</v>
      </c>
      <c r="AB364" s="17">
        <f t="shared" si="52"/>
        <v>261.72413793103448</v>
      </c>
      <c r="AC364" s="12">
        <f t="shared" si="53"/>
        <v>4.1379310344827589</v>
      </c>
      <c r="AD364" s="16">
        <f>P364/H364*230</f>
        <v>7.931034482758621</v>
      </c>
      <c r="AE364" s="18">
        <f>Z364+X364</f>
        <v>514.66666666666674</v>
      </c>
      <c r="AF364" s="18">
        <f>IF(ISNA(_xlfn.XLOOKUP(S364,'PFR Receiving'!Z:Z,'PFR Receiving'!AB:AB)),0,_xlfn.XLOOKUP(S364,'PFR Receiving'!Z:Z,'PFR Receiving'!AB:AB))</f>
        <v>338.66666666666669</v>
      </c>
      <c r="AG364" s="18">
        <f>Z364+AF364</f>
        <v>426.66666666666669</v>
      </c>
      <c r="AH364" s="18">
        <f>K364/F364*16</f>
        <v>232</v>
      </c>
      <c r="AI364" s="18">
        <f>Z364+$AM$1*AH364+AF364</f>
        <v>572.82666666666671</v>
      </c>
    </row>
    <row r="365" spans="1:35" ht="20" x14ac:dyDescent="0.25">
      <c r="A365" s="5">
        <v>2018</v>
      </c>
      <c r="B365" s="9" t="s">
        <v>124</v>
      </c>
      <c r="C365" s="10" t="s">
        <v>109</v>
      </c>
      <c r="D365" s="10">
        <v>25</v>
      </c>
      <c r="E365" s="10"/>
      <c r="F365" s="10">
        <v>10</v>
      </c>
      <c r="G365" s="10">
        <v>0</v>
      </c>
      <c r="H365" s="10">
        <v>30</v>
      </c>
      <c r="I365" s="10">
        <v>115</v>
      </c>
      <c r="J365" s="10">
        <v>8</v>
      </c>
      <c r="K365" s="10">
        <v>38</v>
      </c>
      <c r="L365" s="10">
        <v>1.3</v>
      </c>
      <c r="M365" s="15">
        <f t="shared" si="47"/>
        <v>0.21099999999999999</v>
      </c>
      <c r="N365" s="10">
        <v>77</v>
      </c>
      <c r="O365" s="10">
        <v>2.6</v>
      </c>
      <c r="P365" s="10">
        <v>3</v>
      </c>
      <c r="Q365" s="15">
        <f t="shared" si="48"/>
        <v>0.495</v>
      </c>
      <c r="R365" s="10">
        <v>10</v>
      </c>
      <c r="S365" s="5" t="str">
        <f t="shared" si="46"/>
        <v>2018-DeAndre Washington</v>
      </c>
      <c r="T365" s="13">
        <f>_xlfn.XLOOKUP(S365,AV!Y:Y,AV!N:N)</f>
        <v>1.6</v>
      </c>
      <c r="U365" t="str">
        <f>IF(ISNA(_xlfn.XLOOKUP(S365,'NGS RYOE'!N:N,'NGS RYOE'!K:K)),"",_xlfn.XLOOKUP(S365,'NGS RYOE'!N:N,'NGS RYOE'!K:K))</f>
        <v/>
      </c>
      <c r="V365">
        <f t="shared" si="54"/>
        <v>0.01</v>
      </c>
      <c r="W365" t="str">
        <f>IF(ISNA(_xlfn.XLOOKUP(S365,'NGS RYOE'!N:N,'NGS RYOE'!L:L)),"",_xlfn.XLOOKUP(S365,'NGS RYOE'!N:N,'NGS RYOE'!L:L))</f>
        <v/>
      </c>
      <c r="X365" s="17">
        <f>IF(ISNA(_xlfn.XLOOKUP(S365,'PFR Receiving'!Z:Z,'PFR Receiving'!AA:AA)),0,_xlfn.XLOOKUP(S365,'PFR Receiving'!Z:Z,'PFR Receiving'!AA:AA))</f>
        <v>14.4</v>
      </c>
      <c r="Y365" s="13">
        <f t="shared" si="49"/>
        <v>184</v>
      </c>
      <c r="Z365" s="17">
        <f t="shared" si="50"/>
        <v>123.2</v>
      </c>
      <c r="AA365" s="15">
        <f t="shared" si="51"/>
        <v>0.46700000000000003</v>
      </c>
      <c r="AB365" s="17">
        <f t="shared" si="52"/>
        <v>590.33333333333337</v>
      </c>
      <c r="AC365" s="12">
        <f t="shared" si="53"/>
        <v>3.8333333333333335</v>
      </c>
      <c r="AD365" s="16">
        <f>P365/H365*230</f>
        <v>23</v>
      </c>
      <c r="AE365" s="18">
        <f>Z365+X365</f>
        <v>137.6</v>
      </c>
      <c r="AF365" s="18">
        <f>IF(ISNA(_xlfn.XLOOKUP(S365,'PFR Receiving'!Z:Z,'PFR Receiving'!AB:AB)),0,_xlfn.XLOOKUP(S365,'PFR Receiving'!Z:Z,'PFR Receiving'!AB:AB))</f>
        <v>11.2</v>
      </c>
      <c r="AG365" s="18">
        <f>Z365+AF365</f>
        <v>134.4</v>
      </c>
      <c r="AH365" s="18">
        <f>K365/F365*16</f>
        <v>60.8</v>
      </c>
      <c r="AI365" s="18">
        <f>Z365+$AM$1*AH365+AF365</f>
        <v>172.70399999999998</v>
      </c>
    </row>
    <row r="366" spans="1:35" ht="20" x14ac:dyDescent="0.25">
      <c r="A366" s="5">
        <v>2018</v>
      </c>
      <c r="B366" s="9" t="s">
        <v>387</v>
      </c>
      <c r="C366" s="10" t="s">
        <v>68</v>
      </c>
      <c r="D366" s="10">
        <v>24</v>
      </c>
      <c r="E366" s="10"/>
      <c r="F366" s="10">
        <v>16</v>
      </c>
      <c r="G366" s="10">
        <v>0</v>
      </c>
      <c r="H366" s="10">
        <v>38</v>
      </c>
      <c r="I366" s="10">
        <v>113</v>
      </c>
      <c r="J366" s="10">
        <v>7</v>
      </c>
      <c r="K366" s="10">
        <v>26</v>
      </c>
      <c r="L366" s="10">
        <v>0.7</v>
      </c>
      <c r="M366" s="15">
        <f t="shared" si="47"/>
        <v>9.7000000000000003E-2</v>
      </c>
      <c r="N366" s="10">
        <v>87</v>
      </c>
      <c r="O366" s="10">
        <v>2.2999999999999998</v>
      </c>
      <c r="P366" s="10">
        <v>5</v>
      </c>
      <c r="Q366" s="15">
        <f t="shared" si="48"/>
        <v>0.58799999999999997</v>
      </c>
      <c r="R366" s="10">
        <v>7.6</v>
      </c>
      <c r="S366" s="5" t="str">
        <f t="shared" si="46"/>
        <v>2018-Trenton Cannon</v>
      </c>
      <c r="T366" s="13">
        <f>_xlfn.XLOOKUP(S366,AV!Y:Y,AV!N:N)</f>
        <v>1.92</v>
      </c>
      <c r="U366" t="str">
        <f>IF(ISNA(_xlfn.XLOOKUP(S366,'NGS RYOE'!N:N,'NGS RYOE'!K:K)),"",_xlfn.XLOOKUP(S366,'NGS RYOE'!N:N,'NGS RYOE'!K:K))</f>
        <v/>
      </c>
      <c r="V366">
        <f t="shared" si="54"/>
        <v>0.01</v>
      </c>
      <c r="W366" t="str">
        <f>IF(ISNA(_xlfn.XLOOKUP(S366,'NGS RYOE'!N:N,'NGS RYOE'!L:L)),"",_xlfn.XLOOKUP(S366,'NGS RYOE'!N:N,'NGS RYOE'!L:L))</f>
        <v/>
      </c>
      <c r="X366" s="17">
        <f>IF(ISNA(_xlfn.XLOOKUP(S366,'PFR Receiving'!Z:Z,'PFR Receiving'!AA:AA)),0,_xlfn.XLOOKUP(S366,'PFR Receiving'!Z:Z,'PFR Receiving'!AA:AA))</f>
        <v>144</v>
      </c>
      <c r="Y366" s="13">
        <f t="shared" si="49"/>
        <v>113</v>
      </c>
      <c r="Z366" s="17">
        <f t="shared" si="50"/>
        <v>87</v>
      </c>
      <c r="AA366" s="15">
        <f t="shared" si="51"/>
        <v>0.39400000000000002</v>
      </c>
      <c r="AB366" s="17">
        <f t="shared" si="52"/>
        <v>526.57894736842104</v>
      </c>
      <c r="AC366" s="12">
        <f t="shared" si="53"/>
        <v>2.9736842105263159</v>
      </c>
      <c r="AD366" s="16">
        <f>P366/H366*230</f>
        <v>30.263157894736839</v>
      </c>
      <c r="AE366" s="18">
        <f>Z366+X366</f>
        <v>231</v>
      </c>
      <c r="AF366" s="18">
        <f>IF(ISNA(_xlfn.XLOOKUP(S366,'PFR Receiving'!Z:Z,'PFR Receiving'!AB:AB)),0,_xlfn.XLOOKUP(S366,'PFR Receiving'!Z:Z,'PFR Receiving'!AB:AB))</f>
        <v>118</v>
      </c>
      <c r="AG366" s="18">
        <f>Z366+AF366</f>
        <v>205</v>
      </c>
      <c r="AH366" s="18">
        <f>K366/F366*16</f>
        <v>26</v>
      </c>
      <c r="AI366" s="18">
        <f>Z366+$AM$1*AH366+AF366</f>
        <v>221.38</v>
      </c>
    </row>
    <row r="367" spans="1:35" ht="20" x14ac:dyDescent="0.25">
      <c r="A367" s="5">
        <v>2018</v>
      </c>
      <c r="B367" s="9" t="s">
        <v>200</v>
      </c>
      <c r="C367" s="10" t="s">
        <v>23</v>
      </c>
      <c r="D367" s="10">
        <v>27</v>
      </c>
      <c r="E367" s="10"/>
      <c r="F367" s="10">
        <v>14</v>
      </c>
      <c r="G367" s="10">
        <v>0</v>
      </c>
      <c r="H367" s="10">
        <v>41</v>
      </c>
      <c r="I367" s="10">
        <v>110</v>
      </c>
      <c r="J367" s="10">
        <v>10</v>
      </c>
      <c r="K367" s="10">
        <v>37</v>
      </c>
      <c r="L367" s="10">
        <v>0.9</v>
      </c>
      <c r="M367" s="15">
        <f t="shared" si="47"/>
        <v>0.126</v>
      </c>
      <c r="N367" s="10">
        <v>73</v>
      </c>
      <c r="O367" s="10">
        <v>1.8</v>
      </c>
      <c r="P367" s="10">
        <v>0</v>
      </c>
      <c r="Q367" s="15">
        <f t="shared" si="48"/>
        <v>0</v>
      </c>
      <c r="R367" s="10"/>
      <c r="S367" s="5" t="str">
        <f t="shared" si="46"/>
        <v>2018-Javorius Allen</v>
      </c>
      <c r="T367" s="13">
        <f>_xlfn.XLOOKUP(S367,AV!Y:Y,AV!N:N)</f>
        <v>2.2400000000000002</v>
      </c>
      <c r="U367" t="str">
        <f>IF(ISNA(_xlfn.XLOOKUP(S367,'NGS RYOE'!N:N,'NGS RYOE'!K:K)),"",_xlfn.XLOOKUP(S367,'NGS RYOE'!N:N,'NGS RYOE'!K:K))</f>
        <v/>
      </c>
      <c r="V367">
        <f t="shared" si="54"/>
        <v>0.01</v>
      </c>
      <c r="W367" t="str">
        <f>IF(ISNA(_xlfn.XLOOKUP(S367,'NGS RYOE'!N:N,'NGS RYOE'!L:L)),"",_xlfn.XLOOKUP(S367,'NGS RYOE'!N:N,'NGS RYOE'!L:L))</f>
        <v/>
      </c>
      <c r="X367" s="17">
        <f>IF(ISNA(_xlfn.XLOOKUP(S367,'PFR Receiving'!Z:Z,'PFR Receiving'!AA:AA)),0,_xlfn.XLOOKUP(S367,'PFR Receiving'!Z:Z,'PFR Receiving'!AA:AA))</f>
        <v>224</v>
      </c>
      <c r="Y367" s="13">
        <f t="shared" si="49"/>
        <v>125.71428571428571</v>
      </c>
      <c r="Z367" s="17">
        <f t="shared" si="50"/>
        <v>83.428571428571431</v>
      </c>
      <c r="AA367" s="15">
        <f t="shared" si="51"/>
        <v>0.38400000000000001</v>
      </c>
      <c r="AB367" s="17">
        <f t="shared" si="52"/>
        <v>409.51219512195121</v>
      </c>
      <c r="AC367" s="12">
        <f t="shared" si="53"/>
        <v>2.6829268292682928</v>
      </c>
      <c r="AD367" s="16">
        <f>P367/H367*230</f>
        <v>0</v>
      </c>
      <c r="AE367" s="18">
        <f>Z367+X367</f>
        <v>307.42857142857144</v>
      </c>
      <c r="AF367" s="18">
        <f>IF(ISNA(_xlfn.XLOOKUP(S367,'PFR Receiving'!Z:Z,'PFR Receiving'!AB:AB)),0,_xlfn.XLOOKUP(S367,'PFR Receiving'!Z:Z,'PFR Receiving'!AB:AB))</f>
        <v>202.28571428571428</v>
      </c>
      <c r="AG367" s="18">
        <f>Z367+AF367</f>
        <v>285.71428571428572</v>
      </c>
      <c r="AH367" s="18">
        <f>K367/F367*16</f>
        <v>42.285714285714285</v>
      </c>
      <c r="AI367" s="18">
        <f>Z367+$AM$1*AH367+AF367</f>
        <v>312.35428571428571</v>
      </c>
    </row>
    <row r="368" spans="1:35" ht="20" x14ac:dyDescent="0.25">
      <c r="A368" s="5">
        <v>2018</v>
      </c>
      <c r="B368" s="9" t="s">
        <v>499</v>
      </c>
      <c r="C368" s="10" t="s">
        <v>16</v>
      </c>
      <c r="D368" s="10">
        <v>28</v>
      </c>
      <c r="E368" s="10"/>
      <c r="F368" s="10">
        <v>16</v>
      </c>
      <c r="G368" s="10">
        <v>0</v>
      </c>
      <c r="H368" s="10">
        <v>33</v>
      </c>
      <c r="I368" s="10">
        <v>106</v>
      </c>
      <c r="J368" s="10">
        <v>7</v>
      </c>
      <c r="K368" s="10">
        <v>54</v>
      </c>
      <c r="L368" s="10">
        <v>1.6</v>
      </c>
      <c r="M368" s="15">
        <f t="shared" si="47"/>
        <v>0.28999999999999998</v>
      </c>
      <c r="N368" s="10">
        <v>52</v>
      </c>
      <c r="O368" s="10">
        <v>1.6</v>
      </c>
      <c r="P368" s="10">
        <v>2</v>
      </c>
      <c r="Q368" s="15">
        <f t="shared" si="48"/>
        <v>0.41399999999999998</v>
      </c>
      <c r="R368" s="10">
        <v>16.5</v>
      </c>
      <c r="S368" s="5" t="str">
        <f t="shared" si="46"/>
        <v>2018-Jacquizz Rodgers</v>
      </c>
      <c r="T368" s="13">
        <f>_xlfn.XLOOKUP(S368,AV!Y:Y,AV!N:N)</f>
        <v>3.04</v>
      </c>
      <c r="U368" t="str">
        <f>IF(ISNA(_xlfn.XLOOKUP(S368,'NGS RYOE'!N:N,'NGS RYOE'!K:K)),"",_xlfn.XLOOKUP(S368,'NGS RYOE'!N:N,'NGS RYOE'!K:K))</f>
        <v/>
      </c>
      <c r="V368">
        <f t="shared" si="54"/>
        <v>0.01</v>
      </c>
      <c r="W368" t="str">
        <f>IF(ISNA(_xlfn.XLOOKUP(S368,'NGS RYOE'!N:N,'NGS RYOE'!L:L)),"",_xlfn.XLOOKUP(S368,'NGS RYOE'!N:N,'NGS RYOE'!L:L))</f>
        <v/>
      </c>
      <c r="X368" s="17">
        <f>IF(ISNA(_xlfn.XLOOKUP(S368,'PFR Receiving'!Z:Z,'PFR Receiving'!AA:AA)),0,_xlfn.XLOOKUP(S368,'PFR Receiving'!Z:Z,'PFR Receiving'!AA:AA))</f>
        <v>304</v>
      </c>
      <c r="Y368" s="13">
        <f t="shared" si="49"/>
        <v>106</v>
      </c>
      <c r="Z368" s="17">
        <f t="shared" si="50"/>
        <v>52</v>
      </c>
      <c r="AA368" s="15">
        <f t="shared" si="51"/>
        <v>0.29199999999999998</v>
      </c>
      <c r="AB368" s="17">
        <f t="shared" si="52"/>
        <v>362.42424242424244</v>
      </c>
      <c r="AC368" s="12">
        <f t="shared" si="53"/>
        <v>3.2121212121212119</v>
      </c>
      <c r="AD368" s="16">
        <f>P368/H368*230</f>
        <v>13.939393939393939</v>
      </c>
      <c r="AE368" s="18">
        <f>Z368+X368</f>
        <v>356</v>
      </c>
      <c r="AF368" s="18">
        <f>IF(ISNA(_xlfn.XLOOKUP(S368,'PFR Receiving'!Z:Z,'PFR Receiving'!AB:AB)),0,_xlfn.XLOOKUP(S368,'PFR Receiving'!Z:Z,'PFR Receiving'!AB:AB))</f>
        <v>240</v>
      </c>
      <c r="AG368" s="18">
        <f>Z368+AF368</f>
        <v>292</v>
      </c>
      <c r="AH368" s="18">
        <f>K368/F368*16</f>
        <v>54</v>
      </c>
      <c r="AI368" s="18">
        <f>Z368+$AM$1*AH368+AF368</f>
        <v>326.02</v>
      </c>
    </row>
    <row r="369" spans="1:35" ht="20" x14ac:dyDescent="0.25">
      <c r="A369" s="5">
        <v>2018</v>
      </c>
      <c r="B369" s="9" t="s">
        <v>191</v>
      </c>
      <c r="C369" s="10" t="s">
        <v>78</v>
      </c>
      <c r="D369" s="10">
        <v>28</v>
      </c>
      <c r="E369" s="10"/>
      <c r="F369" s="10">
        <v>16</v>
      </c>
      <c r="G369" s="10">
        <v>0</v>
      </c>
      <c r="H369" s="10">
        <v>8</v>
      </c>
      <c r="I369" s="10">
        <v>91</v>
      </c>
      <c r="J369" s="10">
        <v>4</v>
      </c>
      <c r="K369" s="10">
        <v>84</v>
      </c>
      <c r="L369" s="10">
        <v>10.5</v>
      </c>
      <c r="M369" s="15">
        <f t="shared" si="47"/>
        <v>1</v>
      </c>
      <c r="N369" s="10">
        <v>7</v>
      </c>
      <c r="O369" s="10">
        <v>0.9</v>
      </c>
      <c r="P369" s="10">
        <v>0</v>
      </c>
      <c r="Q369" s="15">
        <f t="shared" si="48"/>
        <v>0</v>
      </c>
      <c r="R369" s="10"/>
      <c r="S369" s="5" t="str">
        <f t="shared" si="46"/>
        <v>2018-Brandon Bolden</v>
      </c>
      <c r="T369" s="13">
        <f>_xlfn.XLOOKUP(S369,AV!Y:Y,AV!N:N)</f>
        <v>0.96</v>
      </c>
      <c r="U369" t="str">
        <f>IF(ISNA(_xlfn.XLOOKUP(S369,'NGS RYOE'!N:N,'NGS RYOE'!K:K)),"",_xlfn.XLOOKUP(S369,'NGS RYOE'!N:N,'NGS RYOE'!K:K))</f>
        <v/>
      </c>
      <c r="V369">
        <f t="shared" si="54"/>
        <v>0.01</v>
      </c>
      <c r="W369" t="str">
        <f>IF(ISNA(_xlfn.XLOOKUP(S369,'NGS RYOE'!N:N,'NGS RYOE'!L:L)),"",_xlfn.XLOOKUP(S369,'NGS RYOE'!N:N,'NGS RYOE'!L:L))</f>
        <v/>
      </c>
      <c r="X369" s="17">
        <f>IF(ISNA(_xlfn.XLOOKUP(S369,'PFR Receiving'!Z:Z,'PFR Receiving'!AA:AA)),0,_xlfn.XLOOKUP(S369,'PFR Receiving'!Z:Z,'PFR Receiving'!AA:AA))</f>
        <v>13</v>
      </c>
      <c r="Y369" s="13">
        <f t="shared" si="49"/>
        <v>91</v>
      </c>
      <c r="Z369" s="17">
        <f t="shared" si="50"/>
        <v>7</v>
      </c>
      <c r="AA369" s="15">
        <f t="shared" si="51"/>
        <v>0.11600000000000001</v>
      </c>
      <c r="AB369" s="17">
        <f t="shared" si="52"/>
        <v>201.25</v>
      </c>
      <c r="AC369" s="12">
        <f t="shared" si="53"/>
        <v>11.375</v>
      </c>
      <c r="AD369" s="16">
        <f>P369/H369*230</f>
        <v>0</v>
      </c>
      <c r="AE369" s="18">
        <f>Z369+X369</f>
        <v>20</v>
      </c>
      <c r="AF369" s="18">
        <f>IF(ISNA(_xlfn.XLOOKUP(S369,'PFR Receiving'!Z:Z,'PFR Receiving'!AB:AB)),0,_xlfn.XLOOKUP(S369,'PFR Receiving'!Z:Z,'PFR Receiving'!AB:AB))</f>
        <v>19</v>
      </c>
      <c r="AG369" s="18">
        <f>Z369+AF369</f>
        <v>26</v>
      </c>
      <c r="AH369" s="18">
        <f>K369/F369*16</f>
        <v>84</v>
      </c>
      <c r="AI369" s="18">
        <f>Z369+$AM$1*AH369+AF369</f>
        <v>78.92</v>
      </c>
    </row>
    <row r="370" spans="1:35" ht="20" x14ac:dyDescent="0.25">
      <c r="A370" s="5">
        <v>2018</v>
      </c>
      <c r="B370" s="9" t="s">
        <v>500</v>
      </c>
      <c r="C370" s="10" t="s">
        <v>72</v>
      </c>
      <c r="D370" s="10">
        <v>29</v>
      </c>
      <c r="E370" s="10"/>
      <c r="F370" s="10">
        <v>10</v>
      </c>
      <c r="G370" s="10">
        <v>0</v>
      </c>
      <c r="H370" s="10">
        <v>29</v>
      </c>
      <c r="I370" s="10">
        <v>80</v>
      </c>
      <c r="J370" s="10">
        <v>3</v>
      </c>
      <c r="K370" s="10">
        <v>27</v>
      </c>
      <c r="L370" s="10">
        <v>0.9</v>
      </c>
      <c r="M370" s="15">
        <f t="shared" si="47"/>
        <v>0.126</v>
      </c>
      <c r="N370" s="10">
        <v>53</v>
      </c>
      <c r="O370" s="10">
        <v>1.8</v>
      </c>
      <c r="P370" s="10">
        <v>2</v>
      </c>
      <c r="Q370" s="15">
        <f t="shared" si="48"/>
        <v>0.41399999999999998</v>
      </c>
      <c r="R370" s="10">
        <v>14.5</v>
      </c>
      <c r="S370" s="5" t="str">
        <f t="shared" si="46"/>
        <v>2018-Stevan Ridley</v>
      </c>
      <c r="T370" s="13">
        <f>_xlfn.XLOOKUP(S370,AV!Y:Y,AV!N:N)</f>
        <v>1.6</v>
      </c>
      <c r="U370" t="str">
        <f>IF(ISNA(_xlfn.XLOOKUP(S370,'NGS RYOE'!N:N,'NGS RYOE'!K:K)),"",_xlfn.XLOOKUP(S370,'NGS RYOE'!N:N,'NGS RYOE'!K:K))</f>
        <v/>
      </c>
      <c r="V370">
        <f t="shared" si="54"/>
        <v>0.01</v>
      </c>
      <c r="W370" t="str">
        <f>IF(ISNA(_xlfn.XLOOKUP(S370,'NGS RYOE'!N:N,'NGS RYOE'!L:L)),"",_xlfn.XLOOKUP(S370,'NGS RYOE'!N:N,'NGS RYOE'!L:L))</f>
        <v/>
      </c>
      <c r="X370" s="17">
        <f>IF(ISNA(_xlfn.XLOOKUP(S370,'PFR Receiving'!Z:Z,'PFR Receiving'!AA:AA)),0,_xlfn.XLOOKUP(S370,'PFR Receiving'!Z:Z,'PFR Receiving'!AA:AA))</f>
        <v>28.8</v>
      </c>
      <c r="Y370" s="13">
        <f t="shared" si="49"/>
        <v>128</v>
      </c>
      <c r="Z370" s="17">
        <f t="shared" si="50"/>
        <v>84.8</v>
      </c>
      <c r="AA370" s="15">
        <f t="shared" si="51"/>
        <v>0.38900000000000001</v>
      </c>
      <c r="AB370" s="17">
        <f t="shared" si="52"/>
        <v>420.34482758620692</v>
      </c>
      <c r="AC370" s="12">
        <f t="shared" si="53"/>
        <v>2.7586206896551726</v>
      </c>
      <c r="AD370" s="16">
        <f>P370/H370*230</f>
        <v>15.862068965517242</v>
      </c>
      <c r="AE370" s="18">
        <f>Z370+X370</f>
        <v>113.6</v>
      </c>
      <c r="AF370" s="18">
        <f>IF(ISNA(_xlfn.XLOOKUP(S370,'PFR Receiving'!Z:Z,'PFR Receiving'!AB:AB)),0,_xlfn.XLOOKUP(S370,'PFR Receiving'!Z:Z,'PFR Receiving'!AB:AB))</f>
        <v>19.2</v>
      </c>
      <c r="AG370" s="18">
        <f>Z370+AF370</f>
        <v>104</v>
      </c>
      <c r="AH370" s="18">
        <f>K370/F370*16</f>
        <v>43.2</v>
      </c>
      <c r="AI370" s="18">
        <f>Z370+$AM$1*AH370+AF370</f>
        <v>131.21599999999998</v>
      </c>
    </row>
    <row r="371" spans="1:35" ht="20" x14ac:dyDescent="0.25">
      <c r="A371" s="5">
        <v>2018</v>
      </c>
      <c r="B371" s="9" t="s">
        <v>503</v>
      </c>
      <c r="C371" s="10" t="s">
        <v>21</v>
      </c>
      <c r="D371" s="10">
        <v>24</v>
      </c>
      <c r="E371" s="10"/>
      <c r="F371" s="10">
        <v>2</v>
      </c>
      <c r="G371" s="10">
        <v>1</v>
      </c>
      <c r="H371" s="10">
        <v>21</v>
      </c>
      <c r="I371" s="10">
        <v>79</v>
      </c>
      <c r="J371" s="10">
        <v>4</v>
      </c>
      <c r="K371" s="10">
        <v>51</v>
      </c>
      <c r="L371" s="10">
        <v>2.4</v>
      </c>
      <c r="M371" s="15">
        <f t="shared" si="47"/>
        <v>0.67600000000000005</v>
      </c>
      <c r="N371" s="10">
        <v>28</v>
      </c>
      <c r="O371" s="10">
        <v>1.3</v>
      </c>
      <c r="P371" s="10">
        <v>0</v>
      </c>
      <c r="Q371" s="15">
        <f t="shared" si="48"/>
        <v>0</v>
      </c>
      <c r="R371" s="10"/>
      <c r="S371" s="5" t="str">
        <f t="shared" si="46"/>
        <v>2018-Keith Ford</v>
      </c>
      <c r="T371" s="13">
        <f>_xlfn.XLOOKUP(S371,AV!Y:Y,AV!N:N)</f>
        <v>8</v>
      </c>
      <c r="U371" t="str">
        <f>IF(ISNA(_xlfn.XLOOKUP(S371,'NGS RYOE'!N:N,'NGS RYOE'!K:K)),"",_xlfn.XLOOKUP(S371,'NGS RYOE'!N:N,'NGS RYOE'!K:K))</f>
        <v/>
      </c>
      <c r="V371">
        <f t="shared" si="54"/>
        <v>0.01</v>
      </c>
      <c r="W371" t="str">
        <f>IF(ISNA(_xlfn.XLOOKUP(S371,'NGS RYOE'!N:N,'NGS RYOE'!L:L)),"",_xlfn.XLOOKUP(S371,'NGS RYOE'!N:N,'NGS RYOE'!L:L))</f>
        <v/>
      </c>
      <c r="X371" s="17">
        <f>IF(ISNA(_xlfn.XLOOKUP(S371,'PFR Receiving'!Z:Z,'PFR Receiving'!AA:AA)),0,_xlfn.XLOOKUP(S371,'PFR Receiving'!Z:Z,'PFR Receiving'!AA:AA))</f>
        <v>168</v>
      </c>
      <c r="Y371" s="13">
        <f t="shared" si="49"/>
        <v>632</v>
      </c>
      <c r="Z371" s="17">
        <f t="shared" si="50"/>
        <v>224</v>
      </c>
      <c r="AA371" s="15">
        <f t="shared" si="51"/>
        <v>0.63100000000000001</v>
      </c>
      <c r="AB371" s="17">
        <f t="shared" si="52"/>
        <v>306.66666666666663</v>
      </c>
      <c r="AC371" s="12">
        <f t="shared" si="53"/>
        <v>3.7619047619047619</v>
      </c>
      <c r="AD371" s="16">
        <f>P371/H371*230</f>
        <v>0</v>
      </c>
      <c r="AE371" s="18">
        <f>Z371+X371</f>
        <v>392</v>
      </c>
      <c r="AF371" s="18">
        <f>IF(ISNA(_xlfn.XLOOKUP(S371,'PFR Receiving'!Z:Z,'PFR Receiving'!AB:AB)),0,_xlfn.XLOOKUP(S371,'PFR Receiving'!Z:Z,'PFR Receiving'!AB:AB))</f>
        <v>176</v>
      </c>
      <c r="AG371" s="18">
        <f>Z371+AF371</f>
        <v>400</v>
      </c>
      <c r="AH371" s="18">
        <f>K371/F371*16</f>
        <v>408</v>
      </c>
      <c r="AI371" s="18">
        <f>Z371+$AM$1*AH371+AF371</f>
        <v>657.04</v>
      </c>
    </row>
    <row r="372" spans="1:35" ht="20" x14ac:dyDescent="0.25">
      <c r="A372" s="5">
        <v>2018</v>
      </c>
      <c r="B372" s="9" t="s">
        <v>273</v>
      </c>
      <c r="C372" s="10" t="s">
        <v>64</v>
      </c>
      <c r="D372" s="10">
        <v>22</v>
      </c>
      <c r="E372" s="10"/>
      <c r="F372" s="10">
        <v>4</v>
      </c>
      <c r="G372" s="10">
        <v>0</v>
      </c>
      <c r="H372" s="10">
        <v>27</v>
      </c>
      <c r="I372" s="10">
        <v>74</v>
      </c>
      <c r="J372" s="10">
        <v>6</v>
      </c>
      <c r="K372" s="10">
        <v>20</v>
      </c>
      <c r="L372" s="10">
        <v>0.7</v>
      </c>
      <c r="M372" s="15">
        <f t="shared" si="47"/>
        <v>9.7000000000000003E-2</v>
      </c>
      <c r="N372" s="10">
        <v>54</v>
      </c>
      <c r="O372" s="10">
        <v>2</v>
      </c>
      <c r="P372" s="10">
        <v>1</v>
      </c>
      <c r="Q372" s="15">
        <f t="shared" si="48"/>
        <v>0.314</v>
      </c>
      <c r="R372" s="10">
        <v>27</v>
      </c>
      <c r="S372" s="5" t="str">
        <f t="shared" si="46"/>
        <v>2018-John Kelly</v>
      </c>
      <c r="T372" s="13">
        <f>_xlfn.XLOOKUP(S372,AV!Y:Y,AV!N:N)</f>
        <v>4</v>
      </c>
      <c r="U372" t="str">
        <f>IF(ISNA(_xlfn.XLOOKUP(S372,'NGS RYOE'!N:N,'NGS RYOE'!K:K)),"",_xlfn.XLOOKUP(S372,'NGS RYOE'!N:N,'NGS RYOE'!K:K))</f>
        <v/>
      </c>
      <c r="V372">
        <f t="shared" si="54"/>
        <v>0.01</v>
      </c>
      <c r="W372" t="str">
        <f>IF(ISNA(_xlfn.XLOOKUP(S372,'NGS RYOE'!N:N,'NGS RYOE'!L:L)),"",_xlfn.XLOOKUP(S372,'NGS RYOE'!N:N,'NGS RYOE'!L:L))</f>
        <v/>
      </c>
      <c r="X372" s="17">
        <f>IF(ISNA(_xlfn.XLOOKUP(S372,'PFR Receiving'!Z:Z,'PFR Receiving'!AA:AA)),0,_xlfn.XLOOKUP(S372,'PFR Receiving'!Z:Z,'PFR Receiving'!AA:AA))</f>
        <v>108</v>
      </c>
      <c r="Y372" s="13">
        <f t="shared" si="49"/>
        <v>296</v>
      </c>
      <c r="Z372" s="17">
        <f t="shared" si="50"/>
        <v>216</v>
      </c>
      <c r="AA372" s="15">
        <f t="shared" si="51"/>
        <v>0.61699999999999999</v>
      </c>
      <c r="AB372" s="17">
        <f t="shared" si="52"/>
        <v>460</v>
      </c>
      <c r="AC372" s="12">
        <f t="shared" si="53"/>
        <v>2.7407407407407409</v>
      </c>
      <c r="AD372" s="16">
        <f>P372/H372*230</f>
        <v>8.5185185185185173</v>
      </c>
      <c r="AE372" s="18">
        <f>Z372+X372</f>
        <v>324</v>
      </c>
      <c r="AF372" s="18">
        <f>IF(ISNA(_xlfn.XLOOKUP(S372,'PFR Receiving'!Z:Z,'PFR Receiving'!AB:AB)),0,_xlfn.XLOOKUP(S372,'PFR Receiving'!Z:Z,'PFR Receiving'!AB:AB))</f>
        <v>108</v>
      </c>
      <c r="AG372" s="18">
        <f>Z372+AF372</f>
        <v>324</v>
      </c>
      <c r="AH372" s="18">
        <f>K372/F372*16</f>
        <v>80</v>
      </c>
      <c r="AI372" s="18">
        <f>Z372+$AM$1*AH372+AF372</f>
        <v>374.4</v>
      </c>
    </row>
    <row r="373" spans="1:35" ht="20" x14ac:dyDescent="0.25">
      <c r="A373" s="5">
        <v>2018</v>
      </c>
      <c r="B373" s="9" t="s">
        <v>504</v>
      </c>
      <c r="C373" s="10" t="s">
        <v>43</v>
      </c>
      <c r="D373" s="10">
        <v>28</v>
      </c>
      <c r="E373" s="10"/>
      <c r="F373" s="10">
        <v>9</v>
      </c>
      <c r="G373" s="10">
        <v>0</v>
      </c>
      <c r="H373" s="10">
        <v>19</v>
      </c>
      <c r="I373" s="10">
        <v>69</v>
      </c>
      <c r="J373" s="10">
        <v>8</v>
      </c>
      <c r="K373" s="10">
        <v>28</v>
      </c>
      <c r="L373" s="10">
        <v>1.5</v>
      </c>
      <c r="M373" s="15">
        <f t="shared" si="47"/>
        <v>0.254</v>
      </c>
      <c r="N373" s="10">
        <v>41</v>
      </c>
      <c r="O373" s="10">
        <v>2.2000000000000002</v>
      </c>
      <c r="P373" s="10">
        <v>0</v>
      </c>
      <c r="Q373" s="15">
        <f t="shared" si="48"/>
        <v>0</v>
      </c>
      <c r="R373" s="10"/>
      <c r="S373" s="5" t="str">
        <f t="shared" si="46"/>
        <v>2018-Cameron Artis-Payne</v>
      </c>
      <c r="T373" s="13">
        <f>_xlfn.XLOOKUP(S373,AV!Y:Y,AV!N:N)</f>
        <v>1.76</v>
      </c>
      <c r="U373" t="str">
        <f>IF(ISNA(_xlfn.XLOOKUP(S373,'NGS RYOE'!N:N,'NGS RYOE'!K:K)),"",_xlfn.XLOOKUP(S373,'NGS RYOE'!N:N,'NGS RYOE'!K:K))</f>
        <v/>
      </c>
      <c r="V373">
        <f t="shared" si="54"/>
        <v>0.01</v>
      </c>
      <c r="W373" t="str">
        <f>IF(ISNA(_xlfn.XLOOKUP(S373,'NGS RYOE'!N:N,'NGS RYOE'!L:L)),"",_xlfn.XLOOKUP(S373,'NGS RYOE'!N:N,'NGS RYOE'!L:L))</f>
        <v/>
      </c>
      <c r="X373" s="17">
        <f>IF(ISNA(_xlfn.XLOOKUP(S373,'PFR Receiving'!Z:Z,'PFR Receiving'!AA:AA)),0,_xlfn.XLOOKUP(S373,'PFR Receiving'!Z:Z,'PFR Receiving'!AA:AA))</f>
        <v>26.666666666666668</v>
      </c>
      <c r="Y373" s="13">
        <f t="shared" si="49"/>
        <v>122.66666666666667</v>
      </c>
      <c r="Z373" s="17">
        <f t="shared" si="50"/>
        <v>72.888888888888886</v>
      </c>
      <c r="AA373" s="15">
        <f t="shared" si="51"/>
        <v>0.34399999999999997</v>
      </c>
      <c r="AB373" s="17">
        <f t="shared" si="52"/>
        <v>496.31578947368422</v>
      </c>
      <c r="AC373" s="12">
        <f t="shared" si="53"/>
        <v>3.6315789473684212</v>
      </c>
      <c r="AD373" s="16">
        <f>P373/H373*230</f>
        <v>0</v>
      </c>
      <c r="AE373" s="18">
        <f>Z373+X373</f>
        <v>99.555555555555557</v>
      </c>
      <c r="AF373" s="18">
        <f>IF(ISNA(_xlfn.XLOOKUP(S373,'PFR Receiving'!Z:Z,'PFR Receiving'!AB:AB)),0,_xlfn.XLOOKUP(S373,'PFR Receiving'!Z:Z,'PFR Receiving'!AB:AB))</f>
        <v>26.666666666666668</v>
      </c>
      <c r="AG373" s="18">
        <f>Z373+AF373</f>
        <v>99.555555555555557</v>
      </c>
      <c r="AH373" s="18">
        <f>K373/F373*16</f>
        <v>49.777777777777779</v>
      </c>
      <c r="AI373" s="18">
        <f>Z373+$AM$1*AH373+AF373</f>
        <v>130.91555555555556</v>
      </c>
    </row>
    <row r="374" spans="1:35" ht="20" x14ac:dyDescent="0.25">
      <c r="A374" s="5">
        <v>2018</v>
      </c>
      <c r="B374" s="9" t="s">
        <v>113</v>
      </c>
      <c r="C374" s="10" t="s">
        <v>33</v>
      </c>
      <c r="D374" s="10">
        <v>26</v>
      </c>
      <c r="E374" s="10"/>
      <c r="F374" s="10">
        <v>2</v>
      </c>
      <c r="G374" s="10">
        <v>2</v>
      </c>
      <c r="H374" s="10">
        <v>14</v>
      </c>
      <c r="I374" s="10">
        <v>68</v>
      </c>
      <c r="J374" s="10">
        <v>2</v>
      </c>
      <c r="K374" s="10">
        <v>51</v>
      </c>
      <c r="L374" s="10">
        <v>3.6</v>
      </c>
      <c r="M374" s="15">
        <f t="shared" si="47"/>
        <v>0.94499999999999995</v>
      </c>
      <c r="N374" s="10">
        <v>17</v>
      </c>
      <c r="O374" s="10">
        <v>1.2</v>
      </c>
      <c r="P374" s="10">
        <v>0</v>
      </c>
      <c r="Q374" s="15">
        <f t="shared" si="48"/>
        <v>0</v>
      </c>
      <c r="R374" s="10"/>
      <c r="S374" s="5" t="str">
        <f t="shared" si="46"/>
        <v>2018-Devonta Freeman</v>
      </c>
      <c r="T374" s="13">
        <f>_xlfn.XLOOKUP(S374,AV!Y:Y,AV!N:N)</f>
        <v>8</v>
      </c>
      <c r="U374" t="str">
        <f>IF(ISNA(_xlfn.XLOOKUP(S374,'NGS RYOE'!N:N,'NGS RYOE'!K:K)),"",_xlfn.XLOOKUP(S374,'NGS RYOE'!N:N,'NGS RYOE'!K:K))</f>
        <v/>
      </c>
      <c r="V374">
        <f t="shared" si="54"/>
        <v>0.01</v>
      </c>
      <c r="W374" t="str">
        <f>IF(ISNA(_xlfn.XLOOKUP(S374,'NGS RYOE'!N:N,'NGS RYOE'!L:L)),"",_xlfn.XLOOKUP(S374,'NGS RYOE'!N:N,'NGS RYOE'!L:L))</f>
        <v/>
      </c>
      <c r="X374" s="17">
        <f>IF(ISNA(_xlfn.XLOOKUP(S374,'PFR Receiving'!Z:Z,'PFR Receiving'!AA:AA)),0,_xlfn.XLOOKUP(S374,'PFR Receiving'!Z:Z,'PFR Receiving'!AA:AA))</f>
        <v>184</v>
      </c>
      <c r="Y374" s="13">
        <f t="shared" si="49"/>
        <v>544</v>
      </c>
      <c r="Z374" s="17">
        <f t="shared" si="50"/>
        <v>136</v>
      </c>
      <c r="AA374" s="15">
        <f t="shared" si="51"/>
        <v>0.48899999999999999</v>
      </c>
      <c r="AB374" s="17">
        <f t="shared" si="52"/>
        <v>279.28571428571428</v>
      </c>
      <c r="AC374" s="12">
        <f t="shared" si="53"/>
        <v>4.8571428571428568</v>
      </c>
      <c r="AD374" s="16">
        <f>P374/H374*230</f>
        <v>0</v>
      </c>
      <c r="AE374" s="18">
        <f>Z374+X374</f>
        <v>320</v>
      </c>
      <c r="AF374" s="18">
        <f>IF(ISNA(_xlfn.XLOOKUP(S374,'PFR Receiving'!Z:Z,'PFR Receiving'!AB:AB)),0,_xlfn.XLOOKUP(S374,'PFR Receiving'!Z:Z,'PFR Receiving'!AB:AB))</f>
        <v>160</v>
      </c>
      <c r="AG374" s="18">
        <f>Z374+AF374</f>
        <v>296</v>
      </c>
      <c r="AH374" s="18">
        <f>K374/F374*16</f>
        <v>408</v>
      </c>
      <c r="AI374" s="18">
        <f>Z374+$AM$1*AH374+AF374</f>
        <v>553.04</v>
      </c>
    </row>
    <row r="375" spans="1:35" ht="20" x14ac:dyDescent="0.25">
      <c r="A375" s="5">
        <v>2018</v>
      </c>
      <c r="B375" s="9" t="s">
        <v>509</v>
      </c>
      <c r="C375" s="10" t="s">
        <v>55</v>
      </c>
      <c r="D375" s="10">
        <v>24</v>
      </c>
      <c r="E375" s="10"/>
      <c r="F375" s="10">
        <v>9</v>
      </c>
      <c r="G375" s="10">
        <v>0</v>
      </c>
      <c r="H375" s="10">
        <v>11</v>
      </c>
      <c r="I375" s="10">
        <v>49</v>
      </c>
      <c r="J375" s="10">
        <v>3</v>
      </c>
      <c r="K375" s="10">
        <v>23</v>
      </c>
      <c r="L375" s="10">
        <v>2.1</v>
      </c>
      <c r="M375" s="15">
        <f t="shared" si="47"/>
        <v>0.497</v>
      </c>
      <c r="N375" s="10">
        <v>26</v>
      </c>
      <c r="O375" s="10">
        <v>2.4</v>
      </c>
      <c r="P375" s="10">
        <v>1</v>
      </c>
      <c r="Q375" s="15">
        <f t="shared" si="48"/>
        <v>0.314</v>
      </c>
      <c r="R375" s="10">
        <v>11</v>
      </c>
      <c r="S375" s="5" t="str">
        <f t="shared" si="46"/>
        <v>2018-Detrez Newsome</v>
      </c>
      <c r="T375" s="13">
        <f>_xlfn.XLOOKUP(S375,AV!Y:Y,AV!N:N)</f>
        <v>1.76</v>
      </c>
      <c r="U375" t="str">
        <f>IF(ISNA(_xlfn.XLOOKUP(S375,'NGS RYOE'!N:N,'NGS RYOE'!K:K)),"",_xlfn.XLOOKUP(S375,'NGS RYOE'!N:N,'NGS RYOE'!K:K))</f>
        <v/>
      </c>
      <c r="V375">
        <f t="shared" si="54"/>
        <v>0.01</v>
      </c>
      <c r="W375" t="str">
        <f>IF(ISNA(_xlfn.XLOOKUP(S375,'NGS RYOE'!N:N,'NGS RYOE'!L:L)),"",_xlfn.XLOOKUP(S375,'NGS RYOE'!N:N,'NGS RYOE'!L:L))</f>
        <v/>
      </c>
      <c r="X375" s="17">
        <f>IF(ISNA(_xlfn.XLOOKUP(S375,'PFR Receiving'!Z:Z,'PFR Receiving'!AA:AA)),0,_xlfn.XLOOKUP(S375,'PFR Receiving'!Z:Z,'PFR Receiving'!AA:AA))</f>
        <v>33.777777777777779</v>
      </c>
      <c r="Y375" s="13">
        <f t="shared" si="49"/>
        <v>87.111111111111114</v>
      </c>
      <c r="Z375" s="17">
        <f t="shared" si="50"/>
        <v>46.222222222222221</v>
      </c>
      <c r="AA375" s="15">
        <f t="shared" si="51"/>
        <v>0.27300000000000002</v>
      </c>
      <c r="AB375" s="17">
        <f t="shared" si="52"/>
        <v>543.63636363636363</v>
      </c>
      <c r="AC375" s="12">
        <f t="shared" si="53"/>
        <v>4.4545454545454541</v>
      </c>
      <c r="AD375" s="16">
        <f>P375/H375*230</f>
        <v>20.90909090909091</v>
      </c>
      <c r="AE375" s="18">
        <f>Z375+X375</f>
        <v>80</v>
      </c>
      <c r="AF375" s="18">
        <f>IF(ISNA(_xlfn.XLOOKUP(S375,'PFR Receiving'!Z:Z,'PFR Receiving'!AB:AB)),0,_xlfn.XLOOKUP(S375,'PFR Receiving'!Z:Z,'PFR Receiving'!AB:AB))</f>
        <v>33.777777777777779</v>
      </c>
      <c r="AG375" s="18">
        <f>Z375+AF375</f>
        <v>80</v>
      </c>
      <c r="AH375" s="18">
        <f>K375/F375*16</f>
        <v>40.888888888888886</v>
      </c>
      <c r="AI375" s="18">
        <f>Z375+$AM$1*AH375+AF375</f>
        <v>105.75999999999999</v>
      </c>
    </row>
    <row r="376" spans="1:35" ht="20" x14ac:dyDescent="0.25">
      <c r="A376" s="5">
        <v>2018</v>
      </c>
      <c r="B376" s="9" t="s">
        <v>151</v>
      </c>
      <c r="C376" s="10" t="s">
        <v>39</v>
      </c>
      <c r="D376" s="10">
        <v>23</v>
      </c>
      <c r="E376" s="10"/>
      <c r="F376" s="10">
        <v>8</v>
      </c>
      <c r="G376" s="10">
        <v>0</v>
      </c>
      <c r="H376" s="10">
        <v>11</v>
      </c>
      <c r="I376" s="10">
        <v>47</v>
      </c>
      <c r="J376" s="10">
        <v>2</v>
      </c>
      <c r="K376" s="10">
        <v>13</v>
      </c>
      <c r="L376" s="10">
        <v>1.2</v>
      </c>
      <c r="M376" s="15">
        <f t="shared" si="47"/>
        <v>0.19</v>
      </c>
      <c r="N376" s="10">
        <v>34</v>
      </c>
      <c r="O376" s="10">
        <v>3.1</v>
      </c>
      <c r="P376" s="10">
        <v>1</v>
      </c>
      <c r="Q376" s="15">
        <f t="shared" si="48"/>
        <v>0.314</v>
      </c>
      <c r="R376" s="10">
        <v>11</v>
      </c>
      <c r="S376" s="5" t="str">
        <f t="shared" si="46"/>
        <v>2018-Mike Boone</v>
      </c>
      <c r="T376" s="13">
        <f>_xlfn.XLOOKUP(S376,AV!Y:Y,AV!N:N)</f>
        <v>0</v>
      </c>
      <c r="U376" t="str">
        <f>IF(ISNA(_xlfn.XLOOKUP(S376,'NGS RYOE'!N:N,'NGS RYOE'!K:K)),"",_xlfn.XLOOKUP(S376,'NGS RYOE'!N:N,'NGS RYOE'!K:K))</f>
        <v/>
      </c>
      <c r="V376">
        <f t="shared" si="54"/>
        <v>0.01</v>
      </c>
      <c r="W376" t="str">
        <f>IF(ISNA(_xlfn.XLOOKUP(S376,'NGS RYOE'!N:N,'NGS RYOE'!L:L)),"",_xlfn.XLOOKUP(S376,'NGS RYOE'!N:N,'NGS RYOE'!L:L))</f>
        <v/>
      </c>
      <c r="X376" s="17">
        <f>IF(ISNA(_xlfn.XLOOKUP(S376,'PFR Receiving'!Z:Z,'PFR Receiving'!AA:AA)),0,_xlfn.XLOOKUP(S376,'PFR Receiving'!Z:Z,'PFR Receiving'!AA:AA))</f>
        <v>2</v>
      </c>
      <c r="Y376" s="13">
        <f t="shared" si="49"/>
        <v>94</v>
      </c>
      <c r="Z376" s="17">
        <f t="shared" si="50"/>
        <v>68</v>
      </c>
      <c r="AA376" s="15">
        <f t="shared" si="51"/>
        <v>0.33200000000000002</v>
      </c>
      <c r="AB376" s="17">
        <f t="shared" si="52"/>
        <v>710.90909090909088</v>
      </c>
      <c r="AC376" s="12">
        <f t="shared" si="53"/>
        <v>4.2727272727272725</v>
      </c>
      <c r="AD376" s="16">
        <f>P376/H376*230</f>
        <v>20.90909090909091</v>
      </c>
      <c r="AE376" s="18">
        <f>Z376+X376</f>
        <v>70</v>
      </c>
      <c r="AF376" s="18">
        <f>IF(ISNA(_xlfn.XLOOKUP(S376,'PFR Receiving'!Z:Z,'PFR Receiving'!AB:AB)),0,_xlfn.XLOOKUP(S376,'PFR Receiving'!Z:Z,'PFR Receiving'!AB:AB))</f>
        <v>10</v>
      </c>
      <c r="AG376" s="18">
        <f>Z376+AF376</f>
        <v>78</v>
      </c>
      <c r="AH376" s="18">
        <f>K376/F376*16</f>
        <v>26</v>
      </c>
      <c r="AI376" s="18">
        <f>Z376+$AM$1*AH376+AF376</f>
        <v>94.38</v>
      </c>
    </row>
    <row r="377" spans="1:35" ht="20" x14ac:dyDescent="0.25">
      <c r="A377" s="5">
        <v>2018</v>
      </c>
      <c r="B377" s="9" t="s">
        <v>15</v>
      </c>
      <c r="C377" s="10" t="s">
        <v>16</v>
      </c>
      <c r="D377" s="10">
        <v>21</v>
      </c>
      <c r="E377" s="10"/>
      <c r="F377" s="10">
        <v>9</v>
      </c>
      <c r="G377" s="10">
        <v>0</v>
      </c>
      <c r="H377" s="10">
        <v>23</v>
      </c>
      <c r="I377" s="10">
        <v>44</v>
      </c>
      <c r="J377" s="10">
        <v>2</v>
      </c>
      <c r="K377" s="10">
        <v>16</v>
      </c>
      <c r="L377" s="10">
        <v>0.7</v>
      </c>
      <c r="M377" s="15">
        <f t="shared" si="47"/>
        <v>9.7000000000000003E-2</v>
      </c>
      <c r="N377" s="10">
        <v>28</v>
      </c>
      <c r="O377" s="10">
        <v>1.2</v>
      </c>
      <c r="P377" s="10">
        <v>1</v>
      </c>
      <c r="Q377" s="15">
        <f t="shared" si="48"/>
        <v>0.314</v>
      </c>
      <c r="R377" s="10">
        <v>23</v>
      </c>
      <c r="S377" s="5" t="str">
        <f t="shared" si="46"/>
        <v>2018-Ronald Jones II</v>
      </c>
      <c r="T377" s="13">
        <f>_xlfn.XLOOKUP(S377,AV!Y:Y,AV!N:N)</f>
        <v>0</v>
      </c>
      <c r="U377" t="str">
        <f>IF(ISNA(_xlfn.XLOOKUP(S377,'NGS RYOE'!N:N,'NGS RYOE'!K:K)),"",_xlfn.XLOOKUP(S377,'NGS RYOE'!N:N,'NGS RYOE'!K:K))</f>
        <v/>
      </c>
      <c r="V377">
        <f t="shared" si="54"/>
        <v>0.01</v>
      </c>
      <c r="W377" t="str">
        <f>IF(ISNA(_xlfn.XLOOKUP(S377,'NGS RYOE'!N:N,'NGS RYOE'!L:L)),"",_xlfn.XLOOKUP(S377,'NGS RYOE'!N:N,'NGS RYOE'!L:L))</f>
        <v/>
      </c>
      <c r="X377" s="17">
        <f>IF(ISNA(_xlfn.XLOOKUP(S377,'PFR Receiving'!Z:Z,'PFR Receiving'!AA:AA)),0,_xlfn.XLOOKUP(S377,'PFR Receiving'!Z:Z,'PFR Receiving'!AA:AA))</f>
        <v>58.666666666666664</v>
      </c>
      <c r="Y377" s="13">
        <f t="shared" si="49"/>
        <v>78.222222222222229</v>
      </c>
      <c r="Z377" s="17">
        <f t="shared" si="50"/>
        <v>49.777777777777779</v>
      </c>
      <c r="AA377" s="15">
        <f t="shared" si="51"/>
        <v>0.28499999999999998</v>
      </c>
      <c r="AB377" s="17">
        <f t="shared" si="52"/>
        <v>280</v>
      </c>
      <c r="AC377" s="12">
        <f t="shared" si="53"/>
        <v>1.9130434782608696</v>
      </c>
      <c r="AD377" s="16">
        <f>P377/H377*230</f>
        <v>10</v>
      </c>
      <c r="AE377" s="18">
        <f>Z377+X377</f>
        <v>108.44444444444444</v>
      </c>
      <c r="AF377" s="18">
        <f>IF(ISNA(_xlfn.XLOOKUP(S377,'PFR Receiving'!Z:Z,'PFR Receiving'!AB:AB)),0,_xlfn.XLOOKUP(S377,'PFR Receiving'!Z:Z,'PFR Receiving'!AB:AB))</f>
        <v>74.666666666666671</v>
      </c>
      <c r="AG377" s="18">
        <f>Z377+AF377</f>
        <v>124.44444444444446</v>
      </c>
      <c r="AH377" s="18">
        <f>K377/F377*16</f>
        <v>28.444444444444443</v>
      </c>
      <c r="AI377" s="18">
        <f>Z377+$AM$1*AH377+AF377</f>
        <v>142.36444444444444</v>
      </c>
    </row>
    <row r="378" spans="1:35" ht="20" x14ac:dyDescent="0.25">
      <c r="A378" s="5">
        <v>2018</v>
      </c>
      <c r="B378" s="9" t="s">
        <v>154</v>
      </c>
      <c r="C378" s="10" t="s">
        <v>62</v>
      </c>
      <c r="D378" s="10">
        <v>23</v>
      </c>
      <c r="E378" s="10"/>
      <c r="F378" s="10">
        <v>6</v>
      </c>
      <c r="G378" s="10">
        <v>0</v>
      </c>
      <c r="H378" s="10">
        <v>13</v>
      </c>
      <c r="I378" s="10">
        <v>44</v>
      </c>
      <c r="J378" s="10">
        <v>4</v>
      </c>
      <c r="K378" s="10">
        <v>13</v>
      </c>
      <c r="L378" s="10">
        <v>1</v>
      </c>
      <c r="M378" s="15">
        <f t="shared" si="47"/>
        <v>0.14199999999999999</v>
      </c>
      <c r="N378" s="10">
        <v>31</v>
      </c>
      <c r="O378" s="10">
        <v>2.4</v>
      </c>
      <c r="P378" s="10">
        <v>5</v>
      </c>
      <c r="Q378" s="15">
        <f t="shared" si="48"/>
        <v>0.58799999999999997</v>
      </c>
      <c r="R378" s="10">
        <v>2.6</v>
      </c>
      <c r="S378" s="5" t="str">
        <f t="shared" si="46"/>
        <v>2018-Darrel Williams</v>
      </c>
      <c r="T378" s="13">
        <f>_xlfn.XLOOKUP(S378,AV!Y:Y,AV!N:N)</f>
        <v>2.72</v>
      </c>
      <c r="U378" t="str">
        <f>IF(ISNA(_xlfn.XLOOKUP(S378,'NGS RYOE'!N:N,'NGS RYOE'!K:K)),"",_xlfn.XLOOKUP(S378,'NGS RYOE'!N:N,'NGS RYOE'!K:K))</f>
        <v/>
      </c>
      <c r="V378">
        <f t="shared" si="54"/>
        <v>0.01</v>
      </c>
      <c r="W378" t="str">
        <f>IF(ISNA(_xlfn.XLOOKUP(S378,'NGS RYOE'!N:N,'NGS RYOE'!L:L)),"",_xlfn.XLOOKUP(S378,'NGS RYOE'!N:N,'NGS RYOE'!L:L))</f>
        <v/>
      </c>
      <c r="X378" s="17">
        <f>IF(ISNA(_xlfn.XLOOKUP(S378,'PFR Receiving'!Z:Z,'PFR Receiving'!AA:AA)),0,_xlfn.XLOOKUP(S378,'PFR Receiving'!Z:Z,'PFR Receiving'!AA:AA))</f>
        <v>72</v>
      </c>
      <c r="Y378" s="13">
        <f t="shared" si="49"/>
        <v>117.33333333333333</v>
      </c>
      <c r="Z378" s="17">
        <f t="shared" si="50"/>
        <v>82.666666666666671</v>
      </c>
      <c r="AA378" s="15">
        <f t="shared" si="51"/>
        <v>0.38</v>
      </c>
      <c r="AB378" s="17">
        <f t="shared" si="52"/>
        <v>548.46153846153845</v>
      </c>
      <c r="AC378" s="12">
        <f t="shared" si="53"/>
        <v>3.3846153846153846</v>
      </c>
      <c r="AD378" s="16">
        <f>P378/H378*230</f>
        <v>88.461538461538467</v>
      </c>
      <c r="AE378" s="18">
        <f>Z378+X378</f>
        <v>154.66666666666669</v>
      </c>
      <c r="AF378" s="18">
        <f>IF(ISNA(_xlfn.XLOOKUP(S378,'PFR Receiving'!Z:Z,'PFR Receiving'!AB:AB)),0,_xlfn.XLOOKUP(S378,'PFR Receiving'!Z:Z,'PFR Receiving'!AB:AB))</f>
        <v>90.666666666666671</v>
      </c>
      <c r="AG378" s="18">
        <f>Z378+AF378</f>
        <v>173.33333333333334</v>
      </c>
      <c r="AH378" s="18">
        <f>K378/F378*16</f>
        <v>34.666666666666664</v>
      </c>
      <c r="AI378" s="18">
        <f>Z378+$AM$1*AH378+AF378</f>
        <v>195.17333333333335</v>
      </c>
    </row>
    <row r="379" spans="1:35" ht="20" x14ac:dyDescent="0.25">
      <c r="A379" s="5">
        <v>2018</v>
      </c>
      <c r="B379" s="9" t="s">
        <v>505</v>
      </c>
      <c r="C379" s="10" t="s">
        <v>49</v>
      </c>
      <c r="D379" s="10">
        <v>28</v>
      </c>
      <c r="E379" s="10"/>
      <c r="F379" s="10">
        <v>4</v>
      </c>
      <c r="G379" s="10">
        <v>0</v>
      </c>
      <c r="H379" s="10">
        <v>16</v>
      </c>
      <c r="I379" s="10">
        <v>43</v>
      </c>
      <c r="J379" s="10">
        <v>2</v>
      </c>
      <c r="K379" s="10">
        <v>4</v>
      </c>
      <c r="L379" s="10">
        <v>0.3</v>
      </c>
      <c r="M379" s="15">
        <f t="shared" si="47"/>
        <v>6.4000000000000001E-2</v>
      </c>
      <c r="N379" s="10">
        <v>39</v>
      </c>
      <c r="O379" s="10">
        <v>2.4</v>
      </c>
      <c r="P379" s="10">
        <v>4</v>
      </c>
      <c r="Q379" s="15">
        <f t="shared" si="48"/>
        <v>0.53800000000000003</v>
      </c>
      <c r="R379" s="10">
        <v>4</v>
      </c>
      <c r="S379" s="5" t="str">
        <f t="shared" si="46"/>
        <v>2018-Mike Gillislee</v>
      </c>
      <c r="T379" s="13">
        <f>_xlfn.XLOOKUP(S379,AV!Y:Y,AV!N:N)</f>
        <v>0</v>
      </c>
      <c r="U379" t="str">
        <f>IF(ISNA(_xlfn.XLOOKUP(S379,'NGS RYOE'!N:N,'NGS RYOE'!K:K)),"",_xlfn.XLOOKUP(S379,'NGS RYOE'!N:N,'NGS RYOE'!K:K))</f>
        <v/>
      </c>
      <c r="V379">
        <f t="shared" si="54"/>
        <v>0.01</v>
      </c>
      <c r="W379" t="str">
        <f>IF(ISNA(_xlfn.XLOOKUP(S379,'NGS RYOE'!N:N,'NGS RYOE'!L:L)),"",_xlfn.XLOOKUP(S379,'NGS RYOE'!N:N,'NGS RYOE'!L:L))</f>
        <v/>
      </c>
      <c r="X379" s="17">
        <f>IF(ISNA(_xlfn.XLOOKUP(S379,'PFR Receiving'!Z:Z,'PFR Receiving'!AA:AA)),0,_xlfn.XLOOKUP(S379,'PFR Receiving'!Z:Z,'PFR Receiving'!AA:AA))</f>
        <v>36</v>
      </c>
      <c r="Y379" s="13">
        <f t="shared" si="49"/>
        <v>172</v>
      </c>
      <c r="Z379" s="17">
        <f t="shared" si="50"/>
        <v>156</v>
      </c>
      <c r="AA379" s="15">
        <f t="shared" si="51"/>
        <v>0.52</v>
      </c>
      <c r="AB379" s="17">
        <f t="shared" si="52"/>
        <v>560.625</v>
      </c>
      <c r="AC379" s="12">
        <f t="shared" si="53"/>
        <v>2.6875</v>
      </c>
      <c r="AD379" s="16">
        <f>P379/H379*230</f>
        <v>57.5</v>
      </c>
      <c r="AE379" s="18">
        <f>Z379+X379</f>
        <v>192</v>
      </c>
      <c r="AF379" s="18">
        <f>IF(ISNA(_xlfn.XLOOKUP(S379,'PFR Receiving'!Z:Z,'PFR Receiving'!AB:AB)),0,_xlfn.XLOOKUP(S379,'PFR Receiving'!Z:Z,'PFR Receiving'!AB:AB))</f>
        <v>36</v>
      </c>
      <c r="AG379" s="18">
        <f>Z379+AF379</f>
        <v>192</v>
      </c>
      <c r="AH379" s="18">
        <f>K379/F379*16</f>
        <v>16</v>
      </c>
      <c r="AI379" s="18">
        <f>Z379+$AM$1*AH379+AF379</f>
        <v>202.08</v>
      </c>
    </row>
    <row r="380" spans="1:35" ht="20" x14ac:dyDescent="0.25">
      <c r="A380" s="5">
        <v>2018</v>
      </c>
      <c r="B380" s="9" t="s">
        <v>218</v>
      </c>
      <c r="C380" s="10" t="s">
        <v>49</v>
      </c>
      <c r="D380" s="10">
        <v>28</v>
      </c>
      <c r="E380" s="10" t="s">
        <v>17</v>
      </c>
      <c r="F380" s="10">
        <v>16</v>
      </c>
      <c r="G380" s="10">
        <v>6</v>
      </c>
      <c r="H380" s="10">
        <v>9</v>
      </c>
      <c r="I380" s="10">
        <v>41</v>
      </c>
      <c r="J380" s="10">
        <v>7</v>
      </c>
      <c r="K380" s="10">
        <v>22</v>
      </c>
      <c r="L380" s="10">
        <v>2.4</v>
      </c>
      <c r="M380" s="15">
        <f t="shared" si="47"/>
        <v>0.67600000000000005</v>
      </c>
      <c r="N380" s="10">
        <v>19</v>
      </c>
      <c r="O380" s="10">
        <v>2.1</v>
      </c>
      <c r="P380" s="10">
        <v>0</v>
      </c>
      <c r="Q380" s="15">
        <f t="shared" si="48"/>
        <v>0</v>
      </c>
      <c r="R380" s="10"/>
      <c r="S380" s="5" t="str">
        <f t="shared" si="46"/>
        <v>2018-Zach Line</v>
      </c>
      <c r="T380" s="13">
        <f>_xlfn.XLOOKUP(S380,AV!Y:Y,AV!N:N)</f>
        <v>0</v>
      </c>
      <c r="U380" t="str">
        <f>IF(ISNA(_xlfn.XLOOKUP(S380,'NGS RYOE'!N:N,'NGS RYOE'!K:K)),"",_xlfn.XLOOKUP(S380,'NGS RYOE'!N:N,'NGS RYOE'!K:K))</f>
        <v/>
      </c>
      <c r="V380">
        <f t="shared" si="54"/>
        <v>0.01</v>
      </c>
      <c r="W380" t="str">
        <f>IF(ISNA(_xlfn.XLOOKUP(S380,'NGS RYOE'!N:N,'NGS RYOE'!L:L)),"",_xlfn.XLOOKUP(S380,'NGS RYOE'!N:N,'NGS RYOE'!L:L))</f>
        <v/>
      </c>
      <c r="X380" s="17">
        <f>IF(ISNA(_xlfn.XLOOKUP(S380,'PFR Receiving'!Z:Z,'PFR Receiving'!AA:AA)),0,_xlfn.XLOOKUP(S380,'PFR Receiving'!Z:Z,'PFR Receiving'!AA:AA))</f>
        <v>14</v>
      </c>
      <c r="Y380" s="13">
        <f t="shared" si="49"/>
        <v>41</v>
      </c>
      <c r="Z380" s="17">
        <f t="shared" si="50"/>
        <v>19</v>
      </c>
      <c r="AA380" s="15">
        <f t="shared" si="51"/>
        <v>0.20100000000000001</v>
      </c>
      <c r="AB380" s="17">
        <f t="shared" si="52"/>
        <v>485.55555555555554</v>
      </c>
      <c r="AC380" s="12">
        <f t="shared" si="53"/>
        <v>4.5555555555555554</v>
      </c>
      <c r="AD380" s="16">
        <f>P380/H380*230</f>
        <v>0</v>
      </c>
      <c r="AE380" s="18">
        <f>Z380+X380</f>
        <v>33</v>
      </c>
      <c r="AF380" s="18">
        <f>IF(ISNA(_xlfn.XLOOKUP(S380,'PFR Receiving'!Z:Z,'PFR Receiving'!AB:AB)),0,_xlfn.XLOOKUP(S380,'PFR Receiving'!Z:Z,'PFR Receiving'!AB:AB))</f>
        <v>7</v>
      </c>
      <c r="AG380" s="18">
        <f>Z380+AF380</f>
        <v>26</v>
      </c>
      <c r="AH380" s="18">
        <f>K380/F380*16</f>
        <v>22</v>
      </c>
      <c r="AI380" s="18">
        <f>Z380+$AM$1*AH380+AF380</f>
        <v>39.86</v>
      </c>
    </row>
    <row r="381" spans="1:35" ht="20" x14ac:dyDescent="0.25">
      <c r="A381" s="5">
        <v>2018</v>
      </c>
      <c r="B381" s="9" t="s">
        <v>506</v>
      </c>
      <c r="C381" s="10" t="s">
        <v>31</v>
      </c>
      <c r="D381" s="10">
        <v>27</v>
      </c>
      <c r="E381" s="10"/>
      <c r="F381" s="10">
        <v>5</v>
      </c>
      <c r="G381" s="10">
        <v>1</v>
      </c>
      <c r="H381" s="10">
        <v>13</v>
      </c>
      <c r="I381" s="10">
        <v>40</v>
      </c>
      <c r="J381" s="10">
        <v>1</v>
      </c>
      <c r="K381" s="10">
        <v>16</v>
      </c>
      <c r="L381" s="10">
        <v>1.2</v>
      </c>
      <c r="M381" s="15">
        <f t="shared" si="47"/>
        <v>0.19</v>
      </c>
      <c r="N381" s="10">
        <v>24</v>
      </c>
      <c r="O381" s="10">
        <v>1.8</v>
      </c>
      <c r="P381" s="10">
        <v>0</v>
      </c>
      <c r="Q381" s="15">
        <f t="shared" si="48"/>
        <v>0</v>
      </c>
      <c r="R381" s="10"/>
      <c r="S381" s="5" t="str">
        <f t="shared" si="46"/>
        <v>2018-Corey Grant</v>
      </c>
      <c r="T381" s="13">
        <f>_xlfn.XLOOKUP(S381,AV!Y:Y,AV!N:N)</f>
        <v>3.2</v>
      </c>
      <c r="U381" t="str">
        <f>IF(ISNA(_xlfn.XLOOKUP(S381,'NGS RYOE'!N:N,'NGS RYOE'!K:K)),"",_xlfn.XLOOKUP(S381,'NGS RYOE'!N:N,'NGS RYOE'!K:K))</f>
        <v/>
      </c>
      <c r="V381">
        <f t="shared" si="54"/>
        <v>0.01</v>
      </c>
      <c r="W381" t="str">
        <f>IF(ISNA(_xlfn.XLOOKUP(S381,'NGS RYOE'!N:N,'NGS RYOE'!L:L)),"",_xlfn.XLOOKUP(S381,'NGS RYOE'!N:N,'NGS RYOE'!L:L))</f>
        <v/>
      </c>
      <c r="X381" s="17">
        <f>IF(ISNA(_xlfn.XLOOKUP(S381,'PFR Receiving'!Z:Z,'PFR Receiving'!AA:AA)),0,_xlfn.XLOOKUP(S381,'PFR Receiving'!Z:Z,'PFR Receiving'!AA:AA))</f>
        <v>214.4</v>
      </c>
      <c r="Y381" s="13">
        <f t="shared" si="49"/>
        <v>128</v>
      </c>
      <c r="Z381" s="17">
        <f t="shared" si="50"/>
        <v>76.8</v>
      </c>
      <c r="AA381" s="15">
        <f t="shared" si="51"/>
        <v>0.35599999999999998</v>
      </c>
      <c r="AB381" s="17">
        <f t="shared" si="52"/>
        <v>424.61538461538464</v>
      </c>
      <c r="AC381" s="12">
        <f t="shared" si="53"/>
        <v>3.0769230769230771</v>
      </c>
      <c r="AD381" s="16">
        <f>P381/H381*230</f>
        <v>0</v>
      </c>
      <c r="AE381" s="18">
        <f>Z381+X381</f>
        <v>291.2</v>
      </c>
      <c r="AF381" s="18">
        <f>IF(ISNA(_xlfn.XLOOKUP(S381,'PFR Receiving'!Z:Z,'PFR Receiving'!AB:AB)),0,_xlfn.XLOOKUP(S381,'PFR Receiving'!Z:Z,'PFR Receiving'!AB:AB))</f>
        <v>265.60000000000002</v>
      </c>
      <c r="AG381" s="18">
        <f>Z381+AF381</f>
        <v>342.40000000000003</v>
      </c>
      <c r="AH381" s="18">
        <f>K381/F381*16</f>
        <v>51.2</v>
      </c>
      <c r="AI381" s="18">
        <f>Z381+$AM$1*AH381+AF381</f>
        <v>374.65600000000001</v>
      </c>
    </row>
    <row r="382" spans="1:35" ht="20" x14ac:dyDescent="0.25">
      <c r="A382" s="5">
        <v>2018</v>
      </c>
      <c r="B382" s="9" t="s">
        <v>513</v>
      </c>
      <c r="C382" s="10" t="s">
        <v>31</v>
      </c>
      <c r="D382" s="10">
        <v>24</v>
      </c>
      <c r="E382" s="10"/>
      <c r="F382" s="10">
        <v>6</v>
      </c>
      <c r="G382" s="10">
        <v>0</v>
      </c>
      <c r="H382" s="10">
        <v>8</v>
      </c>
      <c r="I382" s="10">
        <v>36</v>
      </c>
      <c r="J382" s="10"/>
      <c r="K382" s="10"/>
      <c r="L382" s="10"/>
      <c r="M382" s="15">
        <f t="shared" si="47"/>
        <v>0.03</v>
      </c>
      <c r="N382" s="10"/>
      <c r="O382" s="10"/>
      <c r="P382" s="10"/>
      <c r="Q382" s="15">
        <f t="shared" si="48"/>
        <v>0</v>
      </c>
      <c r="R382" s="10"/>
      <c r="S382" s="5" t="str">
        <f t="shared" si="46"/>
        <v>2018-David Williams</v>
      </c>
      <c r="T382" s="13">
        <f>_xlfn.XLOOKUP(S382,AV!Y:Y,AV!N:N)</f>
        <v>0</v>
      </c>
      <c r="U382" t="str">
        <f>IF(ISNA(_xlfn.XLOOKUP(S382,'NGS RYOE'!N:N,'NGS RYOE'!K:K)),"",_xlfn.XLOOKUP(S382,'NGS RYOE'!N:N,'NGS RYOE'!K:K))</f>
        <v/>
      </c>
      <c r="V382">
        <f t="shared" si="54"/>
        <v>0.01</v>
      </c>
      <c r="W382" t="str">
        <f>IF(ISNA(_xlfn.XLOOKUP(S382,'NGS RYOE'!N:N,'NGS RYOE'!L:L)),"",_xlfn.XLOOKUP(S382,'NGS RYOE'!N:N,'NGS RYOE'!L:L))</f>
        <v/>
      </c>
      <c r="X382" s="17">
        <f>IF(ISNA(_xlfn.XLOOKUP(S382,'PFR Receiving'!Z:Z,'PFR Receiving'!AA:AA)),0,_xlfn.XLOOKUP(S382,'PFR Receiving'!Z:Z,'PFR Receiving'!AA:AA))</f>
        <v>0</v>
      </c>
      <c r="Y382" s="13">
        <f t="shared" si="49"/>
        <v>96</v>
      </c>
      <c r="Z382" s="17">
        <f t="shared" si="50"/>
        <v>0</v>
      </c>
      <c r="AA382" s="15">
        <f t="shared" si="51"/>
        <v>0</v>
      </c>
      <c r="AB382" s="17">
        <f t="shared" si="52"/>
        <v>0</v>
      </c>
      <c r="AC382" s="12">
        <f t="shared" si="53"/>
        <v>4.5</v>
      </c>
      <c r="AD382" s="16">
        <f>P382/H382*230</f>
        <v>0</v>
      </c>
      <c r="AE382" s="18">
        <f>Z382+X382</f>
        <v>0</v>
      </c>
      <c r="AF382" s="18">
        <f>IF(ISNA(_xlfn.XLOOKUP(S382,'PFR Receiving'!Z:Z,'PFR Receiving'!AB:AB)),0,_xlfn.XLOOKUP(S382,'PFR Receiving'!Z:Z,'PFR Receiving'!AB:AB))</f>
        <v>0</v>
      </c>
      <c r="AG382" s="18">
        <f>Z382+AF382</f>
        <v>0</v>
      </c>
      <c r="AH382" s="18">
        <f>K382/F382*16</f>
        <v>0</v>
      </c>
      <c r="AI382" s="18">
        <f>Z382+$AM$1*AH382+AF382</f>
        <v>0</v>
      </c>
    </row>
    <row r="383" spans="1:35" ht="20" x14ac:dyDescent="0.25">
      <c r="A383" s="5">
        <v>2018</v>
      </c>
      <c r="B383" s="9" t="s">
        <v>147</v>
      </c>
      <c r="C383" s="10" t="s">
        <v>86</v>
      </c>
      <c r="D383" s="10">
        <v>21</v>
      </c>
      <c r="E383" s="10"/>
      <c r="F383" s="10">
        <v>14</v>
      </c>
      <c r="G383" s="10">
        <v>0</v>
      </c>
      <c r="H383" s="10">
        <v>14</v>
      </c>
      <c r="I383" s="10">
        <v>34</v>
      </c>
      <c r="J383" s="10">
        <v>5</v>
      </c>
      <c r="K383" s="10">
        <v>19</v>
      </c>
      <c r="L383" s="10">
        <v>1.4</v>
      </c>
      <c r="M383" s="15">
        <f t="shared" si="47"/>
        <v>0.23300000000000001</v>
      </c>
      <c r="N383" s="10">
        <v>15</v>
      </c>
      <c r="O383" s="10">
        <v>1.1000000000000001</v>
      </c>
      <c r="P383" s="10">
        <v>0</v>
      </c>
      <c r="Q383" s="15">
        <f t="shared" si="48"/>
        <v>0</v>
      </c>
      <c r="R383" s="10"/>
      <c r="S383" s="5" t="str">
        <f t="shared" si="46"/>
        <v>2018-Mark Walton</v>
      </c>
      <c r="T383" s="13">
        <f>_xlfn.XLOOKUP(S383,AV!Y:Y,AV!N:N)</f>
        <v>1.1200000000000001</v>
      </c>
      <c r="U383" t="str">
        <f>IF(ISNA(_xlfn.XLOOKUP(S383,'NGS RYOE'!N:N,'NGS RYOE'!K:K)),"",_xlfn.XLOOKUP(S383,'NGS RYOE'!N:N,'NGS RYOE'!K:K))</f>
        <v/>
      </c>
      <c r="V383">
        <f t="shared" si="54"/>
        <v>0.01</v>
      </c>
      <c r="W383" t="str">
        <f>IF(ISNA(_xlfn.XLOOKUP(S383,'NGS RYOE'!N:N,'NGS RYOE'!L:L)),"",_xlfn.XLOOKUP(S383,'NGS RYOE'!N:N,'NGS RYOE'!L:L))</f>
        <v/>
      </c>
      <c r="X383" s="17">
        <f>IF(ISNA(_xlfn.XLOOKUP(S383,'PFR Receiving'!Z:Z,'PFR Receiving'!AA:AA)),0,_xlfn.XLOOKUP(S383,'PFR Receiving'!Z:Z,'PFR Receiving'!AA:AA))</f>
        <v>46.857142857142854</v>
      </c>
      <c r="Y383" s="13">
        <f t="shared" si="49"/>
        <v>38.857142857142854</v>
      </c>
      <c r="Z383" s="17">
        <f t="shared" si="50"/>
        <v>17.142857142857142</v>
      </c>
      <c r="AA383" s="15">
        <f t="shared" si="51"/>
        <v>0.19900000000000001</v>
      </c>
      <c r="AB383" s="17">
        <f t="shared" si="52"/>
        <v>246.42857142857142</v>
      </c>
      <c r="AC383" s="12">
        <f t="shared" si="53"/>
        <v>2.4285714285714284</v>
      </c>
      <c r="AD383" s="16">
        <f>P383/H383*230</f>
        <v>0</v>
      </c>
      <c r="AE383" s="18">
        <f>Z383+X383</f>
        <v>64</v>
      </c>
      <c r="AF383" s="18">
        <f>IF(ISNA(_xlfn.XLOOKUP(S383,'PFR Receiving'!Z:Z,'PFR Receiving'!AB:AB)),0,_xlfn.XLOOKUP(S383,'PFR Receiving'!Z:Z,'PFR Receiving'!AB:AB))</f>
        <v>54.857142857142854</v>
      </c>
      <c r="AG383" s="18">
        <f>Z383+AF383</f>
        <v>72</v>
      </c>
      <c r="AH383" s="18">
        <f>K383/F383*16</f>
        <v>21.714285714285715</v>
      </c>
      <c r="AI383" s="18">
        <f>Z383+$AM$1*AH383+AF383</f>
        <v>85.68</v>
      </c>
    </row>
    <row r="384" spans="1:35" ht="20" x14ac:dyDescent="0.25">
      <c r="A384" s="5">
        <v>2018</v>
      </c>
      <c r="B384" s="9" t="s">
        <v>233</v>
      </c>
      <c r="C384" s="10" t="s">
        <v>70</v>
      </c>
      <c r="D384" s="10">
        <v>23</v>
      </c>
      <c r="E384" s="10"/>
      <c r="F384" s="10">
        <v>5</v>
      </c>
      <c r="G384" s="10">
        <v>0</v>
      </c>
      <c r="H384" s="10">
        <v>8</v>
      </c>
      <c r="I384" s="10">
        <v>32</v>
      </c>
      <c r="J384" s="10">
        <v>2</v>
      </c>
      <c r="K384" s="10">
        <v>13</v>
      </c>
      <c r="L384" s="10">
        <v>1.6</v>
      </c>
      <c r="M384" s="15">
        <f t="shared" si="47"/>
        <v>0.28999999999999998</v>
      </c>
      <c r="N384" s="10">
        <v>19</v>
      </c>
      <c r="O384" s="10">
        <v>2.4</v>
      </c>
      <c r="P384" s="10">
        <v>0</v>
      </c>
      <c r="Q384" s="15">
        <f t="shared" si="48"/>
        <v>0</v>
      </c>
      <c r="R384" s="10"/>
      <c r="S384" s="5" t="str">
        <f t="shared" si="46"/>
        <v>2018-Samaje Perine</v>
      </c>
      <c r="T384" s="13">
        <f>_xlfn.XLOOKUP(S384,AV!Y:Y,AV!N:N)</f>
        <v>0</v>
      </c>
      <c r="U384" t="str">
        <f>IF(ISNA(_xlfn.XLOOKUP(S384,'NGS RYOE'!N:N,'NGS RYOE'!K:K)),"",_xlfn.XLOOKUP(S384,'NGS RYOE'!N:N,'NGS RYOE'!K:K))</f>
        <v/>
      </c>
      <c r="V384">
        <f t="shared" si="54"/>
        <v>0.01</v>
      </c>
      <c r="W384" t="str">
        <f>IF(ISNA(_xlfn.XLOOKUP(S384,'NGS RYOE'!N:N,'NGS RYOE'!L:L)),"",_xlfn.XLOOKUP(S384,'NGS RYOE'!N:N,'NGS RYOE'!L:L))</f>
        <v/>
      </c>
      <c r="X384" s="17">
        <f>IF(ISNA(_xlfn.XLOOKUP(S384,'PFR Receiving'!Z:Z,'PFR Receiving'!AA:AA)),0,_xlfn.XLOOKUP(S384,'PFR Receiving'!Z:Z,'PFR Receiving'!AA:AA))</f>
        <v>16</v>
      </c>
      <c r="Y384" s="13">
        <f t="shared" si="49"/>
        <v>102.4</v>
      </c>
      <c r="Z384" s="17">
        <f t="shared" si="50"/>
        <v>60.8</v>
      </c>
      <c r="AA384" s="15">
        <f t="shared" si="51"/>
        <v>0.308</v>
      </c>
      <c r="AB384" s="17">
        <f t="shared" si="52"/>
        <v>546.25</v>
      </c>
      <c r="AC384" s="12">
        <f t="shared" si="53"/>
        <v>4</v>
      </c>
      <c r="AD384" s="16">
        <f>P384/H384*230</f>
        <v>0</v>
      </c>
      <c r="AE384" s="18">
        <f>Z384+X384</f>
        <v>76.8</v>
      </c>
      <c r="AF384" s="18">
        <f>IF(ISNA(_xlfn.XLOOKUP(S384,'PFR Receiving'!Z:Z,'PFR Receiving'!AB:AB)),0,_xlfn.XLOOKUP(S384,'PFR Receiving'!Z:Z,'PFR Receiving'!AB:AB))</f>
        <v>28.8</v>
      </c>
      <c r="AG384" s="18">
        <f>Z384+AF384</f>
        <v>89.6</v>
      </c>
      <c r="AH384" s="18">
        <f>K384/F384*16</f>
        <v>41.6</v>
      </c>
      <c r="AI384" s="18">
        <f>Z384+$AM$1*AH384+AF384</f>
        <v>115.80799999999999</v>
      </c>
    </row>
    <row r="385" spans="1:35" ht="20" x14ac:dyDescent="0.25">
      <c r="A385" s="5">
        <v>2018</v>
      </c>
      <c r="B385" s="9" t="s">
        <v>578</v>
      </c>
      <c r="C385" s="10" t="s">
        <v>53</v>
      </c>
      <c r="D385" s="10">
        <v>27</v>
      </c>
      <c r="E385" s="10" t="s">
        <v>217</v>
      </c>
      <c r="F385" s="10">
        <v>16</v>
      </c>
      <c r="G385" s="10">
        <v>14</v>
      </c>
      <c r="H385" s="10">
        <v>8</v>
      </c>
      <c r="I385" s="10">
        <v>30</v>
      </c>
      <c r="J385" s="10">
        <v>2</v>
      </c>
      <c r="K385" s="10">
        <v>14</v>
      </c>
      <c r="L385" s="10">
        <v>1.8</v>
      </c>
      <c r="M385" s="15">
        <f t="shared" si="47"/>
        <v>0.35199999999999998</v>
      </c>
      <c r="N385" s="10">
        <v>16</v>
      </c>
      <c r="O385" s="10">
        <v>2</v>
      </c>
      <c r="P385" s="10">
        <v>0</v>
      </c>
      <c r="Q385" s="15">
        <f t="shared" si="48"/>
        <v>0</v>
      </c>
      <c r="R385" s="10"/>
      <c r="S385" s="5" t="str">
        <f t="shared" si="46"/>
        <v>2018-Kyle Juszczyk</v>
      </c>
      <c r="T385" s="13">
        <f>_xlfn.XLOOKUP(S385,AV!Y:Y,AV!N:N)</f>
        <v>3.04</v>
      </c>
      <c r="U385" t="str">
        <f>IF(ISNA(_xlfn.XLOOKUP(S385,'NGS RYOE'!N:N,'NGS RYOE'!K:K)),"",_xlfn.XLOOKUP(S385,'NGS RYOE'!N:N,'NGS RYOE'!K:K))</f>
        <v/>
      </c>
      <c r="V385">
        <f t="shared" si="54"/>
        <v>0.01</v>
      </c>
      <c r="W385" t="str">
        <f>IF(ISNA(_xlfn.XLOOKUP(S385,'NGS RYOE'!N:N,'NGS RYOE'!L:L)),"",_xlfn.XLOOKUP(S385,'NGS RYOE'!N:N,'NGS RYOE'!L:L))</f>
        <v/>
      </c>
      <c r="X385" s="17">
        <f>IF(ISNA(_xlfn.XLOOKUP(S385,'PFR Receiving'!Z:Z,'PFR Receiving'!AA:AA)),0,_xlfn.XLOOKUP(S385,'PFR Receiving'!Z:Z,'PFR Receiving'!AA:AA))</f>
        <v>324</v>
      </c>
      <c r="Y385" s="13">
        <f t="shared" si="49"/>
        <v>30</v>
      </c>
      <c r="Z385" s="17">
        <f t="shared" si="50"/>
        <v>16</v>
      </c>
      <c r="AA385" s="15">
        <f t="shared" si="51"/>
        <v>0.18</v>
      </c>
      <c r="AB385" s="17">
        <f t="shared" si="52"/>
        <v>460</v>
      </c>
      <c r="AC385" s="12">
        <f t="shared" si="53"/>
        <v>3.75</v>
      </c>
      <c r="AD385" s="16">
        <f>P385/H385*230</f>
        <v>0</v>
      </c>
      <c r="AE385" s="18">
        <f>Z385+X385</f>
        <v>340</v>
      </c>
      <c r="AF385" s="18">
        <f>IF(ISNA(_xlfn.XLOOKUP(S385,'PFR Receiving'!Z:Z,'PFR Receiving'!AB:AB)),0,_xlfn.XLOOKUP(S385,'PFR Receiving'!Z:Z,'PFR Receiving'!AB:AB))</f>
        <v>175</v>
      </c>
      <c r="AG385" s="18">
        <f>Z385+AF385</f>
        <v>191</v>
      </c>
      <c r="AH385" s="18">
        <f>K385/F385*16</f>
        <v>14</v>
      </c>
      <c r="AI385" s="18">
        <f>Z385+$AM$1*AH385+AF385</f>
        <v>199.82</v>
      </c>
    </row>
    <row r="386" spans="1:35" ht="20" x14ac:dyDescent="0.25">
      <c r="A386" s="5">
        <v>2018</v>
      </c>
      <c r="B386" s="9" t="s">
        <v>512</v>
      </c>
      <c r="C386" s="10" t="s">
        <v>39</v>
      </c>
      <c r="D386" s="10">
        <v>23</v>
      </c>
      <c r="E386" s="10"/>
      <c r="F386" s="10">
        <v>5</v>
      </c>
      <c r="G386" s="10">
        <v>0</v>
      </c>
      <c r="H386" s="10">
        <v>8</v>
      </c>
      <c r="I386" s="10">
        <v>30</v>
      </c>
      <c r="J386" s="10">
        <v>2</v>
      </c>
      <c r="K386" s="10">
        <v>16</v>
      </c>
      <c r="L386" s="10">
        <v>2</v>
      </c>
      <c r="M386" s="15">
        <f t="shared" si="47"/>
        <v>0.44500000000000001</v>
      </c>
      <c r="N386" s="10">
        <v>14</v>
      </c>
      <c r="O386" s="10">
        <v>1.8</v>
      </c>
      <c r="P386" s="10">
        <v>2</v>
      </c>
      <c r="Q386" s="15">
        <f t="shared" si="48"/>
        <v>0.41399999999999998</v>
      </c>
      <c r="R386" s="10">
        <v>4</v>
      </c>
      <c r="S386" s="5" t="str">
        <f t="shared" ref="S386:S423" si="55">TRIM(CONCATENATE(A386,"-",B386))</f>
        <v>2018-Roc Thomas</v>
      </c>
      <c r="T386" s="13">
        <f>_xlfn.XLOOKUP(S386,AV!Y:Y,AV!N:N)</f>
        <v>0</v>
      </c>
      <c r="U386" t="str">
        <f>IF(ISNA(_xlfn.XLOOKUP(S386,'NGS RYOE'!N:N,'NGS RYOE'!K:K)),"",_xlfn.XLOOKUP(S386,'NGS RYOE'!N:N,'NGS RYOE'!K:K))</f>
        <v/>
      </c>
      <c r="V386">
        <f t="shared" si="54"/>
        <v>0.01</v>
      </c>
      <c r="W386" t="str">
        <f>IF(ISNA(_xlfn.XLOOKUP(S386,'NGS RYOE'!N:N,'NGS RYOE'!L:L)),"",_xlfn.XLOOKUP(S386,'NGS RYOE'!N:N,'NGS RYOE'!L:L))</f>
        <v/>
      </c>
      <c r="X386" s="17">
        <f>IF(ISNA(_xlfn.XLOOKUP(S386,'PFR Receiving'!Z:Z,'PFR Receiving'!AA:AA)),0,_xlfn.XLOOKUP(S386,'PFR Receiving'!Z:Z,'PFR Receiving'!AA:AA))</f>
        <v>67.2</v>
      </c>
      <c r="Y386" s="13">
        <f t="shared" si="49"/>
        <v>96</v>
      </c>
      <c r="Z386" s="17">
        <f t="shared" si="50"/>
        <v>44.8</v>
      </c>
      <c r="AA386" s="15">
        <f t="shared" si="51"/>
        <v>0.27</v>
      </c>
      <c r="AB386" s="17">
        <f t="shared" si="52"/>
        <v>402.5</v>
      </c>
      <c r="AC386" s="12">
        <f t="shared" si="53"/>
        <v>3.75</v>
      </c>
      <c r="AD386" s="16">
        <f>P386/H386*230</f>
        <v>57.5</v>
      </c>
      <c r="AE386" s="18">
        <f>Z386+X386</f>
        <v>112</v>
      </c>
      <c r="AF386" s="18">
        <f>IF(ISNA(_xlfn.XLOOKUP(S386,'PFR Receiving'!Z:Z,'PFR Receiving'!AB:AB)),0,_xlfn.XLOOKUP(S386,'PFR Receiving'!Z:Z,'PFR Receiving'!AB:AB))</f>
        <v>38.4</v>
      </c>
      <c r="AG386" s="18">
        <f>Z386+AF386</f>
        <v>83.199999999999989</v>
      </c>
      <c r="AH386" s="18">
        <f>K386/F386*16</f>
        <v>51.2</v>
      </c>
      <c r="AI386" s="18">
        <f>Z386+$AM$1*AH386+AF386</f>
        <v>115.45599999999999</v>
      </c>
    </row>
    <row r="387" spans="1:35" ht="20" x14ac:dyDescent="0.25">
      <c r="A387" s="5">
        <v>2018</v>
      </c>
      <c r="B387" s="9" t="s">
        <v>521</v>
      </c>
      <c r="C387" s="10" t="s">
        <v>16</v>
      </c>
      <c r="D387" s="10">
        <v>23</v>
      </c>
      <c r="E387" s="10"/>
      <c r="F387" s="10">
        <v>5</v>
      </c>
      <c r="G387" s="10">
        <v>0</v>
      </c>
      <c r="H387" s="10">
        <v>6</v>
      </c>
      <c r="I387" s="10">
        <v>29</v>
      </c>
      <c r="J387" s="10"/>
      <c r="K387" s="10">
        <v>23</v>
      </c>
      <c r="L387" s="10">
        <v>3.8</v>
      </c>
      <c r="M387" s="15">
        <f t="shared" ref="M387:M423" si="56">_xlfn.PERCENTRANK.INC(L:L,L387)</f>
        <v>0.95899999999999996</v>
      </c>
      <c r="N387" s="10">
        <v>6</v>
      </c>
      <c r="O387" s="10">
        <v>1</v>
      </c>
      <c r="P387" s="10">
        <v>0</v>
      </c>
      <c r="Q387" s="15">
        <f t="shared" ref="Q387:Q423" si="57">_xlfn.PERCENTRANK.INC(P:P,P387)</f>
        <v>0</v>
      </c>
      <c r="R387" s="10"/>
      <c r="S387" s="5" t="str">
        <f t="shared" si="55"/>
        <v>2018-Shaun Wilson</v>
      </c>
      <c r="T387" s="13">
        <f>_xlfn.XLOOKUP(S387,AV!Y:Y,AV!N:N)</f>
        <v>0</v>
      </c>
      <c r="U387" t="str">
        <f>IF(ISNA(_xlfn.XLOOKUP(S387,'NGS RYOE'!N:N,'NGS RYOE'!K:K)),"",_xlfn.XLOOKUP(S387,'NGS RYOE'!N:N,'NGS RYOE'!K:K))</f>
        <v/>
      </c>
      <c r="V387">
        <f t="shared" si="54"/>
        <v>0.01</v>
      </c>
      <c r="W387" t="str">
        <f>IF(ISNA(_xlfn.XLOOKUP(S387,'NGS RYOE'!N:N,'NGS RYOE'!L:L)),"",_xlfn.XLOOKUP(S387,'NGS RYOE'!N:N,'NGS RYOE'!L:L))</f>
        <v/>
      </c>
      <c r="X387" s="17">
        <f>IF(ISNA(_xlfn.XLOOKUP(S387,'PFR Receiving'!Z:Z,'PFR Receiving'!AA:AA)),0,_xlfn.XLOOKUP(S387,'PFR Receiving'!Z:Z,'PFR Receiving'!AA:AA))</f>
        <v>16</v>
      </c>
      <c r="Y387" s="13">
        <f t="shared" ref="Y387:Y423" si="58">I387/F387*16</f>
        <v>92.8</v>
      </c>
      <c r="Z387" s="17">
        <f t="shared" ref="Z387:Z423" si="59">N387/F387*16</f>
        <v>19.2</v>
      </c>
      <c r="AA387" s="15">
        <f t="shared" ref="AA387:AA423" si="60">_xlfn.PERCENTRANK.INC(Z:Z,Z387)</f>
        <v>0.20399999999999999</v>
      </c>
      <c r="AB387" s="17">
        <f t="shared" ref="AB387:AB423" si="61">N387/H387*230</f>
        <v>230</v>
      </c>
      <c r="AC387" s="12">
        <f t="shared" ref="AC387:AC423" si="62">I387/H387</f>
        <v>4.833333333333333</v>
      </c>
      <c r="AD387" s="16">
        <f t="shared" ref="AD387:AD423" si="63">P387/H387*230</f>
        <v>0</v>
      </c>
      <c r="AE387" s="18">
        <f t="shared" ref="AE387:AE423" si="64">Z387+X387</f>
        <v>35.200000000000003</v>
      </c>
      <c r="AF387" s="18">
        <f>IF(ISNA(_xlfn.XLOOKUP(S387,'PFR Receiving'!Z:Z,'PFR Receiving'!AB:AB)),0,_xlfn.XLOOKUP(S387,'PFR Receiving'!Z:Z,'PFR Receiving'!AB:AB))</f>
        <v>16</v>
      </c>
      <c r="AG387" s="18">
        <f>Z387+AF387</f>
        <v>35.200000000000003</v>
      </c>
      <c r="AH387" s="18">
        <f>K387/F387*16</f>
        <v>73.599999999999994</v>
      </c>
      <c r="AI387" s="18">
        <f>Z387+$AM$1*AH387+AF387</f>
        <v>81.567999999999998</v>
      </c>
    </row>
    <row r="388" spans="1:35" ht="20" x14ac:dyDescent="0.25">
      <c r="A388" s="5">
        <v>2018</v>
      </c>
      <c r="B388" s="9" t="s">
        <v>510</v>
      </c>
      <c r="C388" s="10" t="s">
        <v>33</v>
      </c>
      <c r="D388" s="10">
        <v>27</v>
      </c>
      <c r="E388" s="10"/>
      <c r="F388" s="10">
        <v>1</v>
      </c>
      <c r="G388" s="10">
        <v>0</v>
      </c>
      <c r="H388" s="10">
        <v>9</v>
      </c>
      <c r="I388" s="10">
        <v>25</v>
      </c>
      <c r="J388" s="10">
        <v>1</v>
      </c>
      <c r="K388" s="10">
        <v>-2</v>
      </c>
      <c r="L388" s="10">
        <v>-0.2</v>
      </c>
      <c r="M388" s="15">
        <f t="shared" si="56"/>
        <v>2.1000000000000001E-2</v>
      </c>
      <c r="N388" s="10">
        <v>27</v>
      </c>
      <c r="O388" s="10">
        <v>3</v>
      </c>
      <c r="P388" s="10">
        <v>0</v>
      </c>
      <c r="Q388" s="15">
        <f t="shared" si="57"/>
        <v>0</v>
      </c>
      <c r="R388" s="10"/>
      <c r="S388" s="5" t="str">
        <f t="shared" si="55"/>
        <v>2018-Jeremy Langford</v>
      </c>
      <c r="T388" s="13">
        <f>_xlfn.XLOOKUP(S388,AV!Y:Y,AV!N:N)</f>
        <v>0</v>
      </c>
      <c r="U388" t="str">
        <f>IF(ISNA(_xlfn.XLOOKUP(S388,'NGS RYOE'!N:N,'NGS RYOE'!K:K)),"",_xlfn.XLOOKUP(S388,'NGS RYOE'!N:N,'NGS RYOE'!K:K))</f>
        <v/>
      </c>
      <c r="V388">
        <f t="shared" si="54"/>
        <v>0.01</v>
      </c>
      <c r="W388" t="str">
        <f>IF(ISNA(_xlfn.XLOOKUP(S388,'NGS RYOE'!N:N,'NGS RYOE'!L:L)),"",_xlfn.XLOOKUP(S388,'NGS RYOE'!N:N,'NGS RYOE'!L:L))</f>
        <v/>
      </c>
      <c r="X388" s="17">
        <f>IF(ISNA(_xlfn.XLOOKUP(S388,'PFR Receiving'!Z:Z,'PFR Receiving'!AA:AA)),0,_xlfn.XLOOKUP(S388,'PFR Receiving'!Z:Z,'PFR Receiving'!AA:AA))</f>
        <v>0</v>
      </c>
      <c r="Y388" s="13">
        <f t="shared" si="58"/>
        <v>400</v>
      </c>
      <c r="Z388" s="17">
        <f t="shared" si="59"/>
        <v>432</v>
      </c>
      <c r="AA388" s="15">
        <f t="shared" si="60"/>
        <v>0.83599999999999997</v>
      </c>
      <c r="AB388" s="17">
        <f t="shared" si="61"/>
        <v>690</v>
      </c>
      <c r="AC388" s="12">
        <f t="shared" si="62"/>
        <v>2.7777777777777777</v>
      </c>
      <c r="AD388" s="16">
        <f t="shared" si="63"/>
        <v>0</v>
      </c>
      <c r="AE388" s="18">
        <f t="shared" si="64"/>
        <v>432</v>
      </c>
      <c r="AF388" s="18">
        <f>IF(ISNA(_xlfn.XLOOKUP(S388,'PFR Receiving'!Z:Z,'PFR Receiving'!AB:AB)),0,_xlfn.XLOOKUP(S388,'PFR Receiving'!Z:Z,'PFR Receiving'!AB:AB))</f>
        <v>0</v>
      </c>
      <c r="AG388" s="18">
        <f>Z388+AF388</f>
        <v>432</v>
      </c>
      <c r="AH388" s="18">
        <f>K388/F388*16</f>
        <v>-32</v>
      </c>
      <c r="AI388" s="18">
        <f>Z388+$AM$1*AH388+AF388</f>
        <v>411.84</v>
      </c>
    </row>
    <row r="389" spans="1:35" ht="20" x14ac:dyDescent="0.25">
      <c r="A389" s="5">
        <v>2018</v>
      </c>
      <c r="B389" s="9" t="s">
        <v>192</v>
      </c>
      <c r="C389" s="10" t="s">
        <v>35</v>
      </c>
      <c r="D389" s="10">
        <v>25</v>
      </c>
      <c r="E389" s="10"/>
      <c r="F389" s="10">
        <v>14</v>
      </c>
      <c r="G389" s="10">
        <v>3</v>
      </c>
      <c r="H389" s="10">
        <v>7</v>
      </c>
      <c r="I389" s="10">
        <v>25</v>
      </c>
      <c r="J389" s="10">
        <v>2</v>
      </c>
      <c r="K389" s="10">
        <v>11</v>
      </c>
      <c r="L389" s="10">
        <v>1.6</v>
      </c>
      <c r="M389" s="15">
        <f t="shared" si="56"/>
        <v>0.28999999999999998</v>
      </c>
      <c r="N389" s="10">
        <v>14</v>
      </c>
      <c r="O389" s="10">
        <v>2</v>
      </c>
      <c r="P389" s="10">
        <v>0</v>
      </c>
      <c r="Q389" s="15">
        <f t="shared" si="57"/>
        <v>0</v>
      </c>
      <c r="R389" s="10"/>
      <c r="S389" s="5" t="str">
        <f t="shared" si="55"/>
        <v>2018-Elijhaa Penny</v>
      </c>
      <c r="T389" s="13">
        <f>_xlfn.XLOOKUP(S389,AV!Y:Y,AV!N:N)</f>
        <v>1.1200000000000001</v>
      </c>
      <c r="U389" t="str">
        <f>IF(ISNA(_xlfn.XLOOKUP(S389,'NGS RYOE'!N:N,'NGS RYOE'!K:K)),"",_xlfn.XLOOKUP(S389,'NGS RYOE'!N:N,'NGS RYOE'!K:K))</f>
        <v/>
      </c>
      <c r="V389">
        <f t="shared" si="54"/>
        <v>0.01</v>
      </c>
      <c r="W389" t="str">
        <f>IF(ISNA(_xlfn.XLOOKUP(S389,'NGS RYOE'!N:N,'NGS RYOE'!L:L)),"",_xlfn.XLOOKUP(S389,'NGS RYOE'!N:N,'NGS RYOE'!L:L))</f>
        <v/>
      </c>
      <c r="X389" s="17">
        <f>IF(ISNA(_xlfn.XLOOKUP(S389,'PFR Receiving'!Z:Z,'PFR Receiving'!AA:AA)),0,_xlfn.XLOOKUP(S389,'PFR Receiving'!Z:Z,'PFR Receiving'!AA:AA))</f>
        <v>57.142857142857146</v>
      </c>
      <c r="Y389" s="13">
        <f t="shared" si="58"/>
        <v>28.571428571428573</v>
      </c>
      <c r="Z389" s="17">
        <f t="shared" si="59"/>
        <v>16</v>
      </c>
      <c r="AA389" s="15">
        <f t="shared" si="60"/>
        <v>0.18</v>
      </c>
      <c r="AB389" s="17">
        <f t="shared" si="61"/>
        <v>460</v>
      </c>
      <c r="AC389" s="12">
        <f t="shared" si="62"/>
        <v>3.5714285714285716</v>
      </c>
      <c r="AD389" s="16">
        <f t="shared" si="63"/>
        <v>0</v>
      </c>
      <c r="AE389" s="18">
        <f t="shared" si="64"/>
        <v>73.142857142857139</v>
      </c>
      <c r="AF389" s="18">
        <f>IF(ISNA(_xlfn.XLOOKUP(S389,'PFR Receiving'!Z:Z,'PFR Receiving'!AB:AB)),0,_xlfn.XLOOKUP(S389,'PFR Receiving'!Z:Z,'PFR Receiving'!AB:AB))</f>
        <v>58.285714285714285</v>
      </c>
      <c r="AG389" s="18">
        <f>Z389+AF389</f>
        <v>74.285714285714278</v>
      </c>
      <c r="AH389" s="18">
        <f>K389/F389*16</f>
        <v>12.571428571428571</v>
      </c>
      <c r="AI389" s="18">
        <f>Z389+$AM$1*AH389+AF389</f>
        <v>82.205714285714294</v>
      </c>
    </row>
    <row r="390" spans="1:35" ht="20" x14ac:dyDescent="0.25">
      <c r="A390" s="5">
        <v>2018</v>
      </c>
      <c r="B390" s="9" t="s">
        <v>524</v>
      </c>
      <c r="C390" s="10" t="s">
        <v>81</v>
      </c>
      <c r="D390" s="10">
        <v>26</v>
      </c>
      <c r="E390" s="10"/>
      <c r="F390" s="10">
        <v>1</v>
      </c>
      <c r="G390" s="10">
        <v>0</v>
      </c>
      <c r="H390" s="10">
        <v>4</v>
      </c>
      <c r="I390" s="10">
        <v>25</v>
      </c>
      <c r="J390" s="10">
        <v>1</v>
      </c>
      <c r="K390" s="10">
        <v>22</v>
      </c>
      <c r="L390" s="10">
        <v>5.5</v>
      </c>
      <c r="M390" s="15">
        <f t="shared" si="56"/>
        <v>0.98299999999999998</v>
      </c>
      <c r="N390" s="10">
        <v>3</v>
      </c>
      <c r="O390" s="10">
        <v>0.8</v>
      </c>
      <c r="P390" s="10">
        <v>0</v>
      </c>
      <c r="Q390" s="15">
        <f t="shared" si="57"/>
        <v>0</v>
      </c>
      <c r="R390" s="10"/>
      <c r="S390" s="5" t="str">
        <f t="shared" si="55"/>
        <v>2018-Jeremy Hill</v>
      </c>
      <c r="T390" s="13">
        <f>_xlfn.XLOOKUP(S390,AV!Y:Y,AV!N:N)</f>
        <v>0</v>
      </c>
      <c r="U390" t="str">
        <f>IF(ISNA(_xlfn.XLOOKUP(S390,'NGS RYOE'!N:N,'NGS RYOE'!K:K)),"",_xlfn.XLOOKUP(S390,'NGS RYOE'!N:N,'NGS RYOE'!K:K))</f>
        <v/>
      </c>
      <c r="V390">
        <f t="shared" si="54"/>
        <v>0.01</v>
      </c>
      <c r="W390" t="str">
        <f>IF(ISNA(_xlfn.XLOOKUP(S390,'NGS RYOE'!N:N,'NGS RYOE'!L:L)),"",_xlfn.XLOOKUP(S390,'NGS RYOE'!N:N,'NGS RYOE'!L:L))</f>
        <v/>
      </c>
      <c r="X390" s="17">
        <f>IF(ISNA(_xlfn.XLOOKUP(S390,'PFR Receiving'!Z:Z,'PFR Receiving'!AA:AA)),0,_xlfn.XLOOKUP(S390,'PFR Receiving'!Z:Z,'PFR Receiving'!AA:AA))</f>
        <v>96</v>
      </c>
      <c r="Y390" s="13">
        <f t="shared" si="58"/>
        <v>400</v>
      </c>
      <c r="Z390" s="17">
        <f t="shared" si="59"/>
        <v>48</v>
      </c>
      <c r="AA390" s="15">
        <f t="shared" si="60"/>
        <v>0.27500000000000002</v>
      </c>
      <c r="AB390" s="17">
        <f t="shared" si="61"/>
        <v>172.5</v>
      </c>
      <c r="AC390" s="12">
        <f t="shared" si="62"/>
        <v>6.25</v>
      </c>
      <c r="AD390" s="16">
        <f t="shared" si="63"/>
        <v>0</v>
      </c>
      <c r="AE390" s="18">
        <f t="shared" si="64"/>
        <v>144</v>
      </c>
      <c r="AF390" s="18">
        <f>IF(ISNA(_xlfn.XLOOKUP(S390,'PFR Receiving'!Z:Z,'PFR Receiving'!AB:AB)),0,_xlfn.XLOOKUP(S390,'PFR Receiving'!Z:Z,'PFR Receiving'!AB:AB))</f>
        <v>80</v>
      </c>
      <c r="AG390" s="18">
        <f>Z390+AF390</f>
        <v>128</v>
      </c>
      <c r="AH390" s="18">
        <f>K390/F390*16</f>
        <v>352</v>
      </c>
      <c r="AI390" s="18">
        <f>Z390+$AM$1*AH390+AF390</f>
        <v>349.76</v>
      </c>
    </row>
    <row r="391" spans="1:35" ht="20" x14ac:dyDescent="0.25">
      <c r="A391" s="5">
        <v>2018</v>
      </c>
      <c r="B391" s="9" t="s">
        <v>508</v>
      </c>
      <c r="C391" s="10" t="s">
        <v>41</v>
      </c>
      <c r="D391" s="10">
        <v>28</v>
      </c>
      <c r="E391" s="10"/>
      <c r="F391" s="10">
        <v>15</v>
      </c>
      <c r="G391" s="10">
        <v>0</v>
      </c>
      <c r="H391" s="10">
        <v>11</v>
      </c>
      <c r="I391" s="10">
        <v>20</v>
      </c>
      <c r="J391" s="10">
        <v>0</v>
      </c>
      <c r="K391" s="10">
        <v>7</v>
      </c>
      <c r="L391" s="10">
        <v>0.6</v>
      </c>
      <c r="M391" s="15">
        <f t="shared" si="56"/>
        <v>0.09</v>
      </c>
      <c r="N391" s="10">
        <v>13</v>
      </c>
      <c r="O391" s="10">
        <v>1.2</v>
      </c>
      <c r="P391" s="10">
        <v>1</v>
      </c>
      <c r="Q391" s="15">
        <f t="shared" si="57"/>
        <v>0.314</v>
      </c>
      <c r="R391" s="10">
        <v>11</v>
      </c>
      <c r="S391" s="5" t="str">
        <f t="shared" si="55"/>
        <v>2018-Benny Cunningham</v>
      </c>
      <c r="T391" s="13">
        <f>_xlfn.XLOOKUP(S391,AV!Y:Y,AV!N:N)</f>
        <v>0</v>
      </c>
      <c r="U391" t="str">
        <f>IF(ISNA(_xlfn.XLOOKUP(S391,'NGS RYOE'!N:N,'NGS RYOE'!K:K)),"",_xlfn.XLOOKUP(S391,'NGS RYOE'!N:N,'NGS RYOE'!K:K))</f>
        <v/>
      </c>
      <c r="V391">
        <f t="shared" si="54"/>
        <v>0.01</v>
      </c>
      <c r="W391" t="str">
        <f>IF(ISNA(_xlfn.XLOOKUP(S391,'NGS RYOE'!N:N,'NGS RYOE'!L:L)),"",_xlfn.XLOOKUP(S391,'NGS RYOE'!N:N,'NGS RYOE'!L:L))</f>
        <v/>
      </c>
      <c r="X391" s="17">
        <f>IF(ISNA(_xlfn.XLOOKUP(S391,'PFR Receiving'!Z:Z,'PFR Receiving'!AA:AA)),0,_xlfn.XLOOKUP(S391,'PFR Receiving'!Z:Z,'PFR Receiving'!AA:AA))</f>
        <v>9.6</v>
      </c>
      <c r="Y391" s="13">
        <f t="shared" si="58"/>
        <v>21.333333333333332</v>
      </c>
      <c r="Z391" s="17">
        <f t="shared" si="59"/>
        <v>13.866666666666667</v>
      </c>
      <c r="AA391" s="15">
        <f t="shared" si="60"/>
        <v>0.17499999999999999</v>
      </c>
      <c r="AB391" s="17">
        <f t="shared" si="61"/>
        <v>271.81818181818181</v>
      </c>
      <c r="AC391" s="12">
        <f t="shared" si="62"/>
        <v>1.8181818181818181</v>
      </c>
      <c r="AD391" s="16">
        <f t="shared" si="63"/>
        <v>20.90909090909091</v>
      </c>
      <c r="AE391" s="18">
        <f t="shared" si="64"/>
        <v>23.466666666666669</v>
      </c>
      <c r="AF391" s="18">
        <f>IF(ISNA(_xlfn.XLOOKUP(S391,'PFR Receiving'!Z:Z,'PFR Receiving'!AB:AB)),0,_xlfn.XLOOKUP(S391,'PFR Receiving'!Z:Z,'PFR Receiving'!AB:AB))</f>
        <v>13.866666666666667</v>
      </c>
      <c r="AG391" s="18">
        <f>Z391+AF391</f>
        <v>27.733333333333334</v>
      </c>
      <c r="AH391" s="18">
        <f>K391/F391*16</f>
        <v>7.4666666666666668</v>
      </c>
      <c r="AI391" s="18">
        <f>Z391+$AM$1*AH391+AF391</f>
        <v>32.437333333333335</v>
      </c>
    </row>
    <row r="392" spans="1:35" ht="20" x14ac:dyDescent="0.25">
      <c r="A392" s="5">
        <v>2018</v>
      </c>
      <c r="B392" s="9" t="s">
        <v>538</v>
      </c>
      <c r="C392" s="10" t="s">
        <v>64</v>
      </c>
      <c r="D392" s="10">
        <v>23</v>
      </c>
      <c r="E392" s="10"/>
      <c r="F392" s="10">
        <v>11</v>
      </c>
      <c r="G392" s="10">
        <v>0</v>
      </c>
      <c r="H392" s="10">
        <v>2</v>
      </c>
      <c r="I392" s="10">
        <v>19</v>
      </c>
      <c r="J392" s="10">
        <v>1</v>
      </c>
      <c r="K392" s="10">
        <v>16</v>
      </c>
      <c r="L392" s="10">
        <v>8</v>
      </c>
      <c r="M392" s="15">
        <f t="shared" si="56"/>
        <v>0.995</v>
      </c>
      <c r="N392" s="10">
        <v>3</v>
      </c>
      <c r="O392" s="10">
        <v>1.5</v>
      </c>
      <c r="P392" s="10">
        <v>0</v>
      </c>
      <c r="Q392" s="15">
        <f t="shared" si="57"/>
        <v>0</v>
      </c>
      <c r="R392" s="10"/>
      <c r="S392" s="5" t="str">
        <f t="shared" si="55"/>
        <v>2018-Justin Davis</v>
      </c>
      <c r="T392" s="13">
        <f>_xlfn.XLOOKUP(S392,AV!Y:Y,AV!N:N)</f>
        <v>0</v>
      </c>
      <c r="U392" t="str">
        <f>IF(ISNA(_xlfn.XLOOKUP(S392,'NGS RYOE'!N:N,'NGS RYOE'!K:K)),"",_xlfn.XLOOKUP(S392,'NGS RYOE'!N:N,'NGS RYOE'!K:K))</f>
        <v/>
      </c>
      <c r="V392">
        <f t="shared" si="54"/>
        <v>0.01</v>
      </c>
      <c r="W392" t="str">
        <f>IF(ISNA(_xlfn.XLOOKUP(S392,'NGS RYOE'!N:N,'NGS RYOE'!L:L)),"",_xlfn.XLOOKUP(S392,'NGS RYOE'!N:N,'NGS RYOE'!L:L))</f>
        <v/>
      </c>
      <c r="X392" s="17">
        <f>IF(ISNA(_xlfn.XLOOKUP(S392,'PFR Receiving'!Z:Z,'PFR Receiving'!AA:AA)),0,_xlfn.XLOOKUP(S392,'PFR Receiving'!Z:Z,'PFR Receiving'!AA:AA))</f>
        <v>0</v>
      </c>
      <c r="Y392" s="13">
        <f t="shared" si="58"/>
        <v>27.636363636363637</v>
      </c>
      <c r="Z392" s="17">
        <f t="shared" si="59"/>
        <v>4.3636363636363633</v>
      </c>
      <c r="AA392" s="15">
        <f t="shared" si="60"/>
        <v>8.3000000000000004E-2</v>
      </c>
      <c r="AB392" s="17">
        <f t="shared" si="61"/>
        <v>345</v>
      </c>
      <c r="AC392" s="12">
        <f t="shared" si="62"/>
        <v>9.5</v>
      </c>
      <c r="AD392" s="16">
        <f t="shared" si="63"/>
        <v>0</v>
      </c>
      <c r="AE392" s="18">
        <f t="shared" si="64"/>
        <v>4.3636363636363633</v>
      </c>
      <c r="AF392" s="18">
        <f>IF(ISNA(_xlfn.XLOOKUP(S392,'PFR Receiving'!Z:Z,'PFR Receiving'!AB:AB)),0,_xlfn.XLOOKUP(S392,'PFR Receiving'!Z:Z,'PFR Receiving'!AB:AB))</f>
        <v>0</v>
      </c>
      <c r="AG392" s="18">
        <f>Z392+AF392</f>
        <v>4.3636363636363633</v>
      </c>
      <c r="AH392" s="18">
        <f>K392/F392*16</f>
        <v>23.272727272727273</v>
      </c>
      <c r="AI392" s="18">
        <f>Z392+$AM$1*AH392+AF392</f>
        <v>19.025454545454544</v>
      </c>
    </row>
    <row r="393" spans="1:35" ht="20" x14ac:dyDescent="0.25">
      <c r="A393" s="5">
        <v>2018</v>
      </c>
      <c r="B393" s="9" t="s">
        <v>541</v>
      </c>
      <c r="C393" s="10" t="s">
        <v>68</v>
      </c>
      <c r="D393" s="10">
        <v>26</v>
      </c>
      <c r="E393" s="10"/>
      <c r="F393" s="10">
        <v>3</v>
      </c>
      <c r="G393" s="10">
        <v>0</v>
      </c>
      <c r="H393" s="10">
        <v>2</v>
      </c>
      <c r="I393" s="10">
        <v>19</v>
      </c>
      <c r="J393" s="10"/>
      <c r="K393" s="10">
        <v>19</v>
      </c>
      <c r="L393" s="10">
        <v>9.5</v>
      </c>
      <c r="M393" s="15">
        <f t="shared" si="56"/>
        <v>0.997</v>
      </c>
      <c r="N393" s="10">
        <v>0</v>
      </c>
      <c r="O393" s="10">
        <v>0</v>
      </c>
      <c r="P393" s="10">
        <v>0</v>
      </c>
      <c r="Q393" s="15">
        <f t="shared" si="57"/>
        <v>0</v>
      </c>
      <c r="R393" s="10"/>
      <c r="S393" s="5" t="str">
        <f t="shared" si="55"/>
        <v>2018-De'Angelo Henderson</v>
      </c>
      <c r="T393" s="13">
        <f>_xlfn.XLOOKUP(S393,AV!Y:Y,AV!N:N)</f>
        <v>0</v>
      </c>
      <c r="U393" t="str">
        <f>IF(ISNA(_xlfn.XLOOKUP(S393,'NGS RYOE'!N:N,'NGS RYOE'!K:K)),"",_xlfn.XLOOKUP(S393,'NGS RYOE'!N:N,'NGS RYOE'!K:K))</f>
        <v/>
      </c>
      <c r="V393">
        <f t="shared" si="54"/>
        <v>0.01</v>
      </c>
      <c r="W393" t="str">
        <f>IF(ISNA(_xlfn.XLOOKUP(S393,'NGS RYOE'!N:N,'NGS RYOE'!L:L)),"",_xlfn.XLOOKUP(S393,'NGS RYOE'!N:N,'NGS RYOE'!L:L))</f>
        <v/>
      </c>
      <c r="X393" s="17">
        <f>IF(ISNA(_xlfn.XLOOKUP(S393,'PFR Receiving'!Z:Z,'PFR Receiving'!AA:AA)),0,_xlfn.XLOOKUP(S393,'PFR Receiving'!Z:Z,'PFR Receiving'!AA:AA))</f>
        <v>0</v>
      </c>
      <c r="Y393" s="13">
        <f t="shared" si="58"/>
        <v>101.33333333333333</v>
      </c>
      <c r="Z393" s="17">
        <f t="shared" si="59"/>
        <v>0</v>
      </c>
      <c r="AA393" s="15">
        <f t="shared" si="60"/>
        <v>0</v>
      </c>
      <c r="AB393" s="17">
        <f t="shared" si="61"/>
        <v>0</v>
      </c>
      <c r="AC393" s="12">
        <f t="shared" si="62"/>
        <v>9.5</v>
      </c>
      <c r="AD393" s="16">
        <f t="shared" si="63"/>
        <v>0</v>
      </c>
      <c r="AE393" s="18">
        <f t="shared" si="64"/>
        <v>0</v>
      </c>
      <c r="AF393" s="18">
        <f>IF(ISNA(_xlfn.XLOOKUP(S393,'PFR Receiving'!Z:Z,'PFR Receiving'!AB:AB)),0,_xlfn.XLOOKUP(S393,'PFR Receiving'!Z:Z,'PFR Receiving'!AB:AB))</f>
        <v>0</v>
      </c>
      <c r="AG393" s="18">
        <f>Z393+AF393</f>
        <v>0</v>
      </c>
      <c r="AH393" s="18">
        <f>K393/F393*16</f>
        <v>101.33333333333333</v>
      </c>
      <c r="AI393" s="18">
        <f>Z393+$AM$1*AH393+AF393</f>
        <v>63.839999999999996</v>
      </c>
    </row>
    <row r="394" spans="1:35" ht="20" x14ac:dyDescent="0.25">
      <c r="A394" s="5">
        <v>2018</v>
      </c>
      <c r="B394" s="9" t="s">
        <v>507</v>
      </c>
      <c r="C394" s="10" t="s">
        <v>43</v>
      </c>
      <c r="D394" s="10">
        <v>29</v>
      </c>
      <c r="E394" s="10"/>
      <c r="F394" s="10">
        <v>1</v>
      </c>
      <c r="G394" s="10">
        <v>0</v>
      </c>
      <c r="H394" s="10">
        <v>11</v>
      </c>
      <c r="I394" s="10">
        <v>17</v>
      </c>
      <c r="J394" s="10"/>
      <c r="K394" s="10">
        <v>-2</v>
      </c>
      <c r="L394" s="10">
        <v>-0.2</v>
      </c>
      <c r="M394" s="15">
        <f t="shared" si="56"/>
        <v>2.1000000000000001E-2</v>
      </c>
      <c r="N394" s="10">
        <v>19</v>
      </c>
      <c r="O394" s="10">
        <v>1.7</v>
      </c>
      <c r="P394" s="10">
        <v>0</v>
      </c>
      <c r="Q394" s="15">
        <f t="shared" si="57"/>
        <v>0</v>
      </c>
      <c r="R394" s="10"/>
      <c r="S394" s="5" t="str">
        <f t="shared" si="55"/>
        <v>2018-Travaris Cadet</v>
      </c>
      <c r="T394" s="13">
        <f>_xlfn.XLOOKUP(S394,AV!Y:Y,AV!N:N)</f>
        <v>0</v>
      </c>
      <c r="U394" t="str">
        <f>IF(ISNA(_xlfn.XLOOKUP(S394,'NGS RYOE'!N:N,'NGS RYOE'!K:K)),"",_xlfn.XLOOKUP(S394,'NGS RYOE'!N:N,'NGS RYOE'!K:K))</f>
        <v/>
      </c>
      <c r="V394">
        <f t="shared" si="54"/>
        <v>0.01</v>
      </c>
      <c r="W394" t="str">
        <f>IF(ISNA(_xlfn.XLOOKUP(S394,'NGS RYOE'!N:N,'NGS RYOE'!L:L)),"",_xlfn.XLOOKUP(S394,'NGS RYOE'!N:N,'NGS RYOE'!L:L))</f>
        <v/>
      </c>
      <c r="X394" s="17">
        <f>IF(ISNA(_xlfn.XLOOKUP(S394,'PFR Receiving'!Z:Z,'PFR Receiving'!AA:AA)),0,_xlfn.XLOOKUP(S394,'PFR Receiving'!Z:Z,'PFR Receiving'!AA:AA))</f>
        <v>80</v>
      </c>
      <c r="Y394" s="13">
        <f t="shared" si="58"/>
        <v>272</v>
      </c>
      <c r="Z394" s="17">
        <f t="shared" si="59"/>
        <v>304</v>
      </c>
      <c r="AA394" s="15">
        <f t="shared" si="60"/>
        <v>0.72599999999999998</v>
      </c>
      <c r="AB394" s="17">
        <f t="shared" si="61"/>
        <v>397.27272727272725</v>
      </c>
      <c r="AC394" s="12">
        <f t="shared" si="62"/>
        <v>1.5454545454545454</v>
      </c>
      <c r="AD394" s="16">
        <f t="shared" si="63"/>
        <v>0</v>
      </c>
      <c r="AE394" s="18">
        <f t="shared" si="64"/>
        <v>384</v>
      </c>
      <c r="AF394" s="18">
        <f>IF(ISNA(_xlfn.XLOOKUP(S394,'PFR Receiving'!Z:Z,'PFR Receiving'!AB:AB)),0,_xlfn.XLOOKUP(S394,'PFR Receiving'!Z:Z,'PFR Receiving'!AB:AB))</f>
        <v>64</v>
      </c>
      <c r="AG394" s="18">
        <f>Z394+AF394</f>
        <v>368</v>
      </c>
      <c r="AH394" s="18">
        <f>K394/F394*16</f>
        <v>-32</v>
      </c>
      <c r="AI394" s="18">
        <f>Z394+$AM$1*AH394+AF394</f>
        <v>347.84</v>
      </c>
    </row>
    <row r="395" spans="1:35" ht="20" x14ac:dyDescent="0.25">
      <c r="A395" s="5">
        <v>2018</v>
      </c>
      <c r="B395" s="9" t="s">
        <v>518</v>
      </c>
      <c r="C395" s="10" t="s">
        <v>35</v>
      </c>
      <c r="D395" s="10">
        <v>31</v>
      </c>
      <c r="E395" s="10"/>
      <c r="F395" s="10">
        <v>3</v>
      </c>
      <c r="G395" s="10">
        <v>0</v>
      </c>
      <c r="H395" s="10">
        <v>6</v>
      </c>
      <c r="I395" s="10">
        <v>17</v>
      </c>
      <c r="J395" s="10"/>
      <c r="K395" s="10">
        <v>2</v>
      </c>
      <c r="L395" s="10">
        <v>0.3</v>
      </c>
      <c r="M395" s="15">
        <f t="shared" si="56"/>
        <v>6.4000000000000001E-2</v>
      </c>
      <c r="N395" s="10">
        <v>15</v>
      </c>
      <c r="O395" s="10">
        <v>2.5</v>
      </c>
      <c r="P395" s="10">
        <v>0</v>
      </c>
      <c r="Q395" s="15">
        <f t="shared" si="57"/>
        <v>0</v>
      </c>
      <c r="R395" s="10"/>
      <c r="S395" s="5" t="str">
        <f t="shared" si="55"/>
        <v>2018-Jonathan Stewart</v>
      </c>
      <c r="T395" s="13">
        <f>_xlfn.XLOOKUP(S395,AV!Y:Y,AV!N:N)</f>
        <v>0</v>
      </c>
      <c r="U395" t="str">
        <f>IF(ISNA(_xlfn.XLOOKUP(S395,'NGS RYOE'!N:N,'NGS RYOE'!K:K)),"",_xlfn.XLOOKUP(S395,'NGS RYOE'!N:N,'NGS RYOE'!K:K))</f>
        <v/>
      </c>
      <c r="V395">
        <f t="shared" si="54"/>
        <v>0.01</v>
      </c>
      <c r="W395" t="str">
        <f>IF(ISNA(_xlfn.XLOOKUP(S395,'NGS RYOE'!N:N,'NGS RYOE'!L:L)),"",_xlfn.XLOOKUP(S395,'NGS RYOE'!N:N,'NGS RYOE'!L:L))</f>
        <v/>
      </c>
      <c r="X395" s="17">
        <f>IF(ISNA(_xlfn.XLOOKUP(S395,'PFR Receiving'!Z:Z,'PFR Receiving'!AA:AA)),0,_xlfn.XLOOKUP(S395,'PFR Receiving'!Z:Z,'PFR Receiving'!AA:AA))</f>
        <v>0</v>
      </c>
      <c r="Y395" s="13">
        <f t="shared" si="58"/>
        <v>90.666666666666671</v>
      </c>
      <c r="Z395" s="17">
        <f t="shared" si="59"/>
        <v>80</v>
      </c>
      <c r="AA395" s="15">
        <f t="shared" si="60"/>
        <v>0.36499999999999999</v>
      </c>
      <c r="AB395" s="17">
        <f t="shared" si="61"/>
        <v>575</v>
      </c>
      <c r="AC395" s="12">
        <f t="shared" si="62"/>
        <v>2.8333333333333335</v>
      </c>
      <c r="AD395" s="16">
        <f t="shared" si="63"/>
        <v>0</v>
      </c>
      <c r="AE395" s="18">
        <f t="shared" si="64"/>
        <v>80</v>
      </c>
      <c r="AF395" s="18">
        <f>IF(ISNA(_xlfn.XLOOKUP(S395,'PFR Receiving'!Z:Z,'PFR Receiving'!AB:AB)),0,_xlfn.XLOOKUP(S395,'PFR Receiving'!Z:Z,'PFR Receiving'!AB:AB))</f>
        <v>0</v>
      </c>
      <c r="AG395" s="18">
        <f>Z395+AF395</f>
        <v>80</v>
      </c>
      <c r="AH395" s="18">
        <f>K395/F395*16</f>
        <v>10.666666666666666</v>
      </c>
      <c r="AI395" s="18">
        <f>Z395+$AM$1*AH395+AF395</f>
        <v>86.72</v>
      </c>
    </row>
    <row r="396" spans="1:35" ht="20" x14ac:dyDescent="0.25">
      <c r="A396" s="5">
        <v>2018</v>
      </c>
      <c r="B396" s="9" t="s">
        <v>511</v>
      </c>
      <c r="C396" s="10" t="s">
        <v>41</v>
      </c>
      <c r="D396" s="10">
        <v>25</v>
      </c>
      <c r="E396" s="10"/>
      <c r="F396" s="10">
        <v>9</v>
      </c>
      <c r="G396" s="10">
        <v>1</v>
      </c>
      <c r="H396" s="10">
        <v>9</v>
      </c>
      <c r="I396" s="10">
        <v>16</v>
      </c>
      <c r="J396" s="10">
        <v>0</v>
      </c>
      <c r="K396" s="10">
        <v>7</v>
      </c>
      <c r="L396" s="10">
        <v>0.8</v>
      </c>
      <c r="M396" s="15">
        <f t="shared" si="56"/>
        <v>0.11899999999999999</v>
      </c>
      <c r="N396" s="10">
        <v>9</v>
      </c>
      <c r="O396" s="10">
        <v>1</v>
      </c>
      <c r="P396" s="10">
        <v>0</v>
      </c>
      <c r="Q396" s="15">
        <f t="shared" si="57"/>
        <v>0</v>
      </c>
      <c r="R396" s="10"/>
      <c r="S396" s="5" t="str">
        <f t="shared" si="55"/>
        <v>2018-Taquan Mizzell</v>
      </c>
      <c r="T396" s="13">
        <f>_xlfn.XLOOKUP(S396,AV!Y:Y,AV!N:N)</f>
        <v>1.76</v>
      </c>
      <c r="U396" t="str">
        <f>IF(ISNA(_xlfn.XLOOKUP(S396,'NGS RYOE'!N:N,'NGS RYOE'!K:K)),"",_xlfn.XLOOKUP(S396,'NGS RYOE'!N:N,'NGS RYOE'!K:K))</f>
        <v/>
      </c>
      <c r="V396">
        <f t="shared" si="54"/>
        <v>0.01</v>
      </c>
      <c r="W396" t="str">
        <f>IF(ISNA(_xlfn.XLOOKUP(S396,'NGS RYOE'!N:N,'NGS RYOE'!L:L)),"",_xlfn.XLOOKUP(S396,'NGS RYOE'!N:N,'NGS RYOE'!L:L))</f>
        <v/>
      </c>
      <c r="X396" s="17">
        <f>IF(ISNA(_xlfn.XLOOKUP(S396,'PFR Receiving'!Z:Z,'PFR Receiving'!AA:AA)),0,_xlfn.XLOOKUP(S396,'PFR Receiving'!Z:Z,'PFR Receiving'!AA:AA))</f>
        <v>138.66666666666666</v>
      </c>
      <c r="Y396" s="13">
        <f t="shared" si="58"/>
        <v>28.444444444444443</v>
      </c>
      <c r="Z396" s="17">
        <f t="shared" si="59"/>
        <v>16</v>
      </c>
      <c r="AA396" s="15">
        <f t="shared" si="60"/>
        <v>0.18</v>
      </c>
      <c r="AB396" s="17">
        <f t="shared" si="61"/>
        <v>230</v>
      </c>
      <c r="AC396" s="12">
        <f t="shared" si="62"/>
        <v>1.7777777777777777</v>
      </c>
      <c r="AD396" s="16">
        <f t="shared" si="63"/>
        <v>0</v>
      </c>
      <c r="AE396" s="18">
        <f t="shared" si="64"/>
        <v>154.66666666666666</v>
      </c>
      <c r="AF396" s="18">
        <f>IF(ISNA(_xlfn.XLOOKUP(S396,'PFR Receiving'!Z:Z,'PFR Receiving'!AB:AB)),0,_xlfn.XLOOKUP(S396,'PFR Receiving'!Z:Z,'PFR Receiving'!AB:AB))</f>
        <v>60.444444444444443</v>
      </c>
      <c r="AG396" s="18">
        <f>Z396+AF396</f>
        <v>76.444444444444443</v>
      </c>
      <c r="AH396" s="18">
        <f>K396/F396*16</f>
        <v>12.444444444444445</v>
      </c>
      <c r="AI396" s="18">
        <f>Z396+$AM$1*AH396+AF396</f>
        <v>84.284444444444446</v>
      </c>
    </row>
    <row r="397" spans="1:35" ht="20" x14ac:dyDescent="0.25">
      <c r="A397" s="5">
        <v>2018</v>
      </c>
      <c r="B397" s="9" t="s">
        <v>517</v>
      </c>
      <c r="C397" s="10" t="s">
        <v>115</v>
      </c>
      <c r="D397" s="10">
        <v>25</v>
      </c>
      <c r="E397" s="10"/>
      <c r="F397" s="10">
        <v>4</v>
      </c>
      <c r="G397" s="10">
        <v>0</v>
      </c>
      <c r="H397" s="10">
        <v>6</v>
      </c>
      <c r="I397" s="10">
        <v>16</v>
      </c>
      <c r="J397" s="10"/>
      <c r="K397" s="10">
        <v>13</v>
      </c>
      <c r="L397" s="10">
        <v>2.2000000000000002</v>
      </c>
      <c r="M397" s="15">
        <f t="shared" si="56"/>
        <v>0.57299999999999995</v>
      </c>
      <c r="N397" s="10">
        <v>3</v>
      </c>
      <c r="O397" s="10">
        <v>0.5</v>
      </c>
      <c r="P397" s="10">
        <v>0</v>
      </c>
      <c r="Q397" s="15">
        <f t="shared" si="57"/>
        <v>0</v>
      </c>
      <c r="R397" s="10"/>
      <c r="S397" s="5" t="str">
        <f t="shared" si="55"/>
        <v>2018-Darius Jackson</v>
      </c>
      <c r="T397" s="13">
        <f>_xlfn.XLOOKUP(S397,AV!Y:Y,AV!N:N)</f>
        <v>0</v>
      </c>
      <c r="U397" t="str">
        <f>IF(ISNA(_xlfn.XLOOKUP(S397,'NGS RYOE'!N:N,'NGS RYOE'!K:K)),"",_xlfn.XLOOKUP(S397,'NGS RYOE'!N:N,'NGS RYOE'!K:K))</f>
        <v/>
      </c>
      <c r="V397">
        <f t="shared" si="54"/>
        <v>0.01</v>
      </c>
      <c r="W397" t="str">
        <f>IF(ISNA(_xlfn.XLOOKUP(S397,'NGS RYOE'!N:N,'NGS RYOE'!L:L)),"",_xlfn.XLOOKUP(S397,'NGS RYOE'!N:N,'NGS RYOE'!L:L))</f>
        <v/>
      </c>
      <c r="X397" s="17">
        <f>IF(ISNA(_xlfn.XLOOKUP(S397,'PFR Receiving'!Z:Z,'PFR Receiving'!AA:AA)),0,_xlfn.XLOOKUP(S397,'PFR Receiving'!Z:Z,'PFR Receiving'!AA:AA))</f>
        <v>0</v>
      </c>
      <c r="Y397" s="13">
        <f t="shared" si="58"/>
        <v>64</v>
      </c>
      <c r="Z397" s="17">
        <f t="shared" si="59"/>
        <v>12</v>
      </c>
      <c r="AA397" s="15">
        <f t="shared" si="60"/>
        <v>0.159</v>
      </c>
      <c r="AB397" s="17">
        <f t="shared" si="61"/>
        <v>115</v>
      </c>
      <c r="AC397" s="12">
        <f t="shared" si="62"/>
        <v>2.6666666666666665</v>
      </c>
      <c r="AD397" s="16">
        <f t="shared" si="63"/>
        <v>0</v>
      </c>
      <c r="AE397" s="18">
        <f t="shared" si="64"/>
        <v>12</v>
      </c>
      <c r="AF397" s="18">
        <f>IF(ISNA(_xlfn.XLOOKUP(S397,'PFR Receiving'!Z:Z,'PFR Receiving'!AB:AB)),0,_xlfn.XLOOKUP(S397,'PFR Receiving'!Z:Z,'PFR Receiving'!AB:AB))</f>
        <v>0</v>
      </c>
      <c r="AG397" s="18">
        <f>Z397+AF397</f>
        <v>12</v>
      </c>
      <c r="AH397" s="18">
        <f>K397/F397*16</f>
        <v>52</v>
      </c>
      <c r="AI397" s="18">
        <f>Z397+$AM$1*AH397+AF397</f>
        <v>44.76</v>
      </c>
    </row>
    <row r="398" spans="1:35" ht="20" x14ac:dyDescent="0.25">
      <c r="A398" s="5">
        <v>2018</v>
      </c>
      <c r="B398" s="9" t="s">
        <v>523</v>
      </c>
      <c r="C398" s="10" t="s">
        <v>26</v>
      </c>
      <c r="D398" s="10">
        <v>26</v>
      </c>
      <c r="E398" s="10"/>
      <c r="F398" s="10">
        <v>7</v>
      </c>
      <c r="G398" s="10">
        <v>0</v>
      </c>
      <c r="H398" s="10">
        <v>4</v>
      </c>
      <c r="I398" s="10">
        <v>16</v>
      </c>
      <c r="J398" s="10">
        <v>1</v>
      </c>
      <c r="K398" s="10">
        <v>14</v>
      </c>
      <c r="L398" s="10">
        <v>3.5</v>
      </c>
      <c r="M398" s="15">
        <f t="shared" si="56"/>
        <v>0.93</v>
      </c>
      <c r="N398" s="10">
        <v>2</v>
      </c>
      <c r="O398" s="10">
        <v>0.5</v>
      </c>
      <c r="P398" s="10">
        <v>0</v>
      </c>
      <c r="Q398" s="15">
        <f t="shared" si="57"/>
        <v>0</v>
      </c>
      <c r="R398" s="10"/>
      <c r="S398" s="5" t="str">
        <f t="shared" si="55"/>
        <v>2018-David Fluellen</v>
      </c>
      <c r="T398" s="13">
        <f>_xlfn.XLOOKUP(S398,AV!Y:Y,AV!N:N)</f>
        <v>0</v>
      </c>
      <c r="U398" t="str">
        <f>IF(ISNA(_xlfn.XLOOKUP(S398,'NGS RYOE'!N:N,'NGS RYOE'!K:K)),"",_xlfn.XLOOKUP(S398,'NGS RYOE'!N:N,'NGS RYOE'!K:K))</f>
        <v/>
      </c>
      <c r="V398">
        <f t="shared" si="54"/>
        <v>0.01</v>
      </c>
      <c r="W398" t="str">
        <f>IF(ISNA(_xlfn.XLOOKUP(S398,'NGS RYOE'!N:N,'NGS RYOE'!L:L)),"",_xlfn.XLOOKUP(S398,'NGS RYOE'!N:N,'NGS RYOE'!L:L))</f>
        <v/>
      </c>
      <c r="X398" s="17">
        <f>IF(ISNA(_xlfn.XLOOKUP(S398,'PFR Receiving'!Z:Z,'PFR Receiving'!AA:AA)),0,_xlfn.XLOOKUP(S398,'PFR Receiving'!Z:Z,'PFR Receiving'!AA:AA))</f>
        <v>0</v>
      </c>
      <c r="Y398" s="13">
        <f t="shared" si="58"/>
        <v>36.571428571428569</v>
      </c>
      <c r="Z398" s="17">
        <f t="shared" si="59"/>
        <v>4.5714285714285712</v>
      </c>
      <c r="AA398" s="15">
        <f t="shared" si="60"/>
        <v>8.6999999999999994E-2</v>
      </c>
      <c r="AB398" s="17">
        <f t="shared" si="61"/>
        <v>115</v>
      </c>
      <c r="AC398" s="12">
        <f t="shared" si="62"/>
        <v>4</v>
      </c>
      <c r="AD398" s="16">
        <f t="shared" si="63"/>
        <v>0</v>
      </c>
      <c r="AE398" s="18">
        <f t="shared" si="64"/>
        <v>4.5714285714285712</v>
      </c>
      <c r="AF398" s="18">
        <f>IF(ISNA(_xlfn.XLOOKUP(S398,'PFR Receiving'!Z:Z,'PFR Receiving'!AB:AB)),0,_xlfn.XLOOKUP(S398,'PFR Receiving'!Z:Z,'PFR Receiving'!AB:AB))</f>
        <v>0</v>
      </c>
      <c r="AG398" s="18">
        <f>Z398+AF398</f>
        <v>4.5714285714285712</v>
      </c>
      <c r="AH398" s="18">
        <f>K398/F398*16</f>
        <v>32</v>
      </c>
      <c r="AI398" s="18">
        <f>Z398+$AM$1*AH398+AF398</f>
        <v>24.731428571428573</v>
      </c>
    </row>
    <row r="399" spans="1:35" ht="20" x14ac:dyDescent="0.25">
      <c r="A399" s="5">
        <v>2018</v>
      </c>
      <c r="B399" s="9" t="s">
        <v>221</v>
      </c>
      <c r="C399" s="10" t="s">
        <v>43</v>
      </c>
      <c r="D399" s="10">
        <v>24</v>
      </c>
      <c r="E399" s="10"/>
      <c r="F399" s="10">
        <v>16</v>
      </c>
      <c r="G399" s="10">
        <v>2</v>
      </c>
      <c r="H399" s="10">
        <v>9</v>
      </c>
      <c r="I399" s="10">
        <v>15</v>
      </c>
      <c r="J399" s="10">
        <v>3</v>
      </c>
      <c r="K399" s="10">
        <v>4</v>
      </c>
      <c r="L399" s="10">
        <v>0.4</v>
      </c>
      <c r="M399" s="15">
        <f t="shared" si="56"/>
        <v>7.2999999999999995E-2</v>
      </c>
      <c r="N399" s="10">
        <v>11</v>
      </c>
      <c r="O399" s="10">
        <v>1.2</v>
      </c>
      <c r="P399" s="10">
        <v>0</v>
      </c>
      <c r="Q399" s="15">
        <f t="shared" si="57"/>
        <v>0</v>
      </c>
      <c r="R399" s="10"/>
      <c r="S399" s="5" t="str">
        <f t="shared" si="55"/>
        <v>2018-Alex Armah</v>
      </c>
      <c r="T399" s="13">
        <f>_xlfn.XLOOKUP(S399,AV!Y:Y,AV!N:N)</f>
        <v>0</v>
      </c>
      <c r="U399" t="str">
        <f>IF(ISNA(_xlfn.XLOOKUP(S399,'NGS RYOE'!N:N,'NGS RYOE'!K:K)),"",_xlfn.XLOOKUP(S399,'NGS RYOE'!N:N,'NGS RYOE'!K:K))</f>
        <v/>
      </c>
      <c r="V399">
        <f t="shared" si="54"/>
        <v>0.01</v>
      </c>
      <c r="W399" t="str">
        <f>IF(ISNA(_xlfn.XLOOKUP(S399,'NGS RYOE'!N:N,'NGS RYOE'!L:L)),"",_xlfn.XLOOKUP(S399,'NGS RYOE'!N:N,'NGS RYOE'!L:L))</f>
        <v/>
      </c>
      <c r="X399" s="17">
        <f>IF(ISNA(_xlfn.XLOOKUP(S399,'PFR Receiving'!Z:Z,'PFR Receiving'!AA:AA)),0,_xlfn.XLOOKUP(S399,'PFR Receiving'!Z:Z,'PFR Receiving'!AA:AA))</f>
        <v>5</v>
      </c>
      <c r="Y399" s="13">
        <f t="shared" si="58"/>
        <v>15</v>
      </c>
      <c r="Z399" s="17">
        <f t="shared" si="59"/>
        <v>11</v>
      </c>
      <c r="AA399" s="15">
        <f t="shared" si="60"/>
        <v>0.154</v>
      </c>
      <c r="AB399" s="17">
        <f t="shared" si="61"/>
        <v>281.11111111111114</v>
      </c>
      <c r="AC399" s="12">
        <f t="shared" si="62"/>
        <v>1.6666666666666667</v>
      </c>
      <c r="AD399" s="16">
        <f t="shared" si="63"/>
        <v>0</v>
      </c>
      <c r="AE399" s="18">
        <f t="shared" si="64"/>
        <v>16</v>
      </c>
      <c r="AF399" s="18">
        <f>IF(ISNA(_xlfn.XLOOKUP(S399,'PFR Receiving'!Z:Z,'PFR Receiving'!AB:AB)),0,_xlfn.XLOOKUP(S399,'PFR Receiving'!Z:Z,'PFR Receiving'!AB:AB))</f>
        <v>5</v>
      </c>
      <c r="AG399" s="18">
        <f>Z399+AF399</f>
        <v>16</v>
      </c>
      <c r="AH399" s="18">
        <f>K399/F399*16</f>
        <v>4</v>
      </c>
      <c r="AI399" s="18">
        <f>Z399+$AM$1*AH399+AF399</f>
        <v>18.52</v>
      </c>
    </row>
    <row r="400" spans="1:35" ht="20" x14ac:dyDescent="0.25">
      <c r="A400" s="5">
        <v>2018</v>
      </c>
      <c r="B400" s="9" t="s">
        <v>520</v>
      </c>
      <c r="C400" s="10" t="s">
        <v>31</v>
      </c>
      <c r="D400" s="10">
        <v>25</v>
      </c>
      <c r="E400" s="10"/>
      <c r="F400" s="10">
        <v>3</v>
      </c>
      <c r="G400" s="10">
        <v>0</v>
      </c>
      <c r="H400" s="10">
        <v>6</v>
      </c>
      <c r="I400" s="10">
        <v>15</v>
      </c>
      <c r="J400" s="10"/>
      <c r="K400" s="10">
        <v>11</v>
      </c>
      <c r="L400" s="10">
        <v>1.8</v>
      </c>
      <c r="M400" s="15">
        <f t="shared" si="56"/>
        <v>0.35199999999999998</v>
      </c>
      <c r="N400" s="10">
        <v>4</v>
      </c>
      <c r="O400" s="10">
        <v>0.7</v>
      </c>
      <c r="P400" s="10">
        <v>0</v>
      </c>
      <c r="Q400" s="15">
        <f t="shared" si="57"/>
        <v>0</v>
      </c>
      <c r="R400" s="10"/>
      <c r="S400" s="5" t="str">
        <f t="shared" si="55"/>
        <v>2018-Brandon Wilds</v>
      </c>
      <c r="T400" s="13">
        <f>_xlfn.XLOOKUP(S400,AV!Y:Y,AV!N:N)</f>
        <v>0</v>
      </c>
      <c r="U400" t="str">
        <f>IF(ISNA(_xlfn.XLOOKUP(S400,'NGS RYOE'!N:N,'NGS RYOE'!K:K)),"",_xlfn.XLOOKUP(S400,'NGS RYOE'!N:N,'NGS RYOE'!K:K))</f>
        <v/>
      </c>
      <c r="V400">
        <f t="shared" si="54"/>
        <v>0.01</v>
      </c>
      <c r="W400" t="str">
        <f>IF(ISNA(_xlfn.XLOOKUP(S400,'NGS RYOE'!N:N,'NGS RYOE'!L:L)),"",_xlfn.XLOOKUP(S400,'NGS RYOE'!N:N,'NGS RYOE'!L:L))</f>
        <v/>
      </c>
      <c r="X400" s="17">
        <f>IF(ISNA(_xlfn.XLOOKUP(S400,'PFR Receiving'!Z:Z,'PFR Receiving'!AA:AA)),0,_xlfn.XLOOKUP(S400,'PFR Receiving'!Z:Z,'PFR Receiving'!AA:AA))</f>
        <v>0</v>
      </c>
      <c r="Y400" s="13">
        <f t="shared" si="58"/>
        <v>80</v>
      </c>
      <c r="Z400" s="17">
        <f t="shared" si="59"/>
        <v>21.333333333333332</v>
      </c>
      <c r="AA400" s="15">
        <f t="shared" si="60"/>
        <v>0.21299999999999999</v>
      </c>
      <c r="AB400" s="17">
        <f t="shared" si="61"/>
        <v>153.33333333333331</v>
      </c>
      <c r="AC400" s="12">
        <f t="shared" si="62"/>
        <v>2.5</v>
      </c>
      <c r="AD400" s="16">
        <f t="shared" si="63"/>
        <v>0</v>
      </c>
      <c r="AE400" s="18">
        <f t="shared" si="64"/>
        <v>21.333333333333332</v>
      </c>
      <c r="AF400" s="18">
        <f>IF(ISNA(_xlfn.XLOOKUP(S400,'PFR Receiving'!Z:Z,'PFR Receiving'!AB:AB)),0,_xlfn.XLOOKUP(S400,'PFR Receiving'!Z:Z,'PFR Receiving'!AB:AB))</f>
        <v>0</v>
      </c>
      <c r="AG400" s="18">
        <f>Z400+AF400</f>
        <v>21.333333333333332</v>
      </c>
      <c r="AH400" s="18">
        <f>K400/F400*16</f>
        <v>58.666666666666664</v>
      </c>
      <c r="AI400" s="18">
        <f>Z400+$AM$1*AH400+AF400</f>
        <v>58.293333333333337</v>
      </c>
    </row>
    <row r="401" spans="1:35" ht="20" x14ac:dyDescent="0.25">
      <c r="A401" s="5">
        <v>2018</v>
      </c>
      <c r="B401" s="9" t="s">
        <v>220</v>
      </c>
      <c r="C401" s="10" t="s">
        <v>55</v>
      </c>
      <c r="D401" s="10">
        <v>26</v>
      </c>
      <c r="E401" s="10" t="s">
        <v>236</v>
      </c>
      <c r="F401" s="10">
        <v>16</v>
      </c>
      <c r="G401" s="10">
        <v>5</v>
      </c>
      <c r="H401" s="10">
        <v>4</v>
      </c>
      <c r="I401" s="10">
        <v>11</v>
      </c>
      <c r="J401" s="10">
        <v>1</v>
      </c>
      <c r="K401" s="10">
        <v>4</v>
      </c>
      <c r="L401" s="10">
        <v>1</v>
      </c>
      <c r="M401" s="15">
        <f t="shared" si="56"/>
        <v>0.14199999999999999</v>
      </c>
      <c r="N401" s="10">
        <v>7</v>
      </c>
      <c r="O401" s="10">
        <v>1.8</v>
      </c>
      <c r="P401" s="10">
        <v>1</v>
      </c>
      <c r="Q401" s="15">
        <f t="shared" si="57"/>
        <v>0.314</v>
      </c>
      <c r="R401" s="10">
        <v>4</v>
      </c>
      <c r="S401" s="5" t="str">
        <f t="shared" si="55"/>
        <v>2018-Derek Watt</v>
      </c>
      <c r="T401" s="13">
        <f>_xlfn.XLOOKUP(S401,AV!Y:Y,AV!N:N)</f>
        <v>0</v>
      </c>
      <c r="U401" t="str">
        <f>IF(ISNA(_xlfn.XLOOKUP(S401,'NGS RYOE'!N:N,'NGS RYOE'!K:K)),"",_xlfn.XLOOKUP(S401,'NGS RYOE'!N:N,'NGS RYOE'!K:K))</f>
        <v/>
      </c>
      <c r="V401">
        <f t="shared" si="54"/>
        <v>0.01</v>
      </c>
      <c r="W401" t="str">
        <f>IF(ISNA(_xlfn.XLOOKUP(S401,'NGS RYOE'!N:N,'NGS RYOE'!L:L)),"",_xlfn.XLOOKUP(S401,'NGS RYOE'!N:N,'NGS RYOE'!L:L))</f>
        <v/>
      </c>
      <c r="X401" s="17">
        <f>IF(ISNA(_xlfn.XLOOKUP(S401,'PFR Receiving'!Z:Z,'PFR Receiving'!AA:AA)),0,_xlfn.XLOOKUP(S401,'PFR Receiving'!Z:Z,'PFR Receiving'!AA:AA))</f>
        <v>2</v>
      </c>
      <c r="Y401" s="13">
        <f t="shared" si="58"/>
        <v>11</v>
      </c>
      <c r="Z401" s="17">
        <f t="shared" si="59"/>
        <v>7</v>
      </c>
      <c r="AA401" s="15">
        <f t="shared" si="60"/>
        <v>0.11600000000000001</v>
      </c>
      <c r="AB401" s="17">
        <f t="shared" si="61"/>
        <v>402.5</v>
      </c>
      <c r="AC401" s="12">
        <f t="shared" si="62"/>
        <v>2.75</v>
      </c>
      <c r="AD401" s="16">
        <f t="shared" si="63"/>
        <v>57.5</v>
      </c>
      <c r="AE401" s="18">
        <f t="shared" si="64"/>
        <v>9</v>
      </c>
      <c r="AF401" s="18">
        <f>IF(ISNA(_xlfn.XLOOKUP(S401,'PFR Receiving'!Z:Z,'PFR Receiving'!AB:AB)),0,_xlfn.XLOOKUP(S401,'PFR Receiving'!Z:Z,'PFR Receiving'!AB:AB))</f>
        <v>2</v>
      </c>
      <c r="AG401" s="18">
        <f>Z401+AF401</f>
        <v>9</v>
      </c>
      <c r="AH401" s="18">
        <f>K401/F401*16</f>
        <v>4</v>
      </c>
      <c r="AI401" s="18">
        <f>Z401+$AM$1*AH401+AF401</f>
        <v>11.52</v>
      </c>
    </row>
    <row r="402" spans="1:35" ht="20" x14ac:dyDescent="0.25">
      <c r="A402" s="5">
        <v>2018</v>
      </c>
      <c r="B402" s="9" t="s">
        <v>527</v>
      </c>
      <c r="C402" s="10" t="s">
        <v>58</v>
      </c>
      <c r="D402" s="10">
        <v>29</v>
      </c>
      <c r="E402" s="10"/>
      <c r="F402" s="10">
        <v>2</v>
      </c>
      <c r="G402" s="10">
        <v>0</v>
      </c>
      <c r="H402" s="10">
        <v>4</v>
      </c>
      <c r="I402" s="10">
        <v>10</v>
      </c>
      <c r="J402" s="10"/>
      <c r="K402" s="10">
        <v>10</v>
      </c>
      <c r="L402" s="10">
        <v>2.5</v>
      </c>
      <c r="M402" s="15">
        <f t="shared" si="56"/>
        <v>0.72099999999999997</v>
      </c>
      <c r="N402" s="10">
        <v>0</v>
      </c>
      <c r="O402" s="10">
        <v>0</v>
      </c>
      <c r="P402" s="10">
        <v>0</v>
      </c>
      <c r="Q402" s="15">
        <f t="shared" si="57"/>
        <v>0</v>
      </c>
      <c r="R402" s="10"/>
      <c r="S402" s="5" t="str">
        <f t="shared" si="55"/>
        <v>2018-Robert Turbin</v>
      </c>
      <c r="T402" s="13">
        <f>_xlfn.XLOOKUP(S402,AV!Y:Y,AV!N:N)</f>
        <v>0</v>
      </c>
      <c r="U402" t="str">
        <f>IF(ISNA(_xlfn.XLOOKUP(S402,'NGS RYOE'!N:N,'NGS RYOE'!K:K)),"",_xlfn.XLOOKUP(S402,'NGS RYOE'!N:N,'NGS RYOE'!K:K))</f>
        <v/>
      </c>
      <c r="V402">
        <f t="shared" si="54"/>
        <v>0.01</v>
      </c>
      <c r="W402" t="str">
        <f>IF(ISNA(_xlfn.XLOOKUP(S402,'NGS RYOE'!N:N,'NGS RYOE'!L:L)),"",_xlfn.XLOOKUP(S402,'NGS RYOE'!N:N,'NGS RYOE'!L:L))</f>
        <v/>
      </c>
      <c r="X402" s="17">
        <f>IF(ISNA(_xlfn.XLOOKUP(S402,'PFR Receiving'!Z:Z,'PFR Receiving'!AA:AA)),0,_xlfn.XLOOKUP(S402,'PFR Receiving'!Z:Z,'PFR Receiving'!AA:AA))</f>
        <v>24</v>
      </c>
      <c r="Y402" s="13">
        <f t="shared" si="58"/>
        <v>80</v>
      </c>
      <c r="Z402" s="17">
        <f t="shared" si="59"/>
        <v>0</v>
      </c>
      <c r="AA402" s="15">
        <f t="shared" si="60"/>
        <v>0</v>
      </c>
      <c r="AB402" s="17">
        <f t="shared" si="61"/>
        <v>0</v>
      </c>
      <c r="AC402" s="12">
        <f t="shared" si="62"/>
        <v>2.5</v>
      </c>
      <c r="AD402" s="16">
        <f t="shared" si="63"/>
        <v>0</v>
      </c>
      <c r="AE402" s="18">
        <f t="shared" si="64"/>
        <v>24</v>
      </c>
      <c r="AF402" s="18">
        <f>IF(ISNA(_xlfn.XLOOKUP(S402,'PFR Receiving'!Z:Z,'PFR Receiving'!AB:AB)),0,_xlfn.XLOOKUP(S402,'PFR Receiving'!Z:Z,'PFR Receiving'!AB:AB))</f>
        <v>24</v>
      </c>
      <c r="AG402" s="18">
        <f>Z402+AF402</f>
        <v>24</v>
      </c>
      <c r="AH402" s="18">
        <f>K402/F402*16</f>
        <v>80</v>
      </c>
      <c r="AI402" s="18">
        <f>Z402+$AM$1*AH402+AF402</f>
        <v>74.400000000000006</v>
      </c>
    </row>
    <row r="403" spans="1:35" ht="20" x14ac:dyDescent="0.25">
      <c r="A403" s="5">
        <v>2018</v>
      </c>
      <c r="B403" s="9" t="s">
        <v>532</v>
      </c>
      <c r="C403" s="10" t="s">
        <v>70</v>
      </c>
      <c r="D403" s="10">
        <v>24</v>
      </c>
      <c r="E403" s="10"/>
      <c r="F403" s="10">
        <v>6</v>
      </c>
      <c r="G403" s="10">
        <v>0</v>
      </c>
      <c r="H403" s="10">
        <v>3</v>
      </c>
      <c r="I403" s="10">
        <v>9</v>
      </c>
      <c r="J403" s="10">
        <v>0</v>
      </c>
      <c r="K403" s="10">
        <v>8</v>
      </c>
      <c r="L403" s="10">
        <v>2.7</v>
      </c>
      <c r="M403" s="15">
        <f t="shared" si="56"/>
        <v>0.77800000000000002</v>
      </c>
      <c r="N403" s="10">
        <v>1</v>
      </c>
      <c r="O403" s="10">
        <v>0.3</v>
      </c>
      <c r="P403" s="10">
        <v>0</v>
      </c>
      <c r="Q403" s="15">
        <f t="shared" si="57"/>
        <v>0</v>
      </c>
      <c r="R403" s="10"/>
      <c r="S403" s="5" t="str">
        <f t="shared" si="55"/>
        <v>2018-Byron Marshall</v>
      </c>
      <c r="T403" s="13">
        <f>_xlfn.XLOOKUP(S403,AV!Y:Y,AV!N:N)</f>
        <v>0</v>
      </c>
      <c r="U403" t="str">
        <f>IF(ISNA(_xlfn.XLOOKUP(S403,'NGS RYOE'!N:N,'NGS RYOE'!K:K)),"",_xlfn.XLOOKUP(S403,'NGS RYOE'!N:N,'NGS RYOE'!K:K))</f>
        <v/>
      </c>
      <c r="V403">
        <f t="shared" si="54"/>
        <v>0.01</v>
      </c>
      <c r="W403" t="str">
        <f>IF(ISNA(_xlfn.XLOOKUP(S403,'NGS RYOE'!N:N,'NGS RYOE'!L:L)),"",_xlfn.XLOOKUP(S403,'NGS RYOE'!N:N,'NGS RYOE'!L:L))</f>
        <v/>
      </c>
      <c r="X403" s="17">
        <f>IF(ISNA(_xlfn.XLOOKUP(S403,'PFR Receiving'!Z:Z,'PFR Receiving'!AA:AA)),0,_xlfn.XLOOKUP(S403,'PFR Receiving'!Z:Z,'PFR Receiving'!AA:AA))</f>
        <v>80</v>
      </c>
      <c r="Y403" s="13">
        <f t="shared" si="58"/>
        <v>24</v>
      </c>
      <c r="Z403" s="17">
        <f t="shared" si="59"/>
        <v>2.6666666666666665</v>
      </c>
      <c r="AA403" s="15">
        <f t="shared" si="60"/>
        <v>5.8999999999999997E-2</v>
      </c>
      <c r="AB403" s="17">
        <f t="shared" si="61"/>
        <v>76.666666666666657</v>
      </c>
      <c r="AC403" s="12">
        <f t="shared" si="62"/>
        <v>3</v>
      </c>
      <c r="AD403" s="16">
        <f t="shared" si="63"/>
        <v>0</v>
      </c>
      <c r="AE403" s="18">
        <f t="shared" si="64"/>
        <v>82.666666666666671</v>
      </c>
      <c r="AF403" s="18">
        <f>IF(ISNA(_xlfn.XLOOKUP(S403,'PFR Receiving'!Z:Z,'PFR Receiving'!AB:AB)),0,_xlfn.XLOOKUP(S403,'PFR Receiving'!Z:Z,'PFR Receiving'!AB:AB))</f>
        <v>74.666666666666671</v>
      </c>
      <c r="AG403" s="18">
        <f>Z403+AF403</f>
        <v>77.333333333333343</v>
      </c>
      <c r="AH403" s="18">
        <f>K403/F403*16</f>
        <v>21.333333333333332</v>
      </c>
      <c r="AI403" s="18">
        <f>Z403+$AM$1*AH403+AF403</f>
        <v>90.773333333333341</v>
      </c>
    </row>
    <row r="404" spans="1:35" ht="20" x14ac:dyDescent="0.25">
      <c r="A404" s="5">
        <v>2018</v>
      </c>
      <c r="B404" s="9" t="s">
        <v>543</v>
      </c>
      <c r="C404" s="10" t="s">
        <v>58</v>
      </c>
      <c r="D404" s="10">
        <v>28</v>
      </c>
      <c r="E404" s="10"/>
      <c r="F404" s="10">
        <v>1</v>
      </c>
      <c r="G404" s="10">
        <v>0</v>
      </c>
      <c r="H404" s="10">
        <v>2</v>
      </c>
      <c r="I404" s="10">
        <v>9</v>
      </c>
      <c r="J404" s="10"/>
      <c r="K404" s="10">
        <v>0</v>
      </c>
      <c r="L404" s="10">
        <v>0</v>
      </c>
      <c r="M404" s="15">
        <f t="shared" si="56"/>
        <v>0.03</v>
      </c>
      <c r="N404" s="10">
        <v>9</v>
      </c>
      <c r="O404" s="10">
        <v>4.5</v>
      </c>
      <c r="P404" s="10">
        <v>0</v>
      </c>
      <c r="Q404" s="15">
        <f t="shared" si="57"/>
        <v>0</v>
      </c>
      <c r="R404" s="10"/>
      <c r="S404" s="5" t="str">
        <f t="shared" si="55"/>
        <v>2018-Christine Michael</v>
      </c>
      <c r="T404" s="13">
        <f>_xlfn.XLOOKUP(S404,AV!Y:Y,AV!N:N)</f>
        <v>0</v>
      </c>
      <c r="U404" t="str">
        <f>IF(ISNA(_xlfn.XLOOKUP(S404,'NGS RYOE'!N:N,'NGS RYOE'!K:K)),"",_xlfn.XLOOKUP(S404,'NGS RYOE'!N:N,'NGS RYOE'!K:K))</f>
        <v/>
      </c>
      <c r="V404">
        <f t="shared" si="54"/>
        <v>0.01</v>
      </c>
      <c r="W404" t="str">
        <f>IF(ISNA(_xlfn.XLOOKUP(S404,'NGS RYOE'!N:N,'NGS RYOE'!L:L)),"",_xlfn.XLOOKUP(S404,'NGS RYOE'!N:N,'NGS RYOE'!L:L))</f>
        <v/>
      </c>
      <c r="X404" s="17">
        <f>IF(ISNA(_xlfn.XLOOKUP(S404,'PFR Receiving'!Z:Z,'PFR Receiving'!AA:AA)),0,_xlfn.XLOOKUP(S404,'PFR Receiving'!Z:Z,'PFR Receiving'!AA:AA))</f>
        <v>0</v>
      </c>
      <c r="Y404" s="13">
        <f t="shared" si="58"/>
        <v>144</v>
      </c>
      <c r="Z404" s="17">
        <f t="shared" si="59"/>
        <v>144</v>
      </c>
      <c r="AA404" s="15">
        <f t="shared" si="60"/>
        <v>0.496</v>
      </c>
      <c r="AB404" s="17">
        <f t="shared" si="61"/>
        <v>1035</v>
      </c>
      <c r="AC404" s="12">
        <f t="shared" si="62"/>
        <v>4.5</v>
      </c>
      <c r="AD404" s="16">
        <f t="shared" si="63"/>
        <v>0</v>
      </c>
      <c r="AE404" s="18">
        <f t="shared" si="64"/>
        <v>144</v>
      </c>
      <c r="AF404" s="18">
        <f>IF(ISNA(_xlfn.XLOOKUP(S404,'PFR Receiving'!Z:Z,'PFR Receiving'!AB:AB)),0,_xlfn.XLOOKUP(S404,'PFR Receiving'!Z:Z,'PFR Receiving'!AB:AB))</f>
        <v>0</v>
      </c>
      <c r="AG404" s="18">
        <f>Z404+AF404</f>
        <v>144</v>
      </c>
      <c r="AH404" s="18">
        <f>K404/F404*16</f>
        <v>0</v>
      </c>
      <c r="AI404" s="18">
        <f>Z404+$AM$1*AH404+AF404</f>
        <v>144</v>
      </c>
    </row>
    <row r="405" spans="1:35" ht="20" x14ac:dyDescent="0.25">
      <c r="A405" s="5">
        <v>2018</v>
      </c>
      <c r="B405" s="9" t="s">
        <v>264</v>
      </c>
      <c r="C405" s="10" t="s">
        <v>21</v>
      </c>
      <c r="D405" s="10">
        <v>29</v>
      </c>
      <c r="E405" s="10" t="s">
        <v>217</v>
      </c>
      <c r="F405" s="10">
        <v>16</v>
      </c>
      <c r="G405" s="10">
        <v>5</v>
      </c>
      <c r="H405" s="10">
        <v>1</v>
      </c>
      <c r="I405" s="10">
        <v>9</v>
      </c>
      <c r="J405" s="10">
        <v>1</v>
      </c>
      <c r="K405" s="10">
        <v>6</v>
      </c>
      <c r="L405" s="10">
        <v>6</v>
      </c>
      <c r="M405" s="15">
        <f t="shared" si="56"/>
        <v>0.99</v>
      </c>
      <c r="N405" s="10">
        <v>3</v>
      </c>
      <c r="O405" s="10">
        <v>3</v>
      </c>
      <c r="P405" s="10">
        <v>0</v>
      </c>
      <c r="Q405" s="15">
        <f t="shared" si="57"/>
        <v>0</v>
      </c>
      <c r="R405" s="10"/>
      <c r="S405" s="5" t="str">
        <f t="shared" si="55"/>
        <v>2018-Patrick DiMarco</v>
      </c>
      <c r="T405" s="13">
        <f>_xlfn.XLOOKUP(S405,AV!Y:Y,AV!N:N)</f>
        <v>0</v>
      </c>
      <c r="U405" t="str">
        <f>IF(ISNA(_xlfn.XLOOKUP(S405,'NGS RYOE'!N:N,'NGS RYOE'!K:K)),"",_xlfn.XLOOKUP(S405,'NGS RYOE'!N:N,'NGS RYOE'!K:K))</f>
        <v/>
      </c>
      <c r="V405">
        <f t="shared" si="54"/>
        <v>0.01</v>
      </c>
      <c r="W405" t="str">
        <f>IF(ISNA(_xlfn.XLOOKUP(S405,'NGS RYOE'!N:N,'NGS RYOE'!L:L)),"",_xlfn.XLOOKUP(S405,'NGS RYOE'!N:N,'NGS RYOE'!L:L))</f>
        <v/>
      </c>
      <c r="X405" s="17">
        <f>IF(ISNA(_xlfn.XLOOKUP(S405,'PFR Receiving'!Z:Z,'PFR Receiving'!AA:AA)),0,_xlfn.XLOOKUP(S405,'PFR Receiving'!Z:Z,'PFR Receiving'!AA:AA))</f>
        <v>62</v>
      </c>
      <c r="Y405" s="13">
        <f t="shared" si="58"/>
        <v>9</v>
      </c>
      <c r="Z405" s="17">
        <f t="shared" si="59"/>
        <v>3</v>
      </c>
      <c r="AA405" s="15">
        <f t="shared" si="60"/>
        <v>6.0999999999999999E-2</v>
      </c>
      <c r="AB405" s="17">
        <f t="shared" si="61"/>
        <v>690</v>
      </c>
      <c r="AC405" s="12">
        <f t="shared" si="62"/>
        <v>9</v>
      </c>
      <c r="AD405" s="16">
        <f t="shared" si="63"/>
        <v>0</v>
      </c>
      <c r="AE405" s="18">
        <f t="shared" si="64"/>
        <v>65</v>
      </c>
      <c r="AF405" s="18">
        <f>IF(ISNA(_xlfn.XLOOKUP(S405,'PFR Receiving'!Z:Z,'PFR Receiving'!AB:AB)),0,_xlfn.XLOOKUP(S405,'PFR Receiving'!Z:Z,'PFR Receiving'!AB:AB))</f>
        <v>35</v>
      </c>
      <c r="AG405" s="18">
        <f>Z405+AF405</f>
        <v>38</v>
      </c>
      <c r="AH405" s="18">
        <f>K405/F405*16</f>
        <v>6</v>
      </c>
      <c r="AI405" s="18">
        <f>Z405+$AM$1*AH405+AF405</f>
        <v>41.78</v>
      </c>
    </row>
    <row r="406" spans="1:35" ht="20" x14ac:dyDescent="0.25">
      <c r="A406" s="5">
        <v>2018</v>
      </c>
      <c r="B406" s="9" t="s">
        <v>289</v>
      </c>
      <c r="C406" s="10" t="s">
        <v>81</v>
      </c>
      <c r="D406" s="10">
        <v>30</v>
      </c>
      <c r="E406" s="10" t="s">
        <v>217</v>
      </c>
      <c r="F406" s="10">
        <v>16</v>
      </c>
      <c r="G406" s="10">
        <v>8</v>
      </c>
      <c r="H406" s="10">
        <v>6</v>
      </c>
      <c r="I406" s="10">
        <v>8</v>
      </c>
      <c r="J406" s="10">
        <v>7</v>
      </c>
      <c r="K406" s="10">
        <v>7</v>
      </c>
      <c r="L406" s="10">
        <v>1.2</v>
      </c>
      <c r="M406" s="15">
        <f t="shared" si="56"/>
        <v>0.19</v>
      </c>
      <c r="N406" s="10">
        <v>1</v>
      </c>
      <c r="O406" s="10">
        <v>0.2</v>
      </c>
      <c r="P406" s="10">
        <v>0</v>
      </c>
      <c r="Q406" s="15">
        <f t="shared" si="57"/>
        <v>0</v>
      </c>
      <c r="R406" s="10"/>
      <c r="S406" s="5" t="str">
        <f t="shared" si="55"/>
        <v>2018-James Develin</v>
      </c>
      <c r="T406" s="13">
        <f>_xlfn.XLOOKUP(S406,AV!Y:Y,AV!N:N)</f>
        <v>0.96</v>
      </c>
      <c r="U406" t="str">
        <f>IF(ISNA(_xlfn.XLOOKUP(S406,'NGS RYOE'!N:N,'NGS RYOE'!K:K)),"",_xlfn.XLOOKUP(S406,'NGS RYOE'!N:N,'NGS RYOE'!K:K))</f>
        <v/>
      </c>
      <c r="V406">
        <f t="shared" si="54"/>
        <v>0.01</v>
      </c>
      <c r="W406" t="str">
        <f>IF(ISNA(_xlfn.XLOOKUP(S406,'NGS RYOE'!N:N,'NGS RYOE'!L:L)),"",_xlfn.XLOOKUP(S406,'NGS RYOE'!N:N,'NGS RYOE'!L:L))</f>
        <v/>
      </c>
      <c r="X406" s="17">
        <f>IF(ISNA(_xlfn.XLOOKUP(S406,'PFR Receiving'!Z:Z,'PFR Receiving'!AA:AA)),0,_xlfn.XLOOKUP(S406,'PFR Receiving'!Z:Z,'PFR Receiving'!AA:AA))</f>
        <v>61</v>
      </c>
      <c r="Y406" s="13">
        <f t="shared" si="58"/>
        <v>8</v>
      </c>
      <c r="Z406" s="17">
        <f t="shared" si="59"/>
        <v>1</v>
      </c>
      <c r="AA406" s="15">
        <f t="shared" si="60"/>
        <v>4.4999999999999998E-2</v>
      </c>
      <c r="AB406" s="17">
        <f t="shared" si="61"/>
        <v>38.333333333333329</v>
      </c>
      <c r="AC406" s="12">
        <f t="shared" si="62"/>
        <v>1.3333333333333333</v>
      </c>
      <c r="AD406" s="16">
        <f t="shared" si="63"/>
        <v>0</v>
      </c>
      <c r="AE406" s="18">
        <f t="shared" si="64"/>
        <v>62</v>
      </c>
      <c r="AF406" s="18">
        <f>IF(ISNA(_xlfn.XLOOKUP(S406,'PFR Receiving'!Z:Z,'PFR Receiving'!AB:AB)),0,_xlfn.XLOOKUP(S406,'PFR Receiving'!Z:Z,'PFR Receiving'!AB:AB))</f>
        <v>36</v>
      </c>
      <c r="AG406" s="18">
        <f>Z406+AF406</f>
        <v>37</v>
      </c>
      <c r="AH406" s="18">
        <f>K406/F406*16</f>
        <v>7</v>
      </c>
      <c r="AI406" s="18">
        <f>Z406+$AM$1*AH406+AF406</f>
        <v>41.41</v>
      </c>
    </row>
    <row r="407" spans="1:35" ht="20" x14ac:dyDescent="0.25">
      <c r="A407" s="5">
        <v>2018</v>
      </c>
      <c r="B407" s="9" t="s">
        <v>402</v>
      </c>
      <c r="C407" s="10" t="s">
        <v>39</v>
      </c>
      <c r="D407" s="10">
        <v>25</v>
      </c>
      <c r="E407" s="10"/>
      <c r="F407" s="10">
        <v>15</v>
      </c>
      <c r="G407" s="10">
        <v>2</v>
      </c>
      <c r="H407" s="10">
        <v>6</v>
      </c>
      <c r="I407" s="10">
        <v>8</v>
      </c>
      <c r="J407" s="10">
        <v>1</v>
      </c>
      <c r="K407" s="10">
        <v>5</v>
      </c>
      <c r="L407" s="10">
        <v>0.8</v>
      </c>
      <c r="M407" s="15">
        <f t="shared" si="56"/>
        <v>0.11899999999999999</v>
      </c>
      <c r="N407" s="10">
        <v>3</v>
      </c>
      <c r="O407" s="10">
        <v>0.5</v>
      </c>
      <c r="P407" s="10">
        <v>0</v>
      </c>
      <c r="Q407" s="15">
        <f t="shared" si="57"/>
        <v>0</v>
      </c>
      <c r="R407" s="10"/>
      <c r="S407" s="5" t="str">
        <f t="shared" si="55"/>
        <v>2018-C.J. Ham</v>
      </c>
      <c r="T407" s="13">
        <f>_xlfn.XLOOKUP(S407,AV!Y:Y,AV!N:N)</f>
        <v>1.1200000000000001</v>
      </c>
      <c r="U407" t="str">
        <f>IF(ISNA(_xlfn.XLOOKUP(S407,'NGS RYOE'!N:N,'NGS RYOE'!K:K)),"",_xlfn.XLOOKUP(S407,'NGS RYOE'!N:N,'NGS RYOE'!K:K))</f>
        <v/>
      </c>
      <c r="V407">
        <f t="shared" si="54"/>
        <v>0.01</v>
      </c>
      <c r="W407" t="str">
        <f>IF(ISNA(_xlfn.XLOOKUP(S407,'NGS RYOE'!N:N,'NGS RYOE'!L:L)),"",_xlfn.XLOOKUP(S407,'NGS RYOE'!N:N,'NGS RYOE'!L:L))</f>
        <v/>
      </c>
      <c r="X407" s="17">
        <f>IF(ISNA(_xlfn.XLOOKUP(S407,'PFR Receiving'!Z:Z,'PFR Receiving'!AA:AA)),0,_xlfn.XLOOKUP(S407,'PFR Receiving'!Z:Z,'PFR Receiving'!AA:AA))</f>
        <v>90.666666666666671</v>
      </c>
      <c r="Y407" s="13">
        <f t="shared" si="58"/>
        <v>8.5333333333333332</v>
      </c>
      <c r="Z407" s="17">
        <f t="shared" si="59"/>
        <v>3.2</v>
      </c>
      <c r="AA407" s="15">
        <f t="shared" si="60"/>
        <v>7.0999999999999994E-2</v>
      </c>
      <c r="AB407" s="17">
        <f t="shared" si="61"/>
        <v>115</v>
      </c>
      <c r="AC407" s="12">
        <f t="shared" si="62"/>
        <v>1.3333333333333333</v>
      </c>
      <c r="AD407" s="16">
        <f t="shared" si="63"/>
        <v>0</v>
      </c>
      <c r="AE407" s="18">
        <f t="shared" si="64"/>
        <v>93.866666666666674</v>
      </c>
      <c r="AF407" s="18">
        <f>IF(ISNA(_xlfn.XLOOKUP(S407,'PFR Receiving'!Z:Z,'PFR Receiving'!AB:AB)),0,_xlfn.XLOOKUP(S407,'PFR Receiving'!Z:Z,'PFR Receiving'!AB:AB))</f>
        <v>89.6</v>
      </c>
      <c r="AG407" s="18">
        <f>Z407+AF407</f>
        <v>92.8</v>
      </c>
      <c r="AH407" s="18">
        <f>K407/F407*16</f>
        <v>5.333333333333333</v>
      </c>
      <c r="AI407" s="18">
        <f>Z407+$AM$1*AH407+AF407</f>
        <v>96.16</v>
      </c>
    </row>
    <row r="408" spans="1:35" ht="20" x14ac:dyDescent="0.25">
      <c r="A408" s="5">
        <v>2018</v>
      </c>
      <c r="B408" s="9" t="s">
        <v>525</v>
      </c>
      <c r="C408" s="10" t="s">
        <v>70</v>
      </c>
      <c r="D408" s="10">
        <v>26</v>
      </c>
      <c r="E408" s="10"/>
      <c r="F408" s="10">
        <v>2</v>
      </c>
      <c r="G408" s="10">
        <v>0</v>
      </c>
      <c r="H408" s="10">
        <v>4</v>
      </c>
      <c r="I408" s="10">
        <v>8</v>
      </c>
      <c r="J408" s="10">
        <v>1</v>
      </c>
      <c r="K408" s="10">
        <v>-5</v>
      </c>
      <c r="L408" s="10">
        <v>-1.3</v>
      </c>
      <c r="M408" s="15">
        <f t="shared" si="56"/>
        <v>7.0000000000000001E-3</v>
      </c>
      <c r="N408" s="10">
        <v>13</v>
      </c>
      <c r="O408" s="10">
        <v>3.3</v>
      </c>
      <c r="P408" s="10">
        <v>0</v>
      </c>
      <c r="Q408" s="15">
        <f t="shared" si="57"/>
        <v>0</v>
      </c>
      <c r="R408" s="10"/>
      <c r="S408" s="5" t="str">
        <f t="shared" si="55"/>
        <v>2018-Robert Kelley</v>
      </c>
      <c r="T408" s="13">
        <f>_xlfn.XLOOKUP(S408,AV!Y:Y,AV!N:N)</f>
        <v>0</v>
      </c>
      <c r="U408" t="str">
        <f>IF(ISNA(_xlfn.XLOOKUP(S408,'NGS RYOE'!N:N,'NGS RYOE'!K:K)),"",_xlfn.XLOOKUP(S408,'NGS RYOE'!N:N,'NGS RYOE'!K:K))</f>
        <v/>
      </c>
      <c r="V408">
        <f t="shared" si="54"/>
        <v>0.01</v>
      </c>
      <c r="W408" t="str">
        <f>IF(ISNA(_xlfn.XLOOKUP(S408,'NGS RYOE'!N:N,'NGS RYOE'!L:L)),"",_xlfn.XLOOKUP(S408,'NGS RYOE'!N:N,'NGS RYOE'!L:L))</f>
        <v/>
      </c>
      <c r="X408" s="17">
        <f>IF(ISNA(_xlfn.XLOOKUP(S408,'PFR Receiving'!Z:Z,'PFR Receiving'!AA:AA)),0,_xlfn.XLOOKUP(S408,'PFR Receiving'!Z:Z,'PFR Receiving'!AA:AA))</f>
        <v>0</v>
      </c>
      <c r="Y408" s="13">
        <f t="shared" si="58"/>
        <v>64</v>
      </c>
      <c r="Z408" s="17">
        <f t="shared" si="59"/>
        <v>104</v>
      </c>
      <c r="AA408" s="15">
        <f t="shared" si="60"/>
        <v>0.437</v>
      </c>
      <c r="AB408" s="17">
        <f t="shared" si="61"/>
        <v>747.5</v>
      </c>
      <c r="AC408" s="12">
        <f t="shared" si="62"/>
        <v>2</v>
      </c>
      <c r="AD408" s="16">
        <f t="shared" si="63"/>
        <v>0</v>
      </c>
      <c r="AE408" s="18">
        <f t="shared" si="64"/>
        <v>104</v>
      </c>
      <c r="AF408" s="18">
        <f>IF(ISNA(_xlfn.XLOOKUP(S408,'PFR Receiving'!Z:Z,'PFR Receiving'!AB:AB)),0,_xlfn.XLOOKUP(S408,'PFR Receiving'!Z:Z,'PFR Receiving'!AB:AB))</f>
        <v>0</v>
      </c>
      <c r="AG408" s="18">
        <f>Z408+AF408</f>
        <v>104</v>
      </c>
      <c r="AH408" s="18">
        <f>K408/F408*16</f>
        <v>-40</v>
      </c>
      <c r="AI408" s="18">
        <f>Z408+$AM$1*AH408+AF408</f>
        <v>78.8</v>
      </c>
    </row>
    <row r="409" spans="1:35" ht="20" x14ac:dyDescent="0.25">
      <c r="A409" s="5">
        <v>2018</v>
      </c>
      <c r="B409" s="9" t="s">
        <v>515</v>
      </c>
      <c r="C409" s="10" t="s">
        <v>31</v>
      </c>
      <c r="D409" s="10">
        <v>32</v>
      </c>
      <c r="E409" s="10"/>
      <c r="F409" s="10">
        <v>2</v>
      </c>
      <c r="G409" s="10">
        <v>0</v>
      </c>
      <c r="H409" s="10">
        <v>6</v>
      </c>
      <c r="I409" s="10">
        <v>7</v>
      </c>
      <c r="J409" s="10"/>
      <c r="K409" s="10">
        <v>3</v>
      </c>
      <c r="L409" s="10">
        <v>0.5</v>
      </c>
      <c r="M409" s="15">
        <f t="shared" si="56"/>
        <v>7.5999999999999998E-2</v>
      </c>
      <c r="N409" s="10">
        <v>4</v>
      </c>
      <c r="O409" s="10">
        <v>0.7</v>
      </c>
      <c r="P409" s="10">
        <v>1</v>
      </c>
      <c r="Q409" s="15">
        <f t="shared" si="57"/>
        <v>0.314</v>
      </c>
      <c r="R409" s="10">
        <v>6</v>
      </c>
      <c r="S409" s="5" t="str">
        <f t="shared" si="55"/>
        <v>2018-Jamaal Charles</v>
      </c>
      <c r="T409" s="13">
        <f>_xlfn.XLOOKUP(S409,AV!Y:Y,AV!N:N)</f>
        <v>0</v>
      </c>
      <c r="U409" t="str">
        <f>IF(ISNA(_xlfn.XLOOKUP(S409,'NGS RYOE'!N:N,'NGS RYOE'!K:K)),"",_xlfn.XLOOKUP(S409,'NGS RYOE'!N:N,'NGS RYOE'!K:K))</f>
        <v/>
      </c>
      <c r="V409">
        <f t="shared" si="54"/>
        <v>0.01</v>
      </c>
      <c r="W409" t="str">
        <f>IF(ISNA(_xlfn.XLOOKUP(S409,'NGS RYOE'!N:N,'NGS RYOE'!L:L)),"",_xlfn.XLOOKUP(S409,'NGS RYOE'!N:N,'NGS RYOE'!L:L))</f>
        <v/>
      </c>
      <c r="X409" s="17">
        <f>IF(ISNA(_xlfn.XLOOKUP(S409,'PFR Receiving'!Z:Z,'PFR Receiving'!AA:AA)),0,_xlfn.XLOOKUP(S409,'PFR Receiving'!Z:Z,'PFR Receiving'!AA:AA))</f>
        <v>56</v>
      </c>
      <c r="Y409" s="13">
        <f t="shared" si="58"/>
        <v>56</v>
      </c>
      <c r="Z409" s="17">
        <f t="shared" si="59"/>
        <v>32</v>
      </c>
      <c r="AA409" s="15">
        <f t="shared" si="60"/>
        <v>0.23499999999999999</v>
      </c>
      <c r="AB409" s="17">
        <f t="shared" si="61"/>
        <v>153.33333333333331</v>
      </c>
      <c r="AC409" s="12">
        <f t="shared" si="62"/>
        <v>1.1666666666666667</v>
      </c>
      <c r="AD409" s="16">
        <f t="shared" si="63"/>
        <v>38.333333333333329</v>
      </c>
      <c r="AE409" s="18">
        <f t="shared" si="64"/>
        <v>88</v>
      </c>
      <c r="AF409" s="18">
        <f>IF(ISNA(_xlfn.XLOOKUP(S409,'PFR Receiving'!Z:Z,'PFR Receiving'!AB:AB)),0,_xlfn.XLOOKUP(S409,'PFR Receiving'!Z:Z,'PFR Receiving'!AB:AB))</f>
        <v>40</v>
      </c>
      <c r="AG409" s="18">
        <f>Z409+AF409</f>
        <v>72</v>
      </c>
      <c r="AH409" s="18">
        <f>K409/F409*16</f>
        <v>24</v>
      </c>
      <c r="AI409" s="18">
        <f>Z409+$AM$1*AH409+AF409</f>
        <v>87.12</v>
      </c>
    </row>
    <row r="410" spans="1:35" ht="20" x14ac:dyDescent="0.25">
      <c r="A410" s="5">
        <v>2018</v>
      </c>
      <c r="B410" s="9" t="s">
        <v>330</v>
      </c>
      <c r="C410" s="10" t="s">
        <v>60</v>
      </c>
      <c r="D410" s="10">
        <v>25</v>
      </c>
      <c r="E410" s="10" t="s">
        <v>217</v>
      </c>
      <c r="F410" s="10">
        <v>16</v>
      </c>
      <c r="G410" s="10">
        <v>7</v>
      </c>
      <c r="H410" s="10">
        <v>2</v>
      </c>
      <c r="I410" s="10">
        <v>5</v>
      </c>
      <c r="J410" s="10">
        <v>2</v>
      </c>
      <c r="K410" s="10">
        <v>1</v>
      </c>
      <c r="L410" s="10">
        <v>0.5</v>
      </c>
      <c r="M410" s="15">
        <f t="shared" si="56"/>
        <v>7.5999999999999998E-2</v>
      </c>
      <c r="N410" s="10">
        <v>4</v>
      </c>
      <c r="O410" s="10">
        <v>2</v>
      </c>
      <c r="P410" s="10">
        <v>0</v>
      </c>
      <c r="Q410" s="15">
        <f t="shared" si="57"/>
        <v>0</v>
      </c>
      <c r="R410" s="10"/>
      <c r="S410" s="5" t="str">
        <f t="shared" si="55"/>
        <v>2018-Andy Janovich</v>
      </c>
      <c r="T410" s="13">
        <f>_xlfn.XLOOKUP(S410,AV!Y:Y,AV!N:N)</f>
        <v>0.96</v>
      </c>
      <c r="U410" t="str">
        <f>IF(ISNA(_xlfn.XLOOKUP(S410,'NGS RYOE'!N:N,'NGS RYOE'!K:K)),"",_xlfn.XLOOKUP(S410,'NGS RYOE'!N:N,'NGS RYOE'!K:K))</f>
        <v/>
      </c>
      <c r="V410">
        <f t="shared" si="54"/>
        <v>0.01</v>
      </c>
      <c r="W410" t="str">
        <f>IF(ISNA(_xlfn.XLOOKUP(S410,'NGS RYOE'!N:N,'NGS RYOE'!L:L)),"",_xlfn.XLOOKUP(S410,'NGS RYOE'!N:N,'NGS RYOE'!L:L))</f>
        <v/>
      </c>
      <c r="X410" s="17">
        <f>IF(ISNA(_xlfn.XLOOKUP(S410,'PFR Receiving'!Z:Z,'PFR Receiving'!AA:AA)),0,_xlfn.XLOOKUP(S410,'PFR Receiving'!Z:Z,'PFR Receiving'!AA:AA))</f>
        <v>112</v>
      </c>
      <c r="Y410" s="13">
        <f t="shared" si="58"/>
        <v>5</v>
      </c>
      <c r="Z410" s="17">
        <f t="shared" si="59"/>
        <v>4</v>
      </c>
      <c r="AA410" s="15">
        <f t="shared" si="60"/>
        <v>7.8E-2</v>
      </c>
      <c r="AB410" s="17">
        <f t="shared" si="61"/>
        <v>460</v>
      </c>
      <c r="AC410" s="12">
        <f t="shared" si="62"/>
        <v>2.5</v>
      </c>
      <c r="AD410" s="16">
        <f t="shared" si="63"/>
        <v>0</v>
      </c>
      <c r="AE410" s="18">
        <f t="shared" si="64"/>
        <v>116</v>
      </c>
      <c r="AF410" s="18">
        <f>IF(ISNA(_xlfn.XLOOKUP(S410,'PFR Receiving'!Z:Z,'PFR Receiving'!AB:AB)),0,_xlfn.XLOOKUP(S410,'PFR Receiving'!Z:Z,'PFR Receiving'!AB:AB))</f>
        <v>63</v>
      </c>
      <c r="AG410" s="18">
        <f>Z410+AF410</f>
        <v>67</v>
      </c>
      <c r="AH410" s="18">
        <f>K410/F410*16</f>
        <v>1</v>
      </c>
      <c r="AI410" s="18">
        <f>Z410+$AM$1*AH410+AF410</f>
        <v>67.63</v>
      </c>
    </row>
    <row r="411" spans="1:35" ht="20" x14ac:dyDescent="0.25">
      <c r="A411" s="5">
        <v>2018</v>
      </c>
      <c r="B411" s="9" t="s">
        <v>368</v>
      </c>
      <c r="C411" s="10" t="s">
        <v>58</v>
      </c>
      <c r="D411" s="10">
        <v>23</v>
      </c>
      <c r="E411" s="10"/>
      <c r="F411" s="10">
        <v>1</v>
      </c>
      <c r="G411" s="10">
        <v>0</v>
      </c>
      <c r="H411" s="10">
        <v>2</v>
      </c>
      <c r="I411" s="10">
        <v>4</v>
      </c>
      <c r="J411" s="10">
        <v>1</v>
      </c>
      <c r="K411" s="10">
        <v>-2</v>
      </c>
      <c r="L411" s="10">
        <v>-1</v>
      </c>
      <c r="M411" s="15">
        <f t="shared" si="56"/>
        <v>8.9999999999999993E-3</v>
      </c>
      <c r="N411" s="10">
        <v>6</v>
      </c>
      <c r="O411" s="10">
        <v>3</v>
      </c>
      <c r="P411" s="10">
        <v>1</v>
      </c>
      <c r="Q411" s="15">
        <f t="shared" si="57"/>
        <v>0.314</v>
      </c>
      <c r="R411" s="10">
        <v>2</v>
      </c>
      <c r="S411" s="5" t="str">
        <f t="shared" si="55"/>
        <v>2018-Jeremy McNichols</v>
      </c>
      <c r="T411" s="13">
        <f>_xlfn.XLOOKUP(S411,AV!Y:Y,AV!N:N)</f>
        <v>0</v>
      </c>
      <c r="U411" t="str">
        <f>IF(ISNA(_xlfn.XLOOKUP(S411,'NGS RYOE'!N:N,'NGS RYOE'!K:K)),"",_xlfn.XLOOKUP(S411,'NGS RYOE'!N:N,'NGS RYOE'!K:K))</f>
        <v/>
      </c>
      <c r="V411">
        <f t="shared" si="54"/>
        <v>0.01</v>
      </c>
      <c r="W411" t="str">
        <f>IF(ISNA(_xlfn.XLOOKUP(S411,'NGS RYOE'!N:N,'NGS RYOE'!L:L)),"",_xlfn.XLOOKUP(S411,'NGS RYOE'!N:N,'NGS RYOE'!L:L))</f>
        <v/>
      </c>
      <c r="X411" s="17">
        <f>IF(ISNA(_xlfn.XLOOKUP(S411,'PFR Receiving'!Z:Z,'PFR Receiving'!AA:AA)),0,_xlfn.XLOOKUP(S411,'PFR Receiving'!Z:Z,'PFR Receiving'!AA:AA))</f>
        <v>0</v>
      </c>
      <c r="Y411" s="13">
        <f t="shared" si="58"/>
        <v>64</v>
      </c>
      <c r="Z411" s="17">
        <f t="shared" si="59"/>
        <v>96</v>
      </c>
      <c r="AA411" s="15">
        <f t="shared" si="60"/>
        <v>0.42</v>
      </c>
      <c r="AB411" s="17">
        <f t="shared" si="61"/>
        <v>690</v>
      </c>
      <c r="AC411" s="12">
        <f t="shared" si="62"/>
        <v>2</v>
      </c>
      <c r="AD411" s="16">
        <f t="shared" si="63"/>
        <v>115</v>
      </c>
      <c r="AE411" s="18">
        <f t="shared" si="64"/>
        <v>96</v>
      </c>
      <c r="AF411" s="18">
        <f>IF(ISNA(_xlfn.XLOOKUP(S411,'PFR Receiving'!Z:Z,'PFR Receiving'!AB:AB)),0,_xlfn.XLOOKUP(S411,'PFR Receiving'!Z:Z,'PFR Receiving'!AB:AB))</f>
        <v>0</v>
      </c>
      <c r="AG411" s="18">
        <f>Z411+AF411</f>
        <v>96</v>
      </c>
      <c r="AH411" s="18">
        <f>K411/F411*16</f>
        <v>-32</v>
      </c>
      <c r="AI411" s="18">
        <f>Z411+$AM$1*AH411+AF411</f>
        <v>75.84</v>
      </c>
    </row>
    <row r="412" spans="1:35" ht="20" x14ac:dyDescent="0.25">
      <c r="A412" s="5">
        <v>2018</v>
      </c>
      <c r="B412" s="9" t="s">
        <v>565</v>
      </c>
      <c r="C412" s="10" t="s">
        <v>72</v>
      </c>
      <c r="D412" s="10">
        <v>26</v>
      </c>
      <c r="E412" s="10"/>
      <c r="F412" s="10">
        <v>16</v>
      </c>
      <c r="G412" s="10">
        <v>0</v>
      </c>
      <c r="H412" s="10">
        <v>1</v>
      </c>
      <c r="I412" s="10">
        <v>4</v>
      </c>
      <c r="J412" s="10">
        <v>0</v>
      </c>
      <c r="K412" s="10">
        <v>4</v>
      </c>
      <c r="L412" s="10">
        <v>4</v>
      </c>
      <c r="M412" s="15">
        <f t="shared" si="56"/>
        <v>0.96599999999999997</v>
      </c>
      <c r="N412" s="10">
        <v>0</v>
      </c>
      <c r="O412" s="10">
        <v>0</v>
      </c>
      <c r="P412" s="10">
        <v>0</v>
      </c>
      <c r="Q412" s="15">
        <f t="shared" si="57"/>
        <v>0</v>
      </c>
      <c r="R412" s="10"/>
      <c r="S412" s="5" t="str">
        <f t="shared" si="55"/>
        <v>2018-Roosevelt Nix</v>
      </c>
      <c r="T412" s="13">
        <f>_xlfn.XLOOKUP(S412,AV!Y:Y,AV!N:N)</f>
        <v>0</v>
      </c>
      <c r="U412" t="str">
        <f>IF(ISNA(_xlfn.XLOOKUP(S412,'NGS RYOE'!N:N,'NGS RYOE'!K:K)),"",_xlfn.XLOOKUP(S412,'NGS RYOE'!N:N,'NGS RYOE'!K:K))</f>
        <v/>
      </c>
      <c r="V412">
        <f t="shared" si="54"/>
        <v>0.01</v>
      </c>
      <c r="W412" t="str">
        <f>IF(ISNA(_xlfn.XLOOKUP(S412,'NGS RYOE'!N:N,'NGS RYOE'!L:L)),"",_xlfn.XLOOKUP(S412,'NGS RYOE'!N:N,'NGS RYOE'!L:L))</f>
        <v/>
      </c>
      <c r="X412" s="17">
        <f>IF(ISNA(_xlfn.XLOOKUP(S412,'PFR Receiving'!Z:Z,'PFR Receiving'!AA:AA)),0,_xlfn.XLOOKUP(S412,'PFR Receiving'!Z:Z,'PFR Receiving'!AA:AA))</f>
        <v>38</v>
      </c>
      <c r="Y412" s="13">
        <f t="shared" si="58"/>
        <v>4</v>
      </c>
      <c r="Z412" s="17">
        <f t="shared" si="59"/>
        <v>0</v>
      </c>
      <c r="AA412" s="15">
        <f t="shared" si="60"/>
        <v>0</v>
      </c>
      <c r="AB412" s="17">
        <f t="shared" si="61"/>
        <v>0</v>
      </c>
      <c r="AC412" s="12">
        <f t="shared" si="62"/>
        <v>4</v>
      </c>
      <c r="AD412" s="16">
        <f t="shared" si="63"/>
        <v>0</v>
      </c>
      <c r="AE412" s="18">
        <f t="shared" si="64"/>
        <v>38</v>
      </c>
      <c r="AF412" s="18">
        <f>IF(ISNA(_xlfn.XLOOKUP(S412,'PFR Receiving'!Z:Z,'PFR Receiving'!AB:AB)),0,_xlfn.XLOOKUP(S412,'PFR Receiving'!Z:Z,'PFR Receiving'!AB:AB))</f>
        <v>43</v>
      </c>
      <c r="AG412" s="18">
        <f>Z412+AF412</f>
        <v>43</v>
      </c>
      <c r="AH412" s="18">
        <f>K412/F412*16</f>
        <v>4</v>
      </c>
      <c r="AI412" s="18">
        <f>Z412+$AM$1*AH412+AF412</f>
        <v>45.52</v>
      </c>
    </row>
    <row r="413" spans="1:35" ht="20" x14ac:dyDescent="0.25">
      <c r="A413" s="5">
        <v>2018</v>
      </c>
      <c r="B413" s="9" t="s">
        <v>259</v>
      </c>
      <c r="C413" s="10" t="s">
        <v>23</v>
      </c>
      <c r="D413" s="10">
        <v>23</v>
      </c>
      <c r="E413" s="10"/>
      <c r="F413" s="10">
        <v>4</v>
      </c>
      <c r="G413" s="10">
        <v>0</v>
      </c>
      <c r="H413" s="10">
        <v>1</v>
      </c>
      <c r="I413" s="10">
        <v>4</v>
      </c>
      <c r="J413" s="10"/>
      <c r="K413" s="10">
        <v>1</v>
      </c>
      <c r="L413" s="10">
        <v>1</v>
      </c>
      <c r="M413" s="15">
        <f t="shared" si="56"/>
        <v>0.14199999999999999</v>
      </c>
      <c r="N413" s="10">
        <v>3</v>
      </c>
      <c r="O413" s="10">
        <v>3</v>
      </c>
      <c r="P413" s="10">
        <v>0</v>
      </c>
      <c r="Q413" s="15">
        <f t="shared" si="57"/>
        <v>0</v>
      </c>
      <c r="R413" s="10"/>
      <c r="S413" s="5" t="str">
        <f t="shared" si="55"/>
        <v>2018-De'Lance Turner</v>
      </c>
      <c r="T413" s="13">
        <f>_xlfn.XLOOKUP(S413,AV!Y:Y,AV!N:N)</f>
        <v>0</v>
      </c>
      <c r="U413" t="str">
        <f>IF(ISNA(_xlfn.XLOOKUP(S413,'NGS RYOE'!N:N,'NGS RYOE'!K:K)),"",_xlfn.XLOOKUP(S413,'NGS RYOE'!N:N,'NGS RYOE'!K:K))</f>
        <v/>
      </c>
      <c r="V413">
        <f t="shared" si="54"/>
        <v>0.01</v>
      </c>
      <c r="W413" t="str">
        <f>IF(ISNA(_xlfn.XLOOKUP(S413,'NGS RYOE'!N:N,'NGS RYOE'!L:L)),"",_xlfn.XLOOKUP(S413,'NGS RYOE'!N:N,'NGS RYOE'!L:L))</f>
        <v/>
      </c>
      <c r="X413" s="17">
        <f>IF(ISNA(_xlfn.XLOOKUP(S413,'PFR Receiving'!Z:Z,'PFR Receiving'!AA:AA)),0,_xlfn.XLOOKUP(S413,'PFR Receiving'!Z:Z,'PFR Receiving'!AA:AA))</f>
        <v>68</v>
      </c>
      <c r="Y413" s="13">
        <f t="shared" si="58"/>
        <v>16</v>
      </c>
      <c r="Z413" s="17">
        <f t="shared" si="59"/>
        <v>12</v>
      </c>
      <c r="AA413" s="15">
        <f t="shared" si="60"/>
        <v>0.159</v>
      </c>
      <c r="AB413" s="17">
        <f t="shared" si="61"/>
        <v>690</v>
      </c>
      <c r="AC413" s="12">
        <f t="shared" si="62"/>
        <v>4</v>
      </c>
      <c r="AD413" s="16">
        <f t="shared" si="63"/>
        <v>0</v>
      </c>
      <c r="AE413" s="18">
        <f t="shared" si="64"/>
        <v>80</v>
      </c>
      <c r="AF413" s="18">
        <f>IF(ISNA(_xlfn.XLOOKUP(S413,'PFR Receiving'!Z:Z,'PFR Receiving'!AB:AB)),0,_xlfn.XLOOKUP(S413,'PFR Receiving'!Z:Z,'PFR Receiving'!AB:AB))</f>
        <v>56</v>
      </c>
      <c r="AG413" s="18">
        <f>Z413+AF413</f>
        <v>68</v>
      </c>
      <c r="AH413" s="18">
        <f>K413/F413*16</f>
        <v>4</v>
      </c>
      <c r="AI413" s="18">
        <f>Z413+$AM$1*AH413+AF413</f>
        <v>70.52</v>
      </c>
    </row>
    <row r="414" spans="1:35" ht="20" x14ac:dyDescent="0.25">
      <c r="A414" s="5">
        <v>2018</v>
      </c>
      <c r="B414" s="9" t="s">
        <v>531</v>
      </c>
      <c r="C414" s="10" t="s">
        <v>51</v>
      </c>
      <c r="D414" s="10">
        <v>25</v>
      </c>
      <c r="E414" s="10"/>
      <c r="F414" s="10">
        <v>14</v>
      </c>
      <c r="G414" s="10">
        <v>3</v>
      </c>
      <c r="H414" s="10">
        <v>3</v>
      </c>
      <c r="I414" s="10">
        <v>3</v>
      </c>
      <c r="J414" s="10">
        <v>1</v>
      </c>
      <c r="K414" s="10">
        <v>3</v>
      </c>
      <c r="L414" s="10">
        <v>1</v>
      </c>
      <c r="M414" s="15">
        <f t="shared" si="56"/>
        <v>0.14199999999999999</v>
      </c>
      <c r="N414" s="10">
        <v>0</v>
      </c>
      <c r="O414" s="10">
        <v>0</v>
      </c>
      <c r="P414" s="10">
        <v>0</v>
      </c>
      <c r="Q414" s="15">
        <f t="shared" si="57"/>
        <v>0</v>
      </c>
      <c r="R414" s="10"/>
      <c r="S414" s="5" t="str">
        <f t="shared" si="55"/>
        <v>2018-Tre Madden</v>
      </c>
      <c r="T414" s="13">
        <f>_xlfn.XLOOKUP(S414,AV!Y:Y,AV!N:N)</f>
        <v>0</v>
      </c>
      <c r="U414" t="str">
        <f>IF(ISNA(_xlfn.XLOOKUP(S414,'NGS RYOE'!N:N,'NGS RYOE'!K:K)),"",_xlfn.XLOOKUP(S414,'NGS RYOE'!N:N,'NGS RYOE'!K:K))</f>
        <v/>
      </c>
      <c r="V414">
        <f t="shared" si="54"/>
        <v>0.01</v>
      </c>
      <c r="W414" t="str">
        <f>IF(ISNA(_xlfn.XLOOKUP(S414,'NGS RYOE'!N:N,'NGS RYOE'!L:L)),"",_xlfn.XLOOKUP(S414,'NGS RYOE'!N:N,'NGS RYOE'!L:L))</f>
        <v/>
      </c>
      <c r="X414" s="17">
        <f>IF(ISNA(_xlfn.XLOOKUP(S414,'PFR Receiving'!Z:Z,'PFR Receiving'!AA:AA)),0,_xlfn.XLOOKUP(S414,'PFR Receiving'!Z:Z,'PFR Receiving'!AA:AA))</f>
        <v>40</v>
      </c>
      <c r="Y414" s="13">
        <f t="shared" si="58"/>
        <v>3.4285714285714284</v>
      </c>
      <c r="Z414" s="17">
        <f t="shared" si="59"/>
        <v>0</v>
      </c>
      <c r="AA414" s="15">
        <f t="shared" si="60"/>
        <v>0</v>
      </c>
      <c r="AB414" s="17">
        <f t="shared" si="61"/>
        <v>0</v>
      </c>
      <c r="AC414" s="12">
        <f t="shared" si="62"/>
        <v>1</v>
      </c>
      <c r="AD414" s="16">
        <f t="shared" si="63"/>
        <v>0</v>
      </c>
      <c r="AE414" s="18">
        <f t="shared" si="64"/>
        <v>40</v>
      </c>
      <c r="AF414" s="18">
        <f>IF(ISNA(_xlfn.XLOOKUP(S414,'PFR Receiving'!Z:Z,'PFR Receiving'!AB:AB)),0,_xlfn.XLOOKUP(S414,'PFR Receiving'!Z:Z,'PFR Receiving'!AB:AB))</f>
        <v>22.857142857142858</v>
      </c>
      <c r="AG414" s="18">
        <f>Z414+AF414</f>
        <v>22.857142857142858</v>
      </c>
      <c r="AH414" s="18">
        <f>K414/F414*16</f>
        <v>3.4285714285714284</v>
      </c>
      <c r="AI414" s="18">
        <f>Z414+$AM$1*AH414+AF414</f>
        <v>25.017142857142858</v>
      </c>
    </row>
    <row r="415" spans="1:35" ht="20" x14ac:dyDescent="0.25">
      <c r="A415" s="5">
        <v>2018</v>
      </c>
      <c r="B415" s="9" t="s">
        <v>537</v>
      </c>
      <c r="C415" s="10" t="s">
        <v>88</v>
      </c>
      <c r="D415" s="10">
        <v>28</v>
      </c>
      <c r="E415" s="10"/>
      <c r="F415" s="10">
        <v>16</v>
      </c>
      <c r="G415" s="10">
        <v>4</v>
      </c>
      <c r="H415" s="10">
        <v>2</v>
      </c>
      <c r="I415" s="10">
        <v>3</v>
      </c>
      <c r="J415" s="10">
        <v>0</v>
      </c>
      <c r="K415" s="10">
        <v>1</v>
      </c>
      <c r="L415" s="10">
        <v>0.5</v>
      </c>
      <c r="M415" s="15">
        <f t="shared" si="56"/>
        <v>7.5999999999999998E-2</v>
      </c>
      <c r="N415" s="10">
        <v>2</v>
      </c>
      <c r="O415" s="10">
        <v>1</v>
      </c>
      <c r="P415" s="10">
        <v>0</v>
      </c>
      <c r="Q415" s="15">
        <f t="shared" si="57"/>
        <v>0</v>
      </c>
      <c r="R415" s="10"/>
      <c r="S415" s="5" t="str">
        <f t="shared" si="55"/>
        <v>2018-Derrick Coleman</v>
      </c>
      <c r="T415" s="13">
        <f>_xlfn.XLOOKUP(S415,AV!Y:Y,AV!N:N)</f>
        <v>0</v>
      </c>
      <c r="U415" t="str">
        <f>IF(ISNA(_xlfn.XLOOKUP(S415,'NGS RYOE'!N:N,'NGS RYOE'!K:K)),"",_xlfn.XLOOKUP(S415,'NGS RYOE'!N:N,'NGS RYOE'!K:K))</f>
        <v/>
      </c>
      <c r="V415">
        <f t="shared" si="54"/>
        <v>0.01</v>
      </c>
      <c r="W415" t="str">
        <f>IF(ISNA(_xlfn.XLOOKUP(S415,'NGS RYOE'!N:N,'NGS RYOE'!L:L)),"",_xlfn.XLOOKUP(S415,'NGS RYOE'!N:N,'NGS RYOE'!L:L))</f>
        <v/>
      </c>
      <c r="X415" s="17">
        <f>IF(ISNA(_xlfn.XLOOKUP(S415,'PFR Receiving'!Z:Z,'PFR Receiving'!AA:AA)),0,_xlfn.XLOOKUP(S415,'PFR Receiving'!Z:Z,'PFR Receiving'!AA:AA))</f>
        <v>17</v>
      </c>
      <c r="Y415" s="13">
        <f t="shared" si="58"/>
        <v>3</v>
      </c>
      <c r="Z415" s="17">
        <f t="shared" si="59"/>
        <v>2</v>
      </c>
      <c r="AA415" s="15">
        <f t="shared" si="60"/>
        <v>5.3999999999999999E-2</v>
      </c>
      <c r="AB415" s="17">
        <f t="shared" si="61"/>
        <v>230</v>
      </c>
      <c r="AC415" s="12">
        <f t="shared" si="62"/>
        <v>1.5</v>
      </c>
      <c r="AD415" s="16">
        <f t="shared" si="63"/>
        <v>0</v>
      </c>
      <c r="AE415" s="18">
        <f t="shared" si="64"/>
        <v>19</v>
      </c>
      <c r="AF415" s="18">
        <f>IF(ISNA(_xlfn.XLOOKUP(S415,'PFR Receiving'!Z:Z,'PFR Receiving'!AB:AB)),0,_xlfn.XLOOKUP(S415,'PFR Receiving'!Z:Z,'PFR Receiving'!AB:AB))</f>
        <v>7</v>
      </c>
      <c r="AG415" s="18">
        <f>Z415+AF415</f>
        <v>9</v>
      </c>
      <c r="AH415" s="18">
        <f>K415/F415*16</f>
        <v>1</v>
      </c>
      <c r="AI415" s="18">
        <f>Z415+$AM$1*AH415+AF415</f>
        <v>9.629999999999999</v>
      </c>
    </row>
    <row r="416" spans="1:35" ht="20" x14ac:dyDescent="0.25">
      <c r="A416" s="5">
        <v>2018</v>
      </c>
      <c r="B416" s="9" t="s">
        <v>274</v>
      </c>
      <c r="C416" s="10" t="s">
        <v>88</v>
      </c>
      <c r="D416" s="10">
        <v>24</v>
      </c>
      <c r="E416" s="10"/>
      <c r="F416" s="10">
        <v>10</v>
      </c>
      <c r="G416" s="10">
        <v>0</v>
      </c>
      <c r="H416" s="10">
        <v>2</v>
      </c>
      <c r="I416" s="10">
        <v>2</v>
      </c>
      <c r="J416" s="10">
        <v>0</v>
      </c>
      <c r="K416" s="10">
        <v>0</v>
      </c>
      <c r="L416" s="10">
        <v>0</v>
      </c>
      <c r="M416" s="15">
        <f t="shared" si="56"/>
        <v>0.03</v>
      </c>
      <c r="N416" s="10">
        <v>2</v>
      </c>
      <c r="O416" s="10">
        <v>1</v>
      </c>
      <c r="P416" s="10">
        <v>0</v>
      </c>
      <c r="Q416" s="15">
        <f t="shared" si="57"/>
        <v>0</v>
      </c>
      <c r="R416" s="10"/>
      <c r="S416" s="5" t="str">
        <f t="shared" si="55"/>
        <v>2018-T.J. Logan</v>
      </c>
      <c r="T416" s="13">
        <f>_xlfn.XLOOKUP(S416,AV!Y:Y,AV!N:N)</f>
        <v>0</v>
      </c>
      <c r="U416" t="str">
        <f>IF(ISNA(_xlfn.XLOOKUP(S416,'NGS RYOE'!N:N,'NGS RYOE'!K:K)),"",_xlfn.XLOOKUP(S416,'NGS RYOE'!N:N,'NGS RYOE'!K:K))</f>
        <v/>
      </c>
      <c r="V416">
        <f t="shared" si="54"/>
        <v>0.01</v>
      </c>
      <c r="W416" t="str">
        <f>IF(ISNA(_xlfn.XLOOKUP(S416,'NGS RYOE'!N:N,'NGS RYOE'!L:L)),"",_xlfn.XLOOKUP(S416,'NGS RYOE'!N:N,'NGS RYOE'!L:L))</f>
        <v/>
      </c>
      <c r="X416" s="17">
        <f>IF(ISNA(_xlfn.XLOOKUP(S416,'PFR Receiving'!Z:Z,'PFR Receiving'!AA:AA)),0,_xlfn.XLOOKUP(S416,'PFR Receiving'!Z:Z,'PFR Receiving'!AA:AA))</f>
        <v>59.2</v>
      </c>
      <c r="Y416" s="13">
        <f t="shared" si="58"/>
        <v>3.2</v>
      </c>
      <c r="Z416" s="17">
        <f t="shared" si="59"/>
        <v>3.2</v>
      </c>
      <c r="AA416" s="15">
        <f t="shared" si="60"/>
        <v>7.0999999999999994E-2</v>
      </c>
      <c r="AB416" s="17">
        <f t="shared" si="61"/>
        <v>230</v>
      </c>
      <c r="AC416" s="12">
        <f t="shared" si="62"/>
        <v>1</v>
      </c>
      <c r="AD416" s="16">
        <f t="shared" si="63"/>
        <v>0</v>
      </c>
      <c r="AE416" s="18">
        <f t="shared" si="64"/>
        <v>62.400000000000006</v>
      </c>
      <c r="AF416" s="18">
        <f>IF(ISNA(_xlfn.XLOOKUP(S416,'PFR Receiving'!Z:Z,'PFR Receiving'!AB:AB)),0,_xlfn.XLOOKUP(S416,'PFR Receiving'!Z:Z,'PFR Receiving'!AB:AB))</f>
        <v>62.4</v>
      </c>
      <c r="AG416" s="18">
        <f>Z416+AF416</f>
        <v>65.599999999999994</v>
      </c>
      <c r="AH416" s="18">
        <f>K416/F416*16</f>
        <v>0</v>
      </c>
      <c r="AI416" s="18">
        <f>Z416+$AM$1*AH416+AF416</f>
        <v>65.599999999999994</v>
      </c>
    </row>
    <row r="417" spans="1:35" ht="20" x14ac:dyDescent="0.25">
      <c r="A417" s="5">
        <v>2018</v>
      </c>
      <c r="B417" s="9" t="s">
        <v>256</v>
      </c>
      <c r="C417" s="10" t="s">
        <v>62</v>
      </c>
      <c r="D417" s="10">
        <v>30</v>
      </c>
      <c r="E417" s="10"/>
      <c r="F417" s="10">
        <v>16</v>
      </c>
      <c r="G417" s="10">
        <v>1</v>
      </c>
      <c r="H417" s="10">
        <v>1</v>
      </c>
      <c r="I417" s="10">
        <v>2</v>
      </c>
      <c r="J417" s="10">
        <v>1</v>
      </c>
      <c r="K417" s="10">
        <v>1</v>
      </c>
      <c r="L417" s="10">
        <v>1</v>
      </c>
      <c r="M417" s="15">
        <f t="shared" si="56"/>
        <v>0.14199999999999999</v>
      </c>
      <c r="N417" s="10">
        <v>1</v>
      </c>
      <c r="O417" s="10">
        <v>1</v>
      </c>
      <c r="P417" s="10">
        <v>0</v>
      </c>
      <c r="Q417" s="15">
        <f t="shared" si="57"/>
        <v>0</v>
      </c>
      <c r="R417" s="10"/>
      <c r="S417" s="5" t="str">
        <f t="shared" si="55"/>
        <v>2018-Anthony Sherman</v>
      </c>
      <c r="T417" s="13">
        <f>_xlfn.XLOOKUP(S417,AV!Y:Y,AV!N:N)</f>
        <v>0.96</v>
      </c>
      <c r="U417" t="str">
        <f>IF(ISNA(_xlfn.XLOOKUP(S417,'NGS RYOE'!N:N,'NGS RYOE'!K:K)),"",_xlfn.XLOOKUP(S417,'NGS RYOE'!N:N,'NGS RYOE'!K:K))</f>
        <v/>
      </c>
      <c r="V417">
        <f t="shared" si="54"/>
        <v>0.01</v>
      </c>
      <c r="W417" t="str">
        <f>IF(ISNA(_xlfn.XLOOKUP(S417,'NGS RYOE'!N:N,'NGS RYOE'!L:L)),"",_xlfn.XLOOKUP(S417,'NGS RYOE'!N:N,'NGS RYOE'!L:L))</f>
        <v/>
      </c>
      <c r="X417" s="17">
        <f>IF(ISNA(_xlfn.XLOOKUP(S417,'PFR Receiving'!Z:Z,'PFR Receiving'!AA:AA)),0,_xlfn.XLOOKUP(S417,'PFR Receiving'!Z:Z,'PFR Receiving'!AA:AA))</f>
        <v>96</v>
      </c>
      <c r="Y417" s="13">
        <f t="shared" si="58"/>
        <v>2</v>
      </c>
      <c r="Z417" s="17">
        <f t="shared" si="59"/>
        <v>1</v>
      </c>
      <c r="AA417" s="15">
        <f t="shared" si="60"/>
        <v>4.4999999999999998E-2</v>
      </c>
      <c r="AB417" s="17">
        <f t="shared" si="61"/>
        <v>230</v>
      </c>
      <c r="AC417" s="12">
        <f t="shared" si="62"/>
        <v>2</v>
      </c>
      <c r="AD417" s="16">
        <f t="shared" si="63"/>
        <v>0</v>
      </c>
      <c r="AE417" s="18">
        <f t="shared" si="64"/>
        <v>97</v>
      </c>
      <c r="AF417" s="18">
        <f>IF(ISNA(_xlfn.XLOOKUP(S417,'PFR Receiving'!Z:Z,'PFR Receiving'!AB:AB)),0,_xlfn.XLOOKUP(S417,'PFR Receiving'!Z:Z,'PFR Receiving'!AB:AB))</f>
        <v>56</v>
      </c>
      <c r="AG417" s="18">
        <f>Z417+AF417</f>
        <v>57</v>
      </c>
      <c r="AH417" s="18">
        <f>K417/F417*16</f>
        <v>1</v>
      </c>
      <c r="AI417" s="18">
        <f>Z417+$AM$1*AH417+AF417</f>
        <v>57.63</v>
      </c>
    </row>
    <row r="418" spans="1:35" ht="20" x14ac:dyDescent="0.25">
      <c r="A418" s="5">
        <v>2018</v>
      </c>
      <c r="B418" s="9" t="s">
        <v>152</v>
      </c>
      <c r="C418" s="10" t="s">
        <v>49</v>
      </c>
      <c r="D418" s="10">
        <v>24</v>
      </c>
      <c r="E418" s="10"/>
      <c r="F418" s="10">
        <v>3</v>
      </c>
      <c r="G418" s="10">
        <v>0</v>
      </c>
      <c r="H418" s="10">
        <v>3</v>
      </c>
      <c r="I418" s="10">
        <v>0</v>
      </c>
      <c r="J418" s="10"/>
      <c r="K418" s="10">
        <v>-2</v>
      </c>
      <c r="L418" s="10">
        <v>-0.7</v>
      </c>
      <c r="M418" s="15">
        <f t="shared" si="56"/>
        <v>1.4E-2</v>
      </c>
      <c r="N418" s="10">
        <v>2</v>
      </c>
      <c r="O418" s="10">
        <v>0.7</v>
      </c>
      <c r="P418" s="10">
        <v>0</v>
      </c>
      <c r="Q418" s="15">
        <f t="shared" si="57"/>
        <v>0</v>
      </c>
      <c r="R418" s="10"/>
      <c r="S418" s="5" t="str">
        <f t="shared" si="55"/>
        <v>2018-Jonathan Williams</v>
      </c>
      <c r="T418" s="13">
        <f>_xlfn.XLOOKUP(S418,AV!Y:Y,AV!N:N)</f>
        <v>0</v>
      </c>
      <c r="U418" t="str">
        <f>IF(ISNA(_xlfn.XLOOKUP(S418,'NGS RYOE'!N:N,'NGS RYOE'!K:K)),"",_xlfn.XLOOKUP(S418,'NGS RYOE'!N:N,'NGS RYOE'!K:K))</f>
        <v/>
      </c>
      <c r="V418">
        <f t="shared" si="54"/>
        <v>0.01</v>
      </c>
      <c r="W418" t="str">
        <f>IF(ISNA(_xlfn.XLOOKUP(S418,'NGS RYOE'!N:N,'NGS RYOE'!L:L)),"",_xlfn.XLOOKUP(S418,'NGS RYOE'!N:N,'NGS RYOE'!L:L))</f>
        <v/>
      </c>
      <c r="X418" s="17">
        <f>IF(ISNA(_xlfn.XLOOKUP(S418,'PFR Receiving'!Z:Z,'PFR Receiving'!AA:AA)),0,_xlfn.XLOOKUP(S418,'PFR Receiving'!Z:Z,'PFR Receiving'!AA:AA))</f>
        <v>5.333333333333333</v>
      </c>
      <c r="Y418" s="13">
        <f t="shared" si="58"/>
        <v>0</v>
      </c>
      <c r="Z418" s="17">
        <f t="shared" si="59"/>
        <v>10.666666666666666</v>
      </c>
      <c r="AA418" s="15">
        <f t="shared" si="60"/>
        <v>0.152</v>
      </c>
      <c r="AB418" s="17">
        <f t="shared" si="61"/>
        <v>153.33333333333331</v>
      </c>
      <c r="AC418" s="12">
        <f t="shared" si="62"/>
        <v>0</v>
      </c>
      <c r="AD418" s="16">
        <f t="shared" si="63"/>
        <v>0</v>
      </c>
      <c r="AE418" s="18">
        <f t="shared" si="64"/>
        <v>16</v>
      </c>
      <c r="AF418" s="18">
        <f>IF(ISNA(_xlfn.XLOOKUP(S418,'PFR Receiving'!Z:Z,'PFR Receiving'!AB:AB)),0,_xlfn.XLOOKUP(S418,'PFR Receiving'!Z:Z,'PFR Receiving'!AB:AB))</f>
        <v>0</v>
      </c>
      <c r="AG418" s="18">
        <f>Z418+AF418</f>
        <v>10.666666666666666</v>
      </c>
      <c r="AH418" s="18">
        <f>K418/F418*16</f>
        <v>-10.666666666666666</v>
      </c>
      <c r="AI418" s="18">
        <f>Z418+$AM$1*AH418+AF418</f>
        <v>3.9466666666666663</v>
      </c>
    </row>
    <row r="419" spans="1:35" ht="20" x14ac:dyDescent="0.25">
      <c r="A419" s="5">
        <v>2018</v>
      </c>
      <c r="B419" s="9" t="s">
        <v>547</v>
      </c>
      <c r="C419" s="10" t="s">
        <v>90</v>
      </c>
      <c r="D419" s="10">
        <v>29</v>
      </c>
      <c r="E419" s="10" t="s">
        <v>217</v>
      </c>
      <c r="F419" s="10">
        <v>14</v>
      </c>
      <c r="G419" s="10">
        <v>4</v>
      </c>
      <c r="H419" s="10">
        <v>1</v>
      </c>
      <c r="I419" s="10">
        <v>0</v>
      </c>
      <c r="J419" s="10">
        <v>0</v>
      </c>
      <c r="K419" s="10">
        <v>0</v>
      </c>
      <c r="L419" s="10">
        <v>0</v>
      </c>
      <c r="M419" s="15">
        <f t="shared" si="56"/>
        <v>0.03</v>
      </c>
      <c r="N419" s="10">
        <v>0</v>
      </c>
      <c r="O419" s="10">
        <v>0</v>
      </c>
      <c r="P419" s="10">
        <v>0</v>
      </c>
      <c r="Q419" s="15">
        <f t="shared" si="57"/>
        <v>0</v>
      </c>
      <c r="R419" s="10"/>
      <c r="S419" s="5" t="str">
        <f t="shared" si="55"/>
        <v>2018-Nick Bellore</v>
      </c>
      <c r="T419" s="13">
        <f>_xlfn.XLOOKUP(S419,AV!Y:Y,AV!N:N)</f>
        <v>0</v>
      </c>
      <c r="U419" t="str">
        <f>IF(ISNA(_xlfn.XLOOKUP(S419,'NGS RYOE'!N:N,'NGS RYOE'!K:K)),"",_xlfn.XLOOKUP(S419,'NGS RYOE'!N:N,'NGS RYOE'!K:K))</f>
        <v/>
      </c>
      <c r="V419">
        <f t="shared" si="54"/>
        <v>0.01</v>
      </c>
      <c r="W419" t="str">
        <f>IF(ISNA(_xlfn.XLOOKUP(S419,'NGS RYOE'!N:N,'NGS RYOE'!L:L)),"",_xlfn.XLOOKUP(S419,'NGS RYOE'!N:N,'NGS RYOE'!L:L))</f>
        <v/>
      </c>
      <c r="X419" s="17">
        <f>IF(ISNA(_xlfn.XLOOKUP(S419,'PFR Receiving'!Z:Z,'PFR Receiving'!AA:AA)),0,_xlfn.XLOOKUP(S419,'PFR Receiving'!Z:Z,'PFR Receiving'!AA:AA))</f>
        <v>17.142857142857142</v>
      </c>
      <c r="Y419" s="13">
        <f t="shared" si="58"/>
        <v>0</v>
      </c>
      <c r="Z419" s="17">
        <f t="shared" si="59"/>
        <v>0</v>
      </c>
      <c r="AA419" s="15">
        <f t="shared" si="60"/>
        <v>0</v>
      </c>
      <c r="AB419" s="17">
        <f t="shared" si="61"/>
        <v>0</v>
      </c>
      <c r="AC419" s="12">
        <f t="shared" si="62"/>
        <v>0</v>
      </c>
      <c r="AD419" s="16">
        <f t="shared" si="63"/>
        <v>0</v>
      </c>
      <c r="AE419" s="18">
        <f t="shared" si="64"/>
        <v>17.142857142857142</v>
      </c>
      <c r="AF419" s="18">
        <f>IF(ISNA(_xlfn.XLOOKUP(S419,'PFR Receiving'!Z:Z,'PFR Receiving'!AB:AB)),0,_xlfn.XLOOKUP(S419,'PFR Receiving'!Z:Z,'PFR Receiving'!AB:AB))</f>
        <v>16</v>
      </c>
      <c r="AG419" s="18">
        <f>Z419+AF419</f>
        <v>16</v>
      </c>
      <c r="AH419" s="18">
        <f>K419/F419*16</f>
        <v>0</v>
      </c>
      <c r="AI419" s="18">
        <f>Z419+$AM$1*AH419+AF419</f>
        <v>16</v>
      </c>
    </row>
    <row r="420" spans="1:35" ht="20" x14ac:dyDescent="0.25">
      <c r="A420" s="5">
        <v>2018</v>
      </c>
      <c r="B420" s="9" t="s">
        <v>548</v>
      </c>
      <c r="C420" s="10" t="s">
        <v>31</v>
      </c>
      <c r="D420" s="10">
        <v>28</v>
      </c>
      <c r="E420" s="10" t="s">
        <v>217</v>
      </c>
      <c r="F420" s="10">
        <v>16</v>
      </c>
      <c r="G420" s="10">
        <v>6</v>
      </c>
      <c r="H420" s="10">
        <v>1</v>
      </c>
      <c r="I420" s="10">
        <v>0</v>
      </c>
      <c r="J420" s="10">
        <v>0</v>
      </c>
      <c r="K420" s="10">
        <v>0</v>
      </c>
      <c r="L420" s="10">
        <v>0</v>
      </c>
      <c r="M420" s="15">
        <f t="shared" si="56"/>
        <v>0.03</v>
      </c>
      <c r="N420" s="10">
        <v>0</v>
      </c>
      <c r="O420" s="10">
        <v>0</v>
      </c>
      <c r="P420" s="10">
        <v>0</v>
      </c>
      <c r="Q420" s="15">
        <f t="shared" si="57"/>
        <v>0</v>
      </c>
      <c r="R420" s="10"/>
      <c r="S420" s="5" t="str">
        <f t="shared" si="55"/>
        <v>2018-Tommy Bohanon</v>
      </c>
      <c r="T420" s="13">
        <f>_xlfn.XLOOKUP(S420,AV!Y:Y,AV!N:N)</f>
        <v>0</v>
      </c>
      <c r="U420" t="str">
        <f>IF(ISNA(_xlfn.XLOOKUP(S420,'NGS RYOE'!N:N,'NGS RYOE'!K:K)),"",_xlfn.XLOOKUP(S420,'NGS RYOE'!N:N,'NGS RYOE'!K:K))</f>
        <v/>
      </c>
      <c r="V420">
        <f t="shared" si="54"/>
        <v>0.01</v>
      </c>
      <c r="W420" t="str">
        <f>IF(ISNA(_xlfn.XLOOKUP(S420,'NGS RYOE'!N:N,'NGS RYOE'!L:L)),"",_xlfn.XLOOKUP(S420,'NGS RYOE'!N:N,'NGS RYOE'!L:L))</f>
        <v/>
      </c>
      <c r="X420" s="17">
        <f>IF(ISNA(_xlfn.XLOOKUP(S420,'PFR Receiving'!Z:Z,'PFR Receiving'!AA:AA)),0,_xlfn.XLOOKUP(S420,'PFR Receiving'!Z:Z,'PFR Receiving'!AA:AA))</f>
        <v>41</v>
      </c>
      <c r="Y420" s="13">
        <f t="shared" si="58"/>
        <v>0</v>
      </c>
      <c r="Z420" s="17">
        <f t="shared" si="59"/>
        <v>0</v>
      </c>
      <c r="AA420" s="15">
        <f t="shared" si="60"/>
        <v>0</v>
      </c>
      <c r="AB420" s="17">
        <f t="shared" si="61"/>
        <v>0</v>
      </c>
      <c r="AC420" s="12">
        <f t="shared" si="62"/>
        <v>0</v>
      </c>
      <c r="AD420" s="16">
        <f t="shared" si="63"/>
        <v>0</v>
      </c>
      <c r="AE420" s="18">
        <f t="shared" si="64"/>
        <v>41</v>
      </c>
      <c r="AF420" s="18">
        <f>IF(ISNA(_xlfn.XLOOKUP(S420,'PFR Receiving'!Z:Z,'PFR Receiving'!AB:AB)),0,_xlfn.XLOOKUP(S420,'PFR Receiving'!Z:Z,'PFR Receiving'!AB:AB))</f>
        <v>35</v>
      </c>
      <c r="AG420" s="18">
        <f>Z420+AF420</f>
        <v>35</v>
      </c>
      <c r="AH420" s="18">
        <f>K420/F420*16</f>
        <v>0</v>
      </c>
      <c r="AI420" s="18">
        <f>Z420+$AM$1*AH420+AF420</f>
        <v>35</v>
      </c>
    </row>
    <row r="421" spans="1:35" ht="20" x14ac:dyDescent="0.25">
      <c r="A421" s="5">
        <v>2018</v>
      </c>
      <c r="B421" s="9" t="s">
        <v>380</v>
      </c>
      <c r="C421" s="10" t="s">
        <v>74</v>
      </c>
      <c r="D421" s="10">
        <v>22</v>
      </c>
      <c r="E421" s="10"/>
      <c r="F421" s="10">
        <v>1</v>
      </c>
      <c r="G421" s="10">
        <v>0</v>
      </c>
      <c r="H421" s="10">
        <v>7</v>
      </c>
      <c r="I421" s="10">
        <v>-1</v>
      </c>
      <c r="J421" s="10">
        <v>0</v>
      </c>
      <c r="K421" s="10">
        <v>-1</v>
      </c>
      <c r="L421" s="10">
        <v>-0.1</v>
      </c>
      <c r="M421" s="15">
        <f t="shared" si="56"/>
        <v>2.5999999999999999E-2</v>
      </c>
      <c r="N421" s="10">
        <v>0</v>
      </c>
      <c r="O421" s="10">
        <v>0</v>
      </c>
      <c r="P421" s="10">
        <v>0</v>
      </c>
      <c r="Q421" s="15">
        <f t="shared" si="57"/>
        <v>0</v>
      </c>
      <c r="R421" s="10"/>
      <c r="S421" s="5" t="str">
        <f t="shared" si="55"/>
        <v>2018-D'Onta Foreman</v>
      </c>
      <c r="T421" s="13">
        <f>_xlfn.XLOOKUP(S421,AV!Y:Y,AV!N:N)</f>
        <v>0</v>
      </c>
      <c r="U421" t="str">
        <f>IF(ISNA(_xlfn.XLOOKUP(S421,'NGS RYOE'!N:N,'NGS RYOE'!K:K)),"",_xlfn.XLOOKUP(S421,'NGS RYOE'!N:N,'NGS RYOE'!K:K))</f>
        <v/>
      </c>
      <c r="V421">
        <f t="shared" si="54"/>
        <v>0.01</v>
      </c>
      <c r="W421" t="str">
        <f>IF(ISNA(_xlfn.XLOOKUP(S421,'NGS RYOE'!N:N,'NGS RYOE'!L:L)),"",_xlfn.XLOOKUP(S421,'NGS RYOE'!N:N,'NGS RYOE'!L:L))</f>
        <v/>
      </c>
      <c r="X421" s="17">
        <f>IF(ISNA(_xlfn.XLOOKUP(S421,'PFR Receiving'!Z:Z,'PFR Receiving'!AA:AA)),0,_xlfn.XLOOKUP(S421,'PFR Receiving'!Z:Z,'PFR Receiving'!AA:AA))</f>
        <v>448</v>
      </c>
      <c r="Y421" s="13">
        <f t="shared" si="58"/>
        <v>-16</v>
      </c>
      <c r="Z421" s="17">
        <f t="shared" si="59"/>
        <v>0</v>
      </c>
      <c r="AA421" s="15">
        <f t="shared" si="60"/>
        <v>0</v>
      </c>
      <c r="AB421" s="17">
        <f t="shared" si="61"/>
        <v>0</v>
      </c>
      <c r="AC421" s="12">
        <f t="shared" si="62"/>
        <v>-0.14285714285714285</v>
      </c>
      <c r="AD421" s="16">
        <f t="shared" si="63"/>
        <v>0</v>
      </c>
      <c r="AE421" s="18">
        <f t="shared" si="64"/>
        <v>448</v>
      </c>
      <c r="AF421" s="18">
        <f>IF(ISNA(_xlfn.XLOOKUP(S421,'PFR Receiving'!Z:Z,'PFR Receiving'!AB:AB)),0,_xlfn.XLOOKUP(S421,'PFR Receiving'!Z:Z,'PFR Receiving'!AB:AB))</f>
        <v>160</v>
      </c>
      <c r="AG421" s="18">
        <f>Z421+AF421</f>
        <v>160</v>
      </c>
      <c r="AH421" s="18">
        <f>K421/F421*16</f>
        <v>-16</v>
      </c>
      <c r="AI421" s="18">
        <f>Z421+$AM$1*AH421+AF421</f>
        <v>149.91999999999999</v>
      </c>
    </row>
    <row r="422" spans="1:35" ht="20" x14ac:dyDescent="0.25">
      <c r="A422" s="5">
        <v>2018</v>
      </c>
      <c r="B422" s="9" t="s">
        <v>545</v>
      </c>
      <c r="C422" s="10" t="s">
        <v>62</v>
      </c>
      <c r="D422" s="10">
        <v>27</v>
      </c>
      <c r="E422" s="10"/>
      <c r="F422" s="10">
        <v>3</v>
      </c>
      <c r="G422" s="10">
        <v>0</v>
      </c>
      <c r="H422" s="10">
        <v>2</v>
      </c>
      <c r="I422" s="10">
        <v>-1</v>
      </c>
      <c r="J422" s="10">
        <v>1</v>
      </c>
      <c r="K422" s="10">
        <v>-1</v>
      </c>
      <c r="L422" s="10">
        <v>-0.5</v>
      </c>
      <c r="M422" s="15">
        <f t="shared" si="56"/>
        <v>1.6E-2</v>
      </c>
      <c r="N422" s="10">
        <v>0</v>
      </c>
      <c r="O422" s="10">
        <v>0</v>
      </c>
      <c r="P422" s="10">
        <v>1</v>
      </c>
      <c r="Q422" s="15">
        <f t="shared" si="57"/>
        <v>0.314</v>
      </c>
      <c r="R422" s="10">
        <v>2</v>
      </c>
      <c r="S422" s="5" t="str">
        <f t="shared" si="55"/>
        <v>2018-Charcandrick West</v>
      </c>
      <c r="T422" s="13">
        <f>_xlfn.XLOOKUP(S422,AV!Y:Y,AV!N:N)</f>
        <v>0</v>
      </c>
      <c r="U422" t="str">
        <f>IF(ISNA(_xlfn.XLOOKUP(S422,'NGS RYOE'!N:N,'NGS RYOE'!K:K)),"",_xlfn.XLOOKUP(S422,'NGS RYOE'!N:N,'NGS RYOE'!K:K))</f>
        <v/>
      </c>
      <c r="V422">
        <f t="shared" si="54"/>
        <v>0.01</v>
      </c>
      <c r="W422" t="str">
        <f>IF(ISNA(_xlfn.XLOOKUP(S422,'NGS RYOE'!N:N,'NGS RYOE'!L:L)),"",_xlfn.XLOOKUP(S422,'NGS RYOE'!N:N,'NGS RYOE'!L:L))</f>
        <v/>
      </c>
      <c r="X422" s="17">
        <f>IF(ISNA(_xlfn.XLOOKUP(S422,'PFR Receiving'!Z:Z,'PFR Receiving'!AA:AA)),0,_xlfn.XLOOKUP(S422,'PFR Receiving'!Z:Z,'PFR Receiving'!AA:AA))</f>
        <v>197.33333333333334</v>
      </c>
      <c r="Y422" s="13">
        <f t="shared" si="58"/>
        <v>-5.333333333333333</v>
      </c>
      <c r="Z422" s="17">
        <f t="shared" si="59"/>
        <v>0</v>
      </c>
      <c r="AA422" s="15">
        <f t="shared" si="60"/>
        <v>0</v>
      </c>
      <c r="AB422" s="17">
        <f t="shared" si="61"/>
        <v>0</v>
      </c>
      <c r="AC422" s="12">
        <f t="shared" si="62"/>
        <v>-0.5</v>
      </c>
      <c r="AD422" s="16">
        <f t="shared" si="63"/>
        <v>115</v>
      </c>
      <c r="AE422" s="18">
        <f t="shared" si="64"/>
        <v>197.33333333333334</v>
      </c>
      <c r="AF422" s="18">
        <f>IF(ISNA(_xlfn.XLOOKUP(S422,'PFR Receiving'!Z:Z,'PFR Receiving'!AB:AB)),0,_xlfn.XLOOKUP(S422,'PFR Receiving'!Z:Z,'PFR Receiving'!AB:AB))</f>
        <v>133.33333333333334</v>
      </c>
      <c r="AG422" s="18">
        <f>Z422+AF422</f>
        <v>133.33333333333334</v>
      </c>
      <c r="AH422" s="18">
        <f>K422/F422*16</f>
        <v>-5.333333333333333</v>
      </c>
      <c r="AI422" s="18">
        <f>Z422+$AM$1*AH422+AF422</f>
        <v>129.97333333333333</v>
      </c>
    </row>
    <row r="423" spans="1:35" ht="20" x14ac:dyDescent="0.25">
      <c r="A423" s="5">
        <v>2018</v>
      </c>
      <c r="B423" s="9" t="s">
        <v>173</v>
      </c>
      <c r="C423" s="10" t="s">
        <v>51</v>
      </c>
      <c r="D423" s="10">
        <v>24</v>
      </c>
      <c r="E423" s="10"/>
      <c r="F423" s="10">
        <v>5</v>
      </c>
      <c r="G423" s="10">
        <v>0</v>
      </c>
      <c r="H423" s="10">
        <v>1</v>
      </c>
      <c r="I423" s="10">
        <v>-3</v>
      </c>
      <c r="J423" s="10"/>
      <c r="K423" s="10">
        <v>-3</v>
      </c>
      <c r="L423" s="10">
        <v>-3</v>
      </c>
      <c r="M423" s="15">
        <f t="shared" si="56"/>
        <v>2E-3</v>
      </c>
      <c r="N423" s="10">
        <v>0</v>
      </c>
      <c r="O423" s="10">
        <v>0</v>
      </c>
      <c r="P423" s="10">
        <v>0</v>
      </c>
      <c r="Q423" s="15">
        <f t="shared" si="57"/>
        <v>0</v>
      </c>
      <c r="R423" s="10"/>
      <c r="S423" s="5" t="str">
        <f t="shared" si="55"/>
        <v>2018-C.J. Prosise</v>
      </c>
      <c r="T423" s="13">
        <f>_xlfn.XLOOKUP(S423,AV!Y:Y,AV!N:N)</f>
        <v>0</v>
      </c>
      <c r="U423" t="str">
        <f>IF(ISNA(_xlfn.XLOOKUP(S423,'NGS RYOE'!N:N,'NGS RYOE'!K:K)),"",_xlfn.XLOOKUP(S423,'NGS RYOE'!N:N,'NGS RYOE'!K:K))</f>
        <v/>
      </c>
      <c r="V423">
        <f t="shared" si="54"/>
        <v>0.01</v>
      </c>
      <c r="W423" t="str">
        <f>IF(ISNA(_xlfn.XLOOKUP(S423,'NGS RYOE'!N:N,'NGS RYOE'!L:L)),"",_xlfn.XLOOKUP(S423,'NGS RYOE'!N:N,'NGS RYOE'!L:L))</f>
        <v/>
      </c>
      <c r="X423" s="17">
        <f>IF(ISNA(_xlfn.XLOOKUP(S423,'PFR Receiving'!Z:Z,'PFR Receiving'!AA:AA)),0,_xlfn.XLOOKUP(S423,'PFR Receiving'!Z:Z,'PFR Receiving'!AA:AA))</f>
        <v>70.400000000000006</v>
      </c>
      <c r="Y423" s="13">
        <f t="shared" si="58"/>
        <v>-9.6</v>
      </c>
      <c r="Z423" s="17">
        <f t="shared" si="59"/>
        <v>0</v>
      </c>
      <c r="AA423" s="15">
        <f t="shared" si="60"/>
        <v>0</v>
      </c>
      <c r="AB423" s="17">
        <f t="shared" si="61"/>
        <v>0</v>
      </c>
      <c r="AC423" s="12">
        <f t="shared" si="62"/>
        <v>-3</v>
      </c>
      <c r="AD423" s="16">
        <f t="shared" si="63"/>
        <v>0</v>
      </c>
      <c r="AE423" s="18">
        <f t="shared" si="64"/>
        <v>70.400000000000006</v>
      </c>
      <c r="AF423" s="18">
        <f>IF(ISNA(_xlfn.XLOOKUP(S423,'PFR Receiving'!Z:Z,'PFR Receiving'!AB:AB)),0,_xlfn.XLOOKUP(S423,'PFR Receiving'!Z:Z,'PFR Receiving'!AB:AB))</f>
        <v>54.4</v>
      </c>
      <c r="AG423" s="18">
        <f>Z423+AF423</f>
        <v>54.4</v>
      </c>
      <c r="AH423" s="18">
        <f>K423/F423*16</f>
        <v>-9.6</v>
      </c>
      <c r="AI423" s="18">
        <f>Z423+$AM$1*AH423+AF423</f>
        <v>48.351999999999997</v>
      </c>
    </row>
    <row r="424" spans="1:35" ht="19" x14ac:dyDescent="0.25">
      <c r="A424" s="5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5"/>
    </row>
    <row r="425" spans="1:35" ht="19" x14ac:dyDescent="0.25">
      <c r="A425" s="5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5"/>
    </row>
    <row r="426" spans="1:35" ht="19" x14ac:dyDescent="0.25">
      <c r="A426" s="5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5"/>
    </row>
    <row r="427" spans="1:35" ht="19" x14ac:dyDescent="0.25">
      <c r="A427" s="5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5"/>
    </row>
    <row r="428" spans="1:35" ht="19" x14ac:dyDescent="0.25">
      <c r="A428" s="5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5"/>
    </row>
    <row r="429" spans="1:35" ht="19" x14ac:dyDescent="0.25">
      <c r="A429" s="5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5"/>
    </row>
    <row r="430" spans="1:35" ht="19" x14ac:dyDescent="0.25">
      <c r="A430" s="5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5"/>
    </row>
    <row r="431" spans="1:35" ht="19" x14ac:dyDescent="0.25">
      <c r="A431" s="5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5"/>
    </row>
    <row r="432" spans="1:35" ht="19" x14ac:dyDescent="0.25">
      <c r="A432" s="5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5"/>
    </row>
    <row r="433" spans="1:19" ht="19" x14ac:dyDescent="0.25">
      <c r="A433" s="5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5"/>
    </row>
    <row r="434" spans="1:19" ht="19" x14ac:dyDescent="0.25">
      <c r="A434" s="5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5"/>
    </row>
    <row r="435" spans="1:19" ht="19" x14ac:dyDescent="0.25">
      <c r="A435" s="5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5"/>
    </row>
    <row r="436" spans="1:19" ht="19" x14ac:dyDescent="0.25">
      <c r="A436" s="5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5"/>
    </row>
    <row r="437" spans="1:19" ht="19" x14ac:dyDescent="0.25">
      <c r="A437" s="5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5"/>
    </row>
    <row r="438" spans="1:19" ht="19" x14ac:dyDescent="0.25">
      <c r="A438" s="5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5"/>
    </row>
    <row r="439" spans="1:19" ht="19" x14ac:dyDescent="0.25">
      <c r="A439" s="5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5"/>
    </row>
    <row r="440" spans="1:19" ht="19" x14ac:dyDescent="0.25">
      <c r="A440" s="5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5"/>
    </row>
    <row r="441" spans="1:19" ht="19" x14ac:dyDescent="0.25">
      <c r="A441" s="5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5"/>
    </row>
    <row r="442" spans="1:19" ht="19" x14ac:dyDescent="0.25">
      <c r="A442" s="5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5"/>
    </row>
    <row r="443" spans="1:19" ht="19" x14ac:dyDescent="0.25">
      <c r="A443" s="5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5"/>
    </row>
    <row r="444" spans="1:19" ht="19" x14ac:dyDescent="0.25">
      <c r="A444" s="5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5"/>
    </row>
    <row r="445" spans="1:19" ht="19" x14ac:dyDescent="0.25">
      <c r="A445" s="5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5"/>
    </row>
    <row r="446" spans="1:19" ht="19" x14ac:dyDescent="0.25">
      <c r="A446" s="5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5"/>
    </row>
    <row r="447" spans="1:19" ht="19" x14ac:dyDescent="0.25">
      <c r="A447" s="5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5"/>
    </row>
    <row r="448" spans="1:19" ht="19" x14ac:dyDescent="0.25">
      <c r="A448" s="5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5"/>
    </row>
    <row r="449" spans="1:19" ht="19" x14ac:dyDescent="0.25">
      <c r="A449" s="5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5"/>
    </row>
    <row r="450" spans="1:19" ht="19" x14ac:dyDescent="0.25">
      <c r="A450" s="5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5"/>
    </row>
    <row r="451" spans="1:19" ht="19" x14ac:dyDescent="0.25">
      <c r="A451" s="5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5"/>
    </row>
    <row r="452" spans="1:19" ht="19" x14ac:dyDescent="0.25">
      <c r="A452" s="5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5"/>
    </row>
    <row r="453" spans="1:19" ht="19" x14ac:dyDescent="0.25">
      <c r="A453" s="5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5"/>
    </row>
    <row r="454" spans="1:19" ht="19" x14ac:dyDescent="0.25">
      <c r="A454" s="5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5"/>
    </row>
    <row r="455" spans="1:19" ht="19" x14ac:dyDescent="0.25">
      <c r="A455" s="5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5"/>
    </row>
    <row r="456" spans="1:19" ht="19" x14ac:dyDescent="0.25">
      <c r="A456" s="5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5"/>
    </row>
    <row r="457" spans="1:19" ht="19" x14ac:dyDescent="0.25">
      <c r="A457" s="5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5"/>
    </row>
    <row r="458" spans="1:19" ht="19" x14ac:dyDescent="0.25">
      <c r="A458" s="5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5"/>
    </row>
    <row r="459" spans="1:19" ht="19" x14ac:dyDescent="0.25">
      <c r="A459" s="5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5"/>
    </row>
    <row r="460" spans="1:19" ht="19" x14ac:dyDescent="0.25">
      <c r="A460" s="5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5"/>
    </row>
    <row r="461" spans="1:19" ht="19" x14ac:dyDescent="0.25">
      <c r="A461" s="5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5"/>
    </row>
    <row r="462" spans="1:19" ht="19" x14ac:dyDescent="0.25">
      <c r="A462" s="5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5"/>
    </row>
    <row r="463" spans="1:19" ht="19" x14ac:dyDescent="0.25">
      <c r="A463" s="5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5"/>
    </row>
    <row r="464" spans="1:19" ht="19" x14ac:dyDescent="0.25">
      <c r="A464" s="5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5"/>
    </row>
    <row r="465" spans="1:19" ht="19" x14ac:dyDescent="0.25">
      <c r="A465" s="5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5"/>
    </row>
    <row r="466" spans="1:19" ht="19" x14ac:dyDescent="0.25">
      <c r="A466" s="5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5"/>
    </row>
    <row r="467" spans="1:19" ht="19" x14ac:dyDescent="0.25">
      <c r="A467" s="5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5"/>
    </row>
    <row r="468" spans="1:19" ht="19" x14ac:dyDescent="0.25">
      <c r="A468" s="5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5"/>
    </row>
    <row r="469" spans="1:19" ht="19" x14ac:dyDescent="0.25">
      <c r="A469" s="5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5"/>
    </row>
    <row r="470" spans="1:19" ht="19" x14ac:dyDescent="0.25">
      <c r="A470" s="5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5"/>
    </row>
    <row r="471" spans="1:19" ht="19" x14ac:dyDescent="0.25">
      <c r="A471" s="5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5"/>
    </row>
    <row r="472" spans="1:19" ht="19" x14ac:dyDescent="0.25">
      <c r="A472" s="5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5"/>
    </row>
    <row r="473" spans="1:19" ht="19" x14ac:dyDescent="0.25">
      <c r="A473" s="5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5"/>
    </row>
    <row r="474" spans="1:19" ht="19" x14ac:dyDescent="0.25">
      <c r="A474" s="5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5"/>
    </row>
    <row r="475" spans="1:19" ht="19" x14ac:dyDescent="0.25">
      <c r="A475" s="5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5"/>
    </row>
    <row r="476" spans="1:19" ht="19" x14ac:dyDescent="0.25">
      <c r="A476" s="5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5"/>
    </row>
    <row r="477" spans="1:19" ht="19" x14ac:dyDescent="0.25">
      <c r="A477" s="5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5"/>
    </row>
    <row r="478" spans="1:19" ht="19" x14ac:dyDescent="0.25">
      <c r="A478" s="5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5"/>
    </row>
    <row r="479" spans="1:19" ht="19" x14ac:dyDescent="0.25">
      <c r="A479" s="5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5"/>
    </row>
    <row r="480" spans="1:19" ht="19" x14ac:dyDescent="0.25">
      <c r="A480" s="5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5"/>
    </row>
    <row r="481" spans="1:19" ht="19" x14ac:dyDescent="0.25">
      <c r="A481" s="5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5"/>
    </row>
    <row r="482" spans="1:19" ht="19" x14ac:dyDescent="0.25">
      <c r="A482" s="5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5"/>
    </row>
    <row r="483" spans="1:19" ht="19" x14ac:dyDescent="0.25">
      <c r="A483" s="5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5"/>
    </row>
    <row r="484" spans="1:19" ht="19" x14ac:dyDescent="0.25">
      <c r="A484" s="5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5"/>
    </row>
    <row r="485" spans="1:19" ht="19" x14ac:dyDescent="0.25">
      <c r="A485" s="5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5"/>
    </row>
    <row r="486" spans="1:19" ht="19" x14ac:dyDescent="0.25">
      <c r="A486" s="5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5"/>
    </row>
    <row r="487" spans="1:19" ht="19" x14ac:dyDescent="0.25">
      <c r="A487" s="5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5"/>
    </row>
    <row r="488" spans="1:19" ht="19" x14ac:dyDescent="0.25">
      <c r="A488" s="5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5"/>
    </row>
    <row r="489" spans="1:19" ht="19" x14ac:dyDescent="0.25">
      <c r="A489" s="5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5"/>
    </row>
    <row r="490" spans="1:19" ht="19" x14ac:dyDescent="0.25">
      <c r="A490" s="5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5"/>
    </row>
    <row r="491" spans="1:19" ht="19" x14ac:dyDescent="0.25">
      <c r="A491" s="5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5"/>
    </row>
    <row r="492" spans="1:19" ht="19" x14ac:dyDescent="0.25">
      <c r="A492" s="5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5"/>
    </row>
    <row r="493" spans="1:19" ht="19" x14ac:dyDescent="0.25">
      <c r="A493" s="5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5"/>
    </row>
    <row r="494" spans="1:19" ht="19" x14ac:dyDescent="0.25">
      <c r="A494" s="5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5"/>
    </row>
    <row r="495" spans="1:19" ht="19" x14ac:dyDescent="0.25">
      <c r="A495" s="5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5"/>
    </row>
    <row r="496" spans="1:19" ht="19" x14ac:dyDescent="0.25">
      <c r="A496" s="5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5"/>
    </row>
    <row r="497" spans="1:19" ht="19" x14ac:dyDescent="0.25">
      <c r="A497" s="5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5"/>
    </row>
    <row r="498" spans="1:19" ht="19" x14ac:dyDescent="0.25">
      <c r="A498" s="5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5"/>
    </row>
    <row r="499" spans="1:19" ht="19" x14ac:dyDescent="0.25">
      <c r="A499" s="5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5"/>
    </row>
    <row r="500" spans="1:19" ht="19" x14ac:dyDescent="0.25">
      <c r="A500" s="5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5"/>
    </row>
    <row r="501" spans="1:19" ht="19" x14ac:dyDescent="0.25">
      <c r="A501" s="5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5"/>
    </row>
    <row r="502" spans="1:19" ht="19" x14ac:dyDescent="0.25">
      <c r="A502" s="5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5"/>
    </row>
    <row r="503" spans="1:19" ht="19" x14ac:dyDescent="0.25">
      <c r="A503" s="5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5"/>
    </row>
    <row r="504" spans="1:19" ht="19" x14ac:dyDescent="0.25">
      <c r="A504" s="5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5"/>
    </row>
    <row r="505" spans="1:19" ht="19" x14ac:dyDescent="0.25">
      <c r="A505" s="5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5"/>
    </row>
    <row r="506" spans="1:19" ht="19" x14ac:dyDescent="0.25">
      <c r="A506" s="5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5"/>
    </row>
    <row r="507" spans="1:19" ht="19" x14ac:dyDescent="0.25">
      <c r="A507" s="5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5"/>
    </row>
    <row r="508" spans="1:19" ht="19" x14ac:dyDescent="0.25">
      <c r="A508" s="5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5"/>
    </row>
    <row r="509" spans="1:19" ht="19" x14ac:dyDescent="0.25">
      <c r="A509" s="5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5"/>
    </row>
    <row r="510" spans="1:19" ht="19" x14ac:dyDescent="0.25">
      <c r="A510" s="5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5"/>
    </row>
    <row r="511" spans="1:19" ht="19" x14ac:dyDescent="0.25">
      <c r="A511" s="5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5"/>
    </row>
    <row r="512" spans="1:19" ht="19" x14ac:dyDescent="0.25">
      <c r="A512" s="5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5"/>
    </row>
    <row r="513" spans="1:19" ht="19" x14ac:dyDescent="0.25">
      <c r="A513" s="5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5"/>
    </row>
    <row r="514" spans="1:19" ht="19" x14ac:dyDescent="0.25">
      <c r="A514" s="5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5"/>
    </row>
    <row r="515" spans="1:19" ht="19" x14ac:dyDescent="0.25">
      <c r="A515" s="5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5"/>
    </row>
    <row r="516" spans="1:19" ht="19" x14ac:dyDescent="0.25">
      <c r="A516" s="5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5"/>
    </row>
    <row r="517" spans="1:19" ht="19" x14ac:dyDescent="0.25">
      <c r="A517" s="5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5"/>
    </row>
    <row r="518" spans="1:19" ht="19" x14ac:dyDescent="0.25">
      <c r="A518" s="5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5"/>
    </row>
    <row r="519" spans="1:19" ht="19" x14ac:dyDescent="0.25">
      <c r="A519" s="5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5"/>
    </row>
    <row r="520" spans="1:19" ht="19" x14ac:dyDescent="0.25">
      <c r="A520" s="5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5"/>
    </row>
    <row r="521" spans="1:19" ht="19" x14ac:dyDescent="0.25">
      <c r="A521" s="5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5"/>
    </row>
    <row r="522" spans="1:19" ht="19" x14ac:dyDescent="0.25">
      <c r="A522" s="5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"/>
    </row>
    <row r="523" spans="1:19" ht="19" x14ac:dyDescent="0.25">
      <c r="A523" s="5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5"/>
    </row>
    <row r="524" spans="1:19" ht="19" x14ac:dyDescent="0.25">
      <c r="A524" s="5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5"/>
    </row>
    <row r="525" spans="1:19" ht="19" x14ac:dyDescent="0.25">
      <c r="A525" s="5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5"/>
    </row>
    <row r="526" spans="1:19" ht="19" x14ac:dyDescent="0.25">
      <c r="A526" s="5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5"/>
    </row>
    <row r="527" spans="1:19" ht="19" x14ac:dyDescent="0.25">
      <c r="A527" s="5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5"/>
    </row>
    <row r="528" spans="1:19" ht="19" x14ac:dyDescent="0.25">
      <c r="A528" s="5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5"/>
    </row>
    <row r="529" spans="1:19" ht="19" x14ac:dyDescent="0.25">
      <c r="A529" s="5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5"/>
    </row>
    <row r="530" spans="1:19" ht="19" x14ac:dyDescent="0.25">
      <c r="A530" s="5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5"/>
    </row>
    <row r="531" spans="1:19" ht="19" x14ac:dyDescent="0.25">
      <c r="A531" s="5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5"/>
    </row>
    <row r="532" spans="1:19" ht="19" x14ac:dyDescent="0.25">
      <c r="A532" s="5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5"/>
    </row>
    <row r="533" spans="1:19" ht="19" x14ac:dyDescent="0.25">
      <c r="A533" s="5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5"/>
    </row>
    <row r="534" spans="1:19" ht="19" x14ac:dyDescent="0.25">
      <c r="A534" s="5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5"/>
    </row>
    <row r="535" spans="1:19" ht="19" x14ac:dyDescent="0.25">
      <c r="A535" s="5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5"/>
    </row>
    <row r="536" spans="1:19" ht="19" x14ac:dyDescent="0.25">
      <c r="A536" s="5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5"/>
    </row>
    <row r="537" spans="1:19" ht="19" x14ac:dyDescent="0.25">
      <c r="A537" s="5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5"/>
    </row>
    <row r="538" spans="1:19" ht="19" x14ac:dyDescent="0.25">
      <c r="A538" s="5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5"/>
    </row>
    <row r="539" spans="1:19" ht="19" x14ac:dyDescent="0.25">
      <c r="A539" s="5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5"/>
    </row>
    <row r="540" spans="1:19" ht="19" x14ac:dyDescent="0.25">
      <c r="A540" s="5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5"/>
    </row>
    <row r="541" spans="1:19" ht="19" x14ac:dyDescent="0.25">
      <c r="A541" s="5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5"/>
    </row>
    <row r="542" spans="1:19" ht="19" x14ac:dyDescent="0.25">
      <c r="A542" s="5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5"/>
    </row>
    <row r="543" spans="1:19" ht="19" x14ac:dyDescent="0.25">
      <c r="A543" s="5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5"/>
    </row>
    <row r="544" spans="1:19" ht="19" x14ac:dyDescent="0.25">
      <c r="A544" s="5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5"/>
    </row>
    <row r="545" spans="1:19" ht="19" x14ac:dyDescent="0.25">
      <c r="A545" s="5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5"/>
    </row>
    <row r="546" spans="1:19" ht="19" x14ac:dyDescent="0.25">
      <c r="A546" s="5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5"/>
    </row>
    <row r="547" spans="1:19" ht="19" x14ac:dyDescent="0.25">
      <c r="A547" s="5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5"/>
    </row>
    <row r="548" spans="1:19" ht="19" x14ac:dyDescent="0.25">
      <c r="A548" s="5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5"/>
    </row>
    <row r="549" spans="1:19" ht="19" x14ac:dyDescent="0.25">
      <c r="A549" s="5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5"/>
    </row>
    <row r="550" spans="1:19" ht="19" x14ac:dyDescent="0.25">
      <c r="A550" s="5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5"/>
    </row>
    <row r="551" spans="1:19" ht="19" x14ac:dyDescent="0.25">
      <c r="A551" s="5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5"/>
    </row>
    <row r="552" spans="1:19" ht="19" x14ac:dyDescent="0.25">
      <c r="A552" s="5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5"/>
    </row>
    <row r="553" spans="1:19" ht="19" x14ac:dyDescent="0.25">
      <c r="A553" s="5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5"/>
    </row>
    <row r="554" spans="1:19" ht="19" x14ac:dyDescent="0.25">
      <c r="A554" s="5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5"/>
    </row>
    <row r="555" spans="1:19" ht="19" x14ac:dyDescent="0.25">
      <c r="A555" s="5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5"/>
    </row>
    <row r="556" spans="1:19" ht="19" x14ac:dyDescent="0.25">
      <c r="A556" s="5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5"/>
    </row>
    <row r="557" spans="1:19" ht="19" x14ac:dyDescent="0.25">
      <c r="A557" s="5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5"/>
    </row>
    <row r="558" spans="1:19" ht="19" x14ac:dyDescent="0.25">
      <c r="A558" s="5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5"/>
    </row>
    <row r="559" spans="1:19" ht="19" x14ac:dyDescent="0.25">
      <c r="A559" s="5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5"/>
    </row>
    <row r="560" spans="1:19" ht="19" x14ac:dyDescent="0.25">
      <c r="A560" s="5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5"/>
    </row>
    <row r="561" spans="1:19" ht="19" x14ac:dyDescent="0.25">
      <c r="A561" s="5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5"/>
    </row>
    <row r="562" spans="1:19" ht="19" x14ac:dyDescent="0.25">
      <c r="A562" s="5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5"/>
    </row>
    <row r="563" spans="1:19" ht="19" x14ac:dyDescent="0.25">
      <c r="A563" s="5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5"/>
    </row>
    <row r="564" spans="1:19" ht="19" x14ac:dyDescent="0.25">
      <c r="A564" s="5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5"/>
    </row>
    <row r="565" spans="1:19" ht="19" x14ac:dyDescent="0.25">
      <c r="A565" s="5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5"/>
    </row>
    <row r="566" spans="1:19" ht="19" x14ac:dyDescent="0.25">
      <c r="A566" s="5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5"/>
    </row>
    <row r="567" spans="1:19" ht="19" x14ac:dyDescent="0.25">
      <c r="A567" s="5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5"/>
    </row>
    <row r="568" spans="1:19" ht="19" x14ac:dyDescent="0.25">
      <c r="A568" s="5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5"/>
    </row>
    <row r="569" spans="1:19" ht="19" x14ac:dyDescent="0.25">
      <c r="A569" s="5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5"/>
    </row>
    <row r="570" spans="1:19" ht="19" x14ac:dyDescent="0.25">
      <c r="A570" s="5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5"/>
    </row>
    <row r="571" spans="1:19" ht="19" x14ac:dyDescent="0.25">
      <c r="A571" s="5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5"/>
    </row>
    <row r="572" spans="1:19" ht="19" x14ac:dyDescent="0.25">
      <c r="A572" s="5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5"/>
    </row>
    <row r="573" spans="1:19" ht="19" x14ac:dyDescent="0.25">
      <c r="A573" s="5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5"/>
    </row>
    <row r="574" spans="1:19" ht="19" x14ac:dyDescent="0.25">
      <c r="A574" s="5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5"/>
    </row>
    <row r="575" spans="1:19" ht="19" x14ac:dyDescent="0.25">
      <c r="A575" s="5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5"/>
    </row>
    <row r="576" spans="1:19" ht="19" x14ac:dyDescent="0.25">
      <c r="A576" s="5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5"/>
    </row>
    <row r="577" spans="1:19" ht="19" x14ac:dyDescent="0.25">
      <c r="A577" s="5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5"/>
    </row>
    <row r="578" spans="1:19" ht="19" x14ac:dyDescent="0.25">
      <c r="A578" s="5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5"/>
    </row>
    <row r="579" spans="1:19" ht="19" x14ac:dyDescent="0.25">
      <c r="A579" s="5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5"/>
    </row>
    <row r="580" spans="1:19" ht="19" x14ac:dyDescent="0.25">
      <c r="A580" s="5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5"/>
    </row>
    <row r="581" spans="1:19" ht="19" x14ac:dyDescent="0.25">
      <c r="A581" s="5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5"/>
    </row>
    <row r="582" spans="1:19" ht="19" x14ac:dyDescent="0.25">
      <c r="A582" s="5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5"/>
    </row>
    <row r="583" spans="1:19" ht="19" x14ac:dyDescent="0.25">
      <c r="A583" s="5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5"/>
    </row>
    <row r="584" spans="1:19" ht="19" x14ac:dyDescent="0.25">
      <c r="A584" s="5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5"/>
    </row>
    <row r="585" spans="1:19" ht="19" x14ac:dyDescent="0.25">
      <c r="A585" s="5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5"/>
    </row>
    <row r="586" spans="1:19" ht="19" x14ac:dyDescent="0.25">
      <c r="A586" s="5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5"/>
    </row>
    <row r="587" spans="1:19" ht="19" x14ac:dyDescent="0.25">
      <c r="A587" s="5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5"/>
    </row>
    <row r="588" spans="1:19" ht="19" x14ac:dyDescent="0.25">
      <c r="A588" s="5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5"/>
    </row>
    <row r="589" spans="1:19" ht="19" x14ac:dyDescent="0.25">
      <c r="A589" s="5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5"/>
    </row>
    <row r="590" spans="1:19" ht="19" x14ac:dyDescent="0.25">
      <c r="A590" s="5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5"/>
    </row>
    <row r="591" spans="1:19" ht="19" x14ac:dyDescent="0.25">
      <c r="A591" s="5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5"/>
    </row>
    <row r="592" spans="1:19" ht="19" x14ac:dyDescent="0.25">
      <c r="A592" s="5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5"/>
    </row>
    <row r="593" spans="1:19" ht="19" x14ac:dyDescent="0.25">
      <c r="A593" s="5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5"/>
    </row>
    <row r="594" spans="1:19" ht="19" x14ac:dyDescent="0.25">
      <c r="A594" s="5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5"/>
    </row>
    <row r="595" spans="1:19" ht="19" x14ac:dyDescent="0.25">
      <c r="A595" s="5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5"/>
    </row>
    <row r="596" spans="1:19" ht="19" x14ac:dyDescent="0.25">
      <c r="A596" s="5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5"/>
    </row>
    <row r="597" spans="1:19" ht="19" x14ac:dyDescent="0.25">
      <c r="A597" s="5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5"/>
    </row>
    <row r="598" spans="1:19" ht="19" x14ac:dyDescent="0.25">
      <c r="A598" s="5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5"/>
    </row>
    <row r="599" spans="1:19" ht="19" x14ac:dyDescent="0.25">
      <c r="A599" s="5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5"/>
    </row>
    <row r="600" spans="1:19" ht="19" x14ac:dyDescent="0.25">
      <c r="A600" s="5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5"/>
    </row>
    <row r="601" spans="1:19" ht="19" x14ac:dyDescent="0.25">
      <c r="A601" s="5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5"/>
    </row>
    <row r="602" spans="1:19" ht="19" x14ac:dyDescent="0.25">
      <c r="A602" s="5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5"/>
    </row>
    <row r="603" spans="1:19" ht="19" x14ac:dyDescent="0.25">
      <c r="A603" s="5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5"/>
    </row>
    <row r="604" spans="1:19" ht="19" x14ac:dyDescent="0.25">
      <c r="A604" s="5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5"/>
    </row>
    <row r="605" spans="1:19" ht="19" x14ac:dyDescent="0.25">
      <c r="A605" s="5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5"/>
    </row>
    <row r="606" spans="1:19" ht="19" x14ac:dyDescent="0.25">
      <c r="A606" s="5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5"/>
    </row>
    <row r="607" spans="1:19" ht="19" x14ac:dyDescent="0.25">
      <c r="A607" s="5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5"/>
    </row>
    <row r="608" spans="1:19" ht="19" x14ac:dyDescent="0.25">
      <c r="A608" s="5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5"/>
    </row>
    <row r="609" spans="1:19" ht="19" x14ac:dyDescent="0.25">
      <c r="A609" s="5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5"/>
    </row>
    <row r="610" spans="1:19" ht="19" x14ac:dyDescent="0.25">
      <c r="A610" s="5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5"/>
    </row>
    <row r="611" spans="1:19" ht="19" x14ac:dyDescent="0.25">
      <c r="A611" s="5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5"/>
    </row>
    <row r="612" spans="1:19" ht="19" x14ac:dyDescent="0.25">
      <c r="A612" s="5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5"/>
    </row>
    <row r="613" spans="1:19" ht="19" x14ac:dyDescent="0.25">
      <c r="A613" s="5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5"/>
    </row>
    <row r="614" spans="1:19" ht="19" x14ac:dyDescent="0.25">
      <c r="A614" s="5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5"/>
    </row>
    <row r="615" spans="1:19" ht="19" x14ac:dyDescent="0.25">
      <c r="A615" s="5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5"/>
    </row>
    <row r="616" spans="1:19" ht="19" x14ac:dyDescent="0.25">
      <c r="A616" s="5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5"/>
    </row>
    <row r="617" spans="1:19" ht="19" x14ac:dyDescent="0.25">
      <c r="A617" s="5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5"/>
    </row>
    <row r="618" spans="1:19" ht="19" x14ac:dyDescent="0.25">
      <c r="A618" s="5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5"/>
    </row>
    <row r="619" spans="1:19" ht="19" x14ac:dyDescent="0.25">
      <c r="A619" s="5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5"/>
    </row>
    <row r="620" spans="1:19" ht="19" x14ac:dyDescent="0.25">
      <c r="A620" s="5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5"/>
    </row>
    <row r="621" spans="1:19" ht="19" x14ac:dyDescent="0.25">
      <c r="A621" s="5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5"/>
    </row>
    <row r="622" spans="1:19" ht="19" x14ac:dyDescent="0.25">
      <c r="A622" s="5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5"/>
    </row>
    <row r="623" spans="1:19" ht="19" x14ac:dyDescent="0.25">
      <c r="A623" s="5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5"/>
    </row>
    <row r="624" spans="1:19" ht="19" x14ac:dyDescent="0.25">
      <c r="A624" s="5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5"/>
    </row>
    <row r="625" spans="1:19" ht="19" x14ac:dyDescent="0.25">
      <c r="A625" s="5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5"/>
    </row>
    <row r="626" spans="1:19" ht="19" x14ac:dyDescent="0.25">
      <c r="A626" s="5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5"/>
    </row>
    <row r="627" spans="1:19" ht="19" x14ac:dyDescent="0.25">
      <c r="A627" s="5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5"/>
    </row>
    <row r="628" spans="1:19" ht="19" x14ac:dyDescent="0.25">
      <c r="A628" s="5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5"/>
    </row>
    <row r="629" spans="1:19" ht="19" x14ac:dyDescent="0.25">
      <c r="A629" s="5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5"/>
    </row>
    <row r="630" spans="1:19" ht="19" x14ac:dyDescent="0.25">
      <c r="A630" s="5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5"/>
    </row>
    <row r="631" spans="1:19" ht="19" x14ac:dyDescent="0.25">
      <c r="A631" s="5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5"/>
    </row>
    <row r="632" spans="1:19" ht="19" x14ac:dyDescent="0.25">
      <c r="A632" s="5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5"/>
    </row>
    <row r="633" spans="1:19" ht="19" x14ac:dyDescent="0.25">
      <c r="A633" s="5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5"/>
    </row>
    <row r="634" spans="1:19" ht="19" x14ac:dyDescent="0.25">
      <c r="A634" s="5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5"/>
    </row>
    <row r="635" spans="1:19" ht="19" x14ac:dyDescent="0.25">
      <c r="A635" s="5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5"/>
    </row>
    <row r="636" spans="1:19" ht="19" x14ac:dyDescent="0.25">
      <c r="A636" s="5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5"/>
    </row>
    <row r="637" spans="1:19" ht="19" x14ac:dyDescent="0.25">
      <c r="A637" s="5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5"/>
    </row>
    <row r="638" spans="1:19" ht="19" x14ac:dyDescent="0.25">
      <c r="A638" s="5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5"/>
    </row>
    <row r="639" spans="1:19" ht="19" x14ac:dyDescent="0.25">
      <c r="A639" s="5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5"/>
    </row>
    <row r="640" spans="1:19" ht="19" x14ac:dyDescent="0.25">
      <c r="A640" s="5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5"/>
    </row>
    <row r="641" spans="1:19" ht="19" x14ac:dyDescent="0.25">
      <c r="A641" s="5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5"/>
    </row>
    <row r="642" spans="1:19" ht="19" x14ac:dyDescent="0.25">
      <c r="A642" s="5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5"/>
    </row>
    <row r="643" spans="1:19" ht="19" x14ac:dyDescent="0.25">
      <c r="A643" s="5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5"/>
    </row>
    <row r="644" spans="1:19" ht="19" x14ac:dyDescent="0.25">
      <c r="A644" s="5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5"/>
    </row>
    <row r="645" spans="1:19" ht="19" x14ac:dyDescent="0.25">
      <c r="A645" s="5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5"/>
    </row>
    <row r="646" spans="1:19" ht="19" x14ac:dyDescent="0.25">
      <c r="A646" s="5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5"/>
    </row>
    <row r="647" spans="1:19" ht="19" x14ac:dyDescent="0.25">
      <c r="A647" s="5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5"/>
    </row>
    <row r="648" spans="1:19" ht="19" x14ac:dyDescent="0.25">
      <c r="A648" s="5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5"/>
    </row>
    <row r="649" spans="1:19" ht="19" x14ac:dyDescent="0.25">
      <c r="A649" s="5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5"/>
    </row>
    <row r="650" spans="1:19" ht="19" x14ac:dyDescent="0.25">
      <c r="A650" s="5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5"/>
    </row>
    <row r="651" spans="1:19" ht="19" x14ac:dyDescent="0.25">
      <c r="A651" s="5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5"/>
    </row>
    <row r="652" spans="1:19" ht="19" x14ac:dyDescent="0.25">
      <c r="A652" s="5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5"/>
    </row>
    <row r="653" spans="1:19" ht="19" x14ac:dyDescent="0.25">
      <c r="A653" s="5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5"/>
    </row>
    <row r="654" spans="1:19" ht="19" x14ac:dyDescent="0.25">
      <c r="A654" s="5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5"/>
    </row>
    <row r="655" spans="1:19" ht="19" x14ac:dyDescent="0.25">
      <c r="A655" s="5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5"/>
    </row>
    <row r="656" spans="1:19" ht="19" x14ac:dyDescent="0.25">
      <c r="A656" s="5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5"/>
    </row>
    <row r="657" spans="1:19" ht="19" x14ac:dyDescent="0.25">
      <c r="A657" s="5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5"/>
    </row>
    <row r="658" spans="1:19" ht="19" x14ac:dyDescent="0.25">
      <c r="A658" s="5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5"/>
    </row>
    <row r="659" spans="1:19" ht="19" x14ac:dyDescent="0.25">
      <c r="A659" s="5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5"/>
    </row>
    <row r="660" spans="1:19" ht="19" x14ac:dyDescent="0.25">
      <c r="A660" s="5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5"/>
    </row>
    <row r="661" spans="1:19" ht="19" x14ac:dyDescent="0.25">
      <c r="A661" s="5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5"/>
    </row>
    <row r="662" spans="1:19" ht="19" x14ac:dyDescent="0.25">
      <c r="A662" s="5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5"/>
    </row>
    <row r="663" spans="1:19" ht="19" x14ac:dyDescent="0.25">
      <c r="A663" s="5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5"/>
    </row>
    <row r="664" spans="1:19" ht="19" x14ac:dyDescent="0.25">
      <c r="A664" s="5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5"/>
    </row>
    <row r="665" spans="1:19" ht="19" x14ac:dyDescent="0.25">
      <c r="A665" s="5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5"/>
    </row>
    <row r="666" spans="1:19" ht="19" x14ac:dyDescent="0.25">
      <c r="A666" s="5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5"/>
    </row>
    <row r="667" spans="1:19" ht="19" x14ac:dyDescent="0.25">
      <c r="A667" s="5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5"/>
    </row>
    <row r="668" spans="1:19" ht="19" x14ac:dyDescent="0.25">
      <c r="A668" s="5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5"/>
    </row>
    <row r="669" spans="1:19" ht="19" x14ac:dyDescent="0.25">
      <c r="A669" s="5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5"/>
    </row>
    <row r="670" spans="1:19" ht="19" x14ac:dyDescent="0.25">
      <c r="A670" s="5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5"/>
    </row>
    <row r="671" spans="1:19" ht="19" x14ac:dyDescent="0.25">
      <c r="A671" s="5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5"/>
    </row>
    <row r="672" spans="1:19" ht="19" x14ac:dyDescent="0.25">
      <c r="A672" s="5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5"/>
    </row>
    <row r="673" spans="1:19" ht="19" x14ac:dyDescent="0.25">
      <c r="A673" s="5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5"/>
    </row>
    <row r="674" spans="1:19" ht="19" x14ac:dyDescent="0.25">
      <c r="A674" s="5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5"/>
    </row>
    <row r="675" spans="1:19" ht="19" x14ac:dyDescent="0.25">
      <c r="A675" s="5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5"/>
    </row>
    <row r="676" spans="1:19" ht="19" x14ac:dyDescent="0.25">
      <c r="A676" s="5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5"/>
    </row>
    <row r="677" spans="1:19" ht="19" x14ac:dyDescent="0.25">
      <c r="A677" s="5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5"/>
    </row>
    <row r="678" spans="1:19" ht="19" x14ac:dyDescent="0.25">
      <c r="A678" s="5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5"/>
    </row>
    <row r="679" spans="1:19" ht="19" x14ac:dyDescent="0.25">
      <c r="A679" s="5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5"/>
    </row>
    <row r="680" spans="1:19" ht="19" x14ac:dyDescent="0.25">
      <c r="A680" s="5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5"/>
    </row>
    <row r="681" spans="1:19" ht="19" x14ac:dyDescent="0.25">
      <c r="A681" s="5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5"/>
    </row>
    <row r="682" spans="1:19" ht="19" x14ac:dyDescent="0.25">
      <c r="A682" s="5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5"/>
    </row>
    <row r="683" spans="1:19" ht="19" x14ac:dyDescent="0.25">
      <c r="A683" s="5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5"/>
    </row>
    <row r="684" spans="1:19" ht="19" x14ac:dyDescent="0.25">
      <c r="A684" s="5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5"/>
    </row>
    <row r="685" spans="1:19" ht="19" x14ac:dyDescent="0.25">
      <c r="A685" s="5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5"/>
    </row>
    <row r="686" spans="1:19" ht="19" x14ac:dyDescent="0.25">
      <c r="A686" s="5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5"/>
    </row>
    <row r="687" spans="1:19" ht="19" x14ac:dyDescent="0.25">
      <c r="A687" s="5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5"/>
    </row>
    <row r="688" spans="1:19" ht="19" x14ac:dyDescent="0.25">
      <c r="A688" s="5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5"/>
    </row>
    <row r="689" spans="1:19" ht="19" x14ac:dyDescent="0.25">
      <c r="A689" s="5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5"/>
    </row>
    <row r="690" spans="1:19" ht="19" x14ac:dyDescent="0.25">
      <c r="A690" s="5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5"/>
    </row>
    <row r="691" spans="1:19" ht="19" x14ac:dyDescent="0.25">
      <c r="A691" s="5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5"/>
    </row>
    <row r="692" spans="1:19" ht="19" x14ac:dyDescent="0.25">
      <c r="A692" s="5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5"/>
    </row>
    <row r="693" spans="1:19" ht="19" x14ac:dyDescent="0.25">
      <c r="A693" s="5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5"/>
    </row>
    <row r="694" spans="1:19" ht="19" x14ac:dyDescent="0.25">
      <c r="A694" s="5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5"/>
    </row>
    <row r="695" spans="1:19" ht="19" x14ac:dyDescent="0.25">
      <c r="A695" s="5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5"/>
    </row>
    <row r="696" spans="1:19" ht="19" x14ac:dyDescent="0.25">
      <c r="A696" s="5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5"/>
    </row>
    <row r="697" spans="1:19" ht="19" x14ac:dyDescent="0.25">
      <c r="A697" s="5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5"/>
    </row>
    <row r="698" spans="1:19" ht="19" x14ac:dyDescent="0.25">
      <c r="A698" s="5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5"/>
    </row>
    <row r="699" spans="1:19" ht="19" x14ac:dyDescent="0.25">
      <c r="A699" s="5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5"/>
    </row>
    <row r="700" spans="1:19" ht="19" x14ac:dyDescent="0.25">
      <c r="A700" s="5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5"/>
    </row>
    <row r="701" spans="1:19" ht="19" x14ac:dyDescent="0.25">
      <c r="A701" s="5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5"/>
    </row>
    <row r="702" spans="1:19" ht="19" x14ac:dyDescent="0.25">
      <c r="A702" s="5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5"/>
    </row>
    <row r="703" spans="1:19" ht="19" x14ac:dyDescent="0.25">
      <c r="A703" s="5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5"/>
    </row>
    <row r="704" spans="1:19" ht="19" x14ac:dyDescent="0.25">
      <c r="A704" s="5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5"/>
    </row>
    <row r="705" spans="1:19" ht="19" x14ac:dyDescent="0.25">
      <c r="A705" s="5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5"/>
    </row>
    <row r="706" spans="1:19" ht="19" x14ac:dyDescent="0.25">
      <c r="A706" s="5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5"/>
    </row>
    <row r="707" spans="1:19" ht="19" x14ac:dyDescent="0.25">
      <c r="A707" s="5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5"/>
    </row>
    <row r="708" spans="1:19" ht="19" x14ac:dyDescent="0.25">
      <c r="A708" s="5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5"/>
    </row>
    <row r="709" spans="1:19" ht="19" x14ac:dyDescent="0.25">
      <c r="A709" s="5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5"/>
    </row>
    <row r="710" spans="1:19" ht="19" x14ac:dyDescent="0.25">
      <c r="A710" s="5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5"/>
    </row>
    <row r="711" spans="1:19" ht="19" x14ac:dyDescent="0.25">
      <c r="A711" s="5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5"/>
    </row>
    <row r="712" spans="1:19" ht="19" x14ac:dyDescent="0.25">
      <c r="A712" s="5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5"/>
    </row>
    <row r="713" spans="1:19" ht="19" x14ac:dyDescent="0.25">
      <c r="A713" s="5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5"/>
    </row>
    <row r="714" spans="1:19" ht="19" x14ac:dyDescent="0.25">
      <c r="A714" s="5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5"/>
    </row>
    <row r="715" spans="1:19" ht="19" x14ac:dyDescent="0.25">
      <c r="A715" s="5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5"/>
    </row>
    <row r="716" spans="1:19" ht="19" x14ac:dyDescent="0.25">
      <c r="A716" s="5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5"/>
    </row>
    <row r="717" spans="1:19" ht="19" x14ac:dyDescent="0.25">
      <c r="A717" s="5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5"/>
    </row>
    <row r="718" spans="1:19" ht="19" x14ac:dyDescent="0.25">
      <c r="A718" s="5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5"/>
    </row>
    <row r="719" spans="1:19" ht="19" x14ac:dyDescent="0.25">
      <c r="A719" s="5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5"/>
    </row>
    <row r="720" spans="1:19" ht="19" x14ac:dyDescent="0.25">
      <c r="A720" s="5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5"/>
    </row>
    <row r="721" spans="1:19" ht="19" x14ac:dyDescent="0.25">
      <c r="A721" s="5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5"/>
    </row>
    <row r="722" spans="1:19" ht="19" x14ac:dyDescent="0.25">
      <c r="A722" s="5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5"/>
    </row>
    <row r="723" spans="1:19" ht="19" x14ac:dyDescent="0.25">
      <c r="A723" s="5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5"/>
    </row>
    <row r="724" spans="1:19" ht="19" x14ac:dyDescent="0.25">
      <c r="A724" s="5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5"/>
    </row>
    <row r="725" spans="1:19" ht="19" x14ac:dyDescent="0.25">
      <c r="A725" s="5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5"/>
    </row>
    <row r="726" spans="1:19" ht="19" x14ac:dyDescent="0.25">
      <c r="A726" s="5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5"/>
    </row>
    <row r="727" spans="1:19" ht="19" x14ac:dyDescent="0.25">
      <c r="A727" s="5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5"/>
    </row>
    <row r="728" spans="1:19" ht="19" x14ac:dyDescent="0.25">
      <c r="A728" s="5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5"/>
    </row>
    <row r="729" spans="1:19" ht="19" x14ac:dyDescent="0.25">
      <c r="A729" s="5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5"/>
    </row>
    <row r="730" spans="1:19" ht="19" x14ac:dyDescent="0.25">
      <c r="A730" s="5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5"/>
    </row>
    <row r="731" spans="1:19" ht="19" x14ac:dyDescent="0.25">
      <c r="A731" s="5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5"/>
    </row>
    <row r="732" spans="1:19" ht="19" x14ac:dyDescent="0.25">
      <c r="A732" s="5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5"/>
    </row>
    <row r="733" spans="1:19" ht="19" x14ac:dyDescent="0.25">
      <c r="A733" s="5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5"/>
    </row>
    <row r="734" spans="1:19" ht="19" x14ac:dyDescent="0.25">
      <c r="A734" s="5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5"/>
    </row>
    <row r="735" spans="1:19" ht="19" x14ac:dyDescent="0.25">
      <c r="A735" s="5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5"/>
    </row>
    <row r="736" spans="1:19" ht="19" x14ac:dyDescent="0.25">
      <c r="A736" s="5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5"/>
    </row>
    <row r="737" spans="1:19" ht="19" x14ac:dyDescent="0.25">
      <c r="A737" s="5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5"/>
    </row>
    <row r="738" spans="1:19" ht="19" x14ac:dyDescent="0.25">
      <c r="A738" s="5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5"/>
    </row>
    <row r="739" spans="1:19" ht="19" x14ac:dyDescent="0.25">
      <c r="A739" s="5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5"/>
    </row>
    <row r="740" spans="1:19" ht="19" x14ac:dyDescent="0.25">
      <c r="A740" s="5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5"/>
    </row>
    <row r="741" spans="1:19" ht="19" x14ac:dyDescent="0.25">
      <c r="A741" s="5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5"/>
    </row>
    <row r="742" spans="1:19" ht="19" x14ac:dyDescent="0.25">
      <c r="A742" s="5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5"/>
    </row>
    <row r="743" spans="1:19" ht="19" x14ac:dyDescent="0.25">
      <c r="A743" s="5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5"/>
    </row>
    <row r="744" spans="1:19" ht="19" x14ac:dyDescent="0.25">
      <c r="A744" s="5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5"/>
    </row>
    <row r="745" spans="1:19" ht="19" x14ac:dyDescent="0.25">
      <c r="A745" s="5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5"/>
    </row>
    <row r="746" spans="1:19" ht="19" x14ac:dyDescent="0.25">
      <c r="A746" s="5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5"/>
    </row>
    <row r="747" spans="1:19" ht="19" x14ac:dyDescent="0.25">
      <c r="A747" s="5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5"/>
    </row>
    <row r="748" spans="1:19" ht="19" x14ac:dyDescent="0.25">
      <c r="A748" s="5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5"/>
    </row>
    <row r="749" spans="1:19" ht="19" x14ac:dyDescent="0.25">
      <c r="A749" s="5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5"/>
    </row>
    <row r="750" spans="1:19" ht="19" x14ac:dyDescent="0.25">
      <c r="A750" s="5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5"/>
    </row>
    <row r="751" spans="1:19" ht="19" x14ac:dyDescent="0.25">
      <c r="A751" s="5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5"/>
    </row>
    <row r="752" spans="1:19" ht="19" x14ac:dyDescent="0.25">
      <c r="A752" s="5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5"/>
    </row>
    <row r="753" spans="1:19" ht="19" x14ac:dyDescent="0.25">
      <c r="A753" s="5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5"/>
    </row>
    <row r="754" spans="1:19" ht="19" x14ac:dyDescent="0.25">
      <c r="A754" s="5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5"/>
    </row>
    <row r="755" spans="1:19" ht="19" x14ac:dyDescent="0.25">
      <c r="A755" s="5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5"/>
    </row>
    <row r="756" spans="1:19" ht="19" x14ac:dyDescent="0.25">
      <c r="A756" s="5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5"/>
    </row>
    <row r="757" spans="1:19" ht="19" x14ac:dyDescent="0.25">
      <c r="A757" s="5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5"/>
    </row>
    <row r="758" spans="1:19" ht="19" x14ac:dyDescent="0.25">
      <c r="A758" s="5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5"/>
    </row>
    <row r="759" spans="1:19" ht="19" x14ac:dyDescent="0.25">
      <c r="A759" s="5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5"/>
    </row>
    <row r="760" spans="1:19" ht="19" x14ac:dyDescent="0.25">
      <c r="A760" s="5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5"/>
    </row>
    <row r="761" spans="1:19" ht="19" x14ac:dyDescent="0.25">
      <c r="A761" s="5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5"/>
    </row>
    <row r="762" spans="1:19" ht="19" x14ac:dyDescent="0.25">
      <c r="A762" s="5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5"/>
    </row>
    <row r="763" spans="1:19" ht="19" x14ac:dyDescent="0.25">
      <c r="A763" s="5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5"/>
    </row>
    <row r="764" spans="1:19" ht="19" x14ac:dyDescent="0.25">
      <c r="A764" s="5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5"/>
    </row>
    <row r="765" spans="1:19" ht="19" x14ac:dyDescent="0.25">
      <c r="A765" s="5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5"/>
    </row>
    <row r="766" spans="1:19" ht="19" x14ac:dyDescent="0.25">
      <c r="A766" s="5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5"/>
    </row>
    <row r="767" spans="1:19" ht="19" x14ac:dyDescent="0.25">
      <c r="A767" s="5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5"/>
    </row>
    <row r="768" spans="1:19" ht="19" x14ac:dyDescent="0.25">
      <c r="A768" s="5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5"/>
    </row>
    <row r="769" spans="1:19" ht="19" x14ac:dyDescent="0.25">
      <c r="A769" s="5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5"/>
    </row>
    <row r="770" spans="1:19" ht="19" x14ac:dyDescent="0.25">
      <c r="A770" s="5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5"/>
    </row>
    <row r="771" spans="1:19" ht="19" x14ac:dyDescent="0.25">
      <c r="A771" s="5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5"/>
    </row>
    <row r="772" spans="1:19" ht="19" x14ac:dyDescent="0.25">
      <c r="A772" s="5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5"/>
    </row>
    <row r="773" spans="1:19" ht="19" x14ac:dyDescent="0.25">
      <c r="A773" s="5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5"/>
    </row>
    <row r="774" spans="1:19" ht="19" x14ac:dyDescent="0.25">
      <c r="A774" s="5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5"/>
    </row>
    <row r="775" spans="1:19" ht="19" x14ac:dyDescent="0.25">
      <c r="A775" s="5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5"/>
    </row>
    <row r="776" spans="1:19" ht="19" x14ac:dyDescent="0.25">
      <c r="A776" s="5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5"/>
    </row>
    <row r="777" spans="1:19" ht="19" x14ac:dyDescent="0.25">
      <c r="A777" s="5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5"/>
    </row>
    <row r="778" spans="1:19" ht="19" x14ac:dyDescent="0.25">
      <c r="A778" s="5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5"/>
    </row>
    <row r="779" spans="1:19" ht="19" x14ac:dyDescent="0.25">
      <c r="A779" s="5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5"/>
    </row>
    <row r="780" spans="1:19" ht="19" x14ac:dyDescent="0.25">
      <c r="A780" s="5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5"/>
    </row>
    <row r="781" spans="1:19" ht="19" x14ac:dyDescent="0.25">
      <c r="A781" s="5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5"/>
    </row>
    <row r="782" spans="1:19" ht="19" x14ac:dyDescent="0.25">
      <c r="A782" s="5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5"/>
    </row>
    <row r="783" spans="1:19" ht="19" x14ac:dyDescent="0.25">
      <c r="A783" s="5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5"/>
    </row>
    <row r="784" spans="1:19" ht="19" x14ac:dyDescent="0.25">
      <c r="A784" s="5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5"/>
    </row>
    <row r="785" spans="1:19" ht="19" x14ac:dyDescent="0.25">
      <c r="A785" s="5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5"/>
    </row>
    <row r="786" spans="1:19" ht="19" x14ac:dyDescent="0.25">
      <c r="A786" s="5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5"/>
    </row>
    <row r="787" spans="1:19" ht="19" x14ac:dyDescent="0.25">
      <c r="A787" s="5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5"/>
    </row>
    <row r="788" spans="1:19" ht="19" x14ac:dyDescent="0.25">
      <c r="A788" s="5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5"/>
    </row>
    <row r="789" spans="1:19" ht="19" x14ac:dyDescent="0.25">
      <c r="A789" s="5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5"/>
    </row>
    <row r="790" spans="1:19" ht="19" x14ac:dyDescent="0.25">
      <c r="A790" s="5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5"/>
    </row>
    <row r="791" spans="1:19" ht="19" x14ac:dyDescent="0.25">
      <c r="A791" s="5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5"/>
    </row>
    <row r="792" spans="1:19" ht="19" x14ac:dyDescent="0.25">
      <c r="A792" s="5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5"/>
    </row>
    <row r="793" spans="1:19" ht="19" x14ac:dyDescent="0.25">
      <c r="A793" s="5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5"/>
    </row>
    <row r="794" spans="1:19" ht="19" x14ac:dyDescent="0.25">
      <c r="A794" s="5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5"/>
    </row>
    <row r="795" spans="1:19" ht="19" x14ac:dyDescent="0.25">
      <c r="A795" s="5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5"/>
    </row>
    <row r="796" spans="1:19" ht="19" x14ac:dyDescent="0.25">
      <c r="A796" s="5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5"/>
    </row>
    <row r="797" spans="1:19" ht="19" x14ac:dyDescent="0.25">
      <c r="A797" s="5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5"/>
    </row>
    <row r="798" spans="1:19" ht="19" x14ac:dyDescent="0.25">
      <c r="A798" s="5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5"/>
    </row>
    <row r="799" spans="1:19" ht="19" x14ac:dyDescent="0.25">
      <c r="A799" s="5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5"/>
    </row>
    <row r="800" spans="1:19" ht="19" x14ac:dyDescent="0.25">
      <c r="A800" s="5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5"/>
    </row>
    <row r="801" spans="1:19" ht="19" x14ac:dyDescent="0.25">
      <c r="A801" s="5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5"/>
    </row>
    <row r="802" spans="1:19" ht="19" x14ac:dyDescent="0.25">
      <c r="A802" s="5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5"/>
    </row>
    <row r="803" spans="1:19" ht="19" x14ac:dyDescent="0.25">
      <c r="A803" s="5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5"/>
    </row>
    <row r="804" spans="1:19" ht="19" x14ac:dyDescent="0.25">
      <c r="A804" s="5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5"/>
    </row>
    <row r="805" spans="1:19" ht="19" x14ac:dyDescent="0.25">
      <c r="A805" s="5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5"/>
    </row>
    <row r="806" spans="1:19" ht="19" x14ac:dyDescent="0.25">
      <c r="A806" s="5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5"/>
    </row>
    <row r="807" spans="1:19" ht="19" x14ac:dyDescent="0.25">
      <c r="A807" s="5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5"/>
    </row>
    <row r="808" spans="1:19" ht="19" x14ac:dyDescent="0.25">
      <c r="A808" s="5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5"/>
    </row>
    <row r="809" spans="1:19" ht="19" x14ac:dyDescent="0.25">
      <c r="A809" s="5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5"/>
    </row>
    <row r="810" spans="1:19" ht="19" x14ac:dyDescent="0.25">
      <c r="A810" s="5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5"/>
    </row>
    <row r="811" spans="1:19" ht="19" x14ac:dyDescent="0.25">
      <c r="A811" s="5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5"/>
    </row>
    <row r="812" spans="1:19" ht="19" x14ac:dyDescent="0.25">
      <c r="A812" s="5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5"/>
    </row>
    <row r="813" spans="1:19" ht="19" x14ac:dyDescent="0.25">
      <c r="A813" s="5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5"/>
    </row>
    <row r="814" spans="1:19" ht="19" x14ac:dyDescent="0.25">
      <c r="A814" s="5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5"/>
    </row>
    <row r="815" spans="1:19" ht="19" x14ac:dyDescent="0.25">
      <c r="A815" s="5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5"/>
    </row>
    <row r="816" spans="1:19" ht="19" x14ac:dyDescent="0.25">
      <c r="A816" s="5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5"/>
    </row>
    <row r="817" spans="1:19" ht="19" x14ac:dyDescent="0.25">
      <c r="A817" s="5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5"/>
    </row>
    <row r="818" spans="1:19" ht="19" x14ac:dyDescent="0.25">
      <c r="A818" s="5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5"/>
    </row>
    <row r="819" spans="1:19" ht="19" x14ac:dyDescent="0.25">
      <c r="A819" s="5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5"/>
    </row>
    <row r="820" spans="1:19" ht="19" x14ac:dyDescent="0.25">
      <c r="A820" s="5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5"/>
    </row>
    <row r="821" spans="1:19" ht="19" x14ac:dyDescent="0.25">
      <c r="A821" s="5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5"/>
    </row>
    <row r="822" spans="1:19" ht="19" x14ac:dyDescent="0.25">
      <c r="A822" s="5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5"/>
    </row>
    <row r="823" spans="1:19" ht="19" x14ac:dyDescent="0.25">
      <c r="A823" s="5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5"/>
    </row>
    <row r="824" spans="1:19" ht="19" x14ac:dyDescent="0.25">
      <c r="A824" s="5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5"/>
    </row>
    <row r="825" spans="1:19" ht="19" x14ac:dyDescent="0.25">
      <c r="A825" s="5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5"/>
    </row>
    <row r="826" spans="1:19" ht="19" x14ac:dyDescent="0.25">
      <c r="A826" s="5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5"/>
    </row>
    <row r="827" spans="1:19" ht="19" x14ac:dyDescent="0.25">
      <c r="A827" s="5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5"/>
    </row>
    <row r="828" spans="1:19" ht="19" x14ac:dyDescent="0.25">
      <c r="A828" s="5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5"/>
    </row>
    <row r="829" spans="1:19" ht="19" x14ac:dyDescent="0.25">
      <c r="A829" s="5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5"/>
    </row>
    <row r="830" spans="1:19" ht="19" x14ac:dyDescent="0.25">
      <c r="A830" s="5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5"/>
    </row>
    <row r="831" spans="1:19" ht="19" x14ac:dyDescent="0.25">
      <c r="A831" s="5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5"/>
    </row>
    <row r="832" spans="1:19" ht="19" x14ac:dyDescent="0.25">
      <c r="A832" s="5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5"/>
    </row>
    <row r="833" spans="1:19" ht="19" x14ac:dyDescent="0.25">
      <c r="A833" s="5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5"/>
    </row>
    <row r="834" spans="1:19" ht="19" x14ac:dyDescent="0.25">
      <c r="A834" s="5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5"/>
    </row>
    <row r="835" spans="1:19" ht="19" x14ac:dyDescent="0.25">
      <c r="A835" s="5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5"/>
    </row>
    <row r="836" spans="1:19" ht="19" x14ac:dyDescent="0.25">
      <c r="A836" s="5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5"/>
    </row>
    <row r="837" spans="1:19" ht="19" x14ac:dyDescent="0.25">
      <c r="A837" s="5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5"/>
    </row>
    <row r="838" spans="1:19" ht="19" x14ac:dyDescent="0.25">
      <c r="A838" s="5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5"/>
    </row>
    <row r="839" spans="1:19" ht="19" x14ac:dyDescent="0.25">
      <c r="A839" s="5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5"/>
    </row>
    <row r="840" spans="1:19" ht="19" x14ac:dyDescent="0.25">
      <c r="A840" s="5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5"/>
    </row>
    <row r="841" spans="1:19" ht="19" x14ac:dyDescent="0.25">
      <c r="A841" s="5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5"/>
    </row>
    <row r="842" spans="1:19" ht="19" x14ac:dyDescent="0.25">
      <c r="A842" s="5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5"/>
    </row>
    <row r="843" spans="1:19" ht="19" x14ac:dyDescent="0.25">
      <c r="A843" s="5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5"/>
    </row>
    <row r="844" spans="1:19" ht="19" x14ac:dyDescent="0.25">
      <c r="A844" s="5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5"/>
    </row>
    <row r="845" spans="1:19" ht="19" x14ac:dyDescent="0.25">
      <c r="A845" s="5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5"/>
    </row>
    <row r="846" spans="1:19" ht="19" x14ac:dyDescent="0.25">
      <c r="A846" s="5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5"/>
    </row>
    <row r="847" spans="1:19" ht="19" x14ac:dyDescent="0.25">
      <c r="A847" s="5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5"/>
    </row>
    <row r="848" spans="1:19" ht="19" x14ac:dyDescent="0.25">
      <c r="A848" s="5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5"/>
    </row>
    <row r="849" spans="1:19" ht="19" x14ac:dyDescent="0.25">
      <c r="A849" s="5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5"/>
    </row>
    <row r="850" spans="1:19" ht="19" x14ac:dyDescent="0.25">
      <c r="A850" s="5"/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5"/>
    </row>
    <row r="851" spans="1:19" ht="19" x14ac:dyDescent="0.25">
      <c r="A851" s="5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5"/>
    </row>
    <row r="852" spans="1:19" ht="19" x14ac:dyDescent="0.25">
      <c r="A852" s="5"/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5"/>
    </row>
    <row r="853" spans="1:19" ht="19" x14ac:dyDescent="0.25">
      <c r="A853" s="5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5"/>
    </row>
    <row r="854" spans="1:19" ht="19" x14ac:dyDescent="0.25">
      <c r="A854" s="5"/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5"/>
    </row>
    <row r="855" spans="1:19" ht="19" x14ac:dyDescent="0.25">
      <c r="A855" s="5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5"/>
    </row>
    <row r="856" spans="1:19" ht="19" x14ac:dyDescent="0.25">
      <c r="A856" s="5"/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5"/>
    </row>
    <row r="857" spans="1:19" ht="19" x14ac:dyDescent="0.25">
      <c r="A857" s="5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5"/>
    </row>
    <row r="858" spans="1:19" ht="19" x14ac:dyDescent="0.25">
      <c r="A858" s="5"/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5"/>
    </row>
    <row r="859" spans="1:19" ht="19" x14ac:dyDescent="0.25">
      <c r="A859" s="5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5"/>
    </row>
    <row r="860" spans="1:19" ht="19" x14ac:dyDescent="0.25">
      <c r="A860" s="5"/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5"/>
    </row>
    <row r="861" spans="1:19" ht="19" x14ac:dyDescent="0.25">
      <c r="A861" s="5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5"/>
    </row>
    <row r="862" spans="1:19" ht="19" x14ac:dyDescent="0.25">
      <c r="A862" s="5"/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5"/>
    </row>
    <row r="863" spans="1:19" ht="19" x14ac:dyDescent="0.25">
      <c r="A863" s="5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5"/>
    </row>
    <row r="864" spans="1:19" ht="19" x14ac:dyDescent="0.25">
      <c r="A864" s="5"/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5"/>
    </row>
    <row r="865" spans="1:19" ht="19" x14ac:dyDescent="0.25">
      <c r="A865" s="5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5"/>
    </row>
    <row r="866" spans="1:19" ht="19" x14ac:dyDescent="0.25">
      <c r="A866" s="5"/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5"/>
    </row>
    <row r="867" spans="1:19" ht="19" x14ac:dyDescent="0.25">
      <c r="A867" s="5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5"/>
    </row>
    <row r="868" spans="1:19" ht="19" x14ac:dyDescent="0.25">
      <c r="A868" s="5"/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5"/>
    </row>
    <row r="869" spans="1:19" ht="19" x14ac:dyDescent="0.25">
      <c r="A869" s="5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5"/>
    </row>
    <row r="870" spans="1:19" ht="19" x14ac:dyDescent="0.25">
      <c r="A870" s="5"/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5"/>
    </row>
    <row r="871" spans="1:19" ht="19" x14ac:dyDescent="0.25">
      <c r="A871" s="5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5"/>
    </row>
    <row r="872" spans="1:19" ht="19" x14ac:dyDescent="0.25">
      <c r="A872" s="5"/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5"/>
    </row>
    <row r="873" spans="1:19" ht="19" x14ac:dyDescent="0.25">
      <c r="A873" s="5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5"/>
    </row>
    <row r="874" spans="1:19" ht="19" x14ac:dyDescent="0.25">
      <c r="A874" s="5"/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5"/>
    </row>
    <row r="875" spans="1:19" ht="19" x14ac:dyDescent="0.25">
      <c r="A875" s="5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5"/>
    </row>
    <row r="876" spans="1:19" ht="19" x14ac:dyDescent="0.25">
      <c r="A876" s="5"/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5"/>
    </row>
    <row r="877" spans="1:19" ht="19" x14ac:dyDescent="0.25">
      <c r="A877" s="5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5"/>
    </row>
    <row r="878" spans="1:19" ht="19" x14ac:dyDescent="0.25">
      <c r="A878" s="5"/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5"/>
    </row>
    <row r="879" spans="1:19" ht="19" x14ac:dyDescent="0.25">
      <c r="A879" s="5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5"/>
    </row>
    <row r="880" spans="1:19" ht="19" x14ac:dyDescent="0.25">
      <c r="A880" s="5"/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5"/>
    </row>
    <row r="881" spans="1:19" ht="19" x14ac:dyDescent="0.25">
      <c r="A881" s="5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5"/>
    </row>
    <row r="882" spans="1:19" ht="19" x14ac:dyDescent="0.25">
      <c r="A882" s="5"/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5"/>
    </row>
    <row r="883" spans="1:19" ht="19" x14ac:dyDescent="0.25">
      <c r="A883" s="5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5"/>
    </row>
    <row r="884" spans="1:19" ht="19" x14ac:dyDescent="0.25">
      <c r="A884" s="5"/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5"/>
    </row>
    <row r="885" spans="1:19" ht="19" x14ac:dyDescent="0.25">
      <c r="A885" s="5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5"/>
    </row>
    <row r="886" spans="1:19" ht="19" x14ac:dyDescent="0.25">
      <c r="A886" s="5"/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5"/>
    </row>
    <row r="887" spans="1:19" ht="19" x14ac:dyDescent="0.25">
      <c r="A887" s="5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5"/>
    </row>
    <row r="888" spans="1:19" ht="19" x14ac:dyDescent="0.25">
      <c r="A888" s="5"/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5"/>
    </row>
    <row r="889" spans="1:19" ht="19" x14ac:dyDescent="0.25">
      <c r="A889" s="5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5"/>
    </row>
    <row r="890" spans="1:19" ht="19" x14ac:dyDescent="0.25">
      <c r="A890" s="5"/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5"/>
    </row>
    <row r="891" spans="1:19" ht="19" x14ac:dyDescent="0.25">
      <c r="A891" s="5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5"/>
    </row>
    <row r="892" spans="1:19" ht="19" x14ac:dyDescent="0.25">
      <c r="A892" s="5"/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5"/>
    </row>
    <row r="893" spans="1:19" ht="19" x14ac:dyDescent="0.25">
      <c r="A893" s="5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5"/>
    </row>
    <row r="894" spans="1:19" ht="19" x14ac:dyDescent="0.25">
      <c r="A894" s="5"/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5"/>
    </row>
    <row r="895" spans="1:19" ht="19" x14ac:dyDescent="0.25">
      <c r="A895" s="5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5"/>
    </row>
    <row r="896" spans="1:19" ht="19" x14ac:dyDescent="0.25">
      <c r="A896" s="5"/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5"/>
    </row>
    <row r="897" spans="1:19" ht="19" x14ac:dyDescent="0.25">
      <c r="A897" s="5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5"/>
    </row>
    <row r="898" spans="1:19" ht="19" x14ac:dyDescent="0.25">
      <c r="A898" s="5"/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5"/>
    </row>
    <row r="899" spans="1:19" ht="19" x14ac:dyDescent="0.25">
      <c r="A899" s="5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5"/>
    </row>
    <row r="900" spans="1:19" ht="19" x14ac:dyDescent="0.25">
      <c r="A900" s="5"/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5"/>
    </row>
    <row r="901" spans="1:19" ht="19" x14ac:dyDescent="0.25">
      <c r="A901" s="5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5"/>
    </row>
    <row r="902" spans="1:19" ht="19" x14ac:dyDescent="0.25">
      <c r="A902" s="5"/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5"/>
    </row>
    <row r="903" spans="1:19" ht="19" x14ac:dyDescent="0.25">
      <c r="A903" s="5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5"/>
    </row>
    <row r="904" spans="1:19" ht="19" x14ac:dyDescent="0.25">
      <c r="A904" s="5"/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5"/>
    </row>
    <row r="905" spans="1:19" ht="19" x14ac:dyDescent="0.25">
      <c r="A905" s="5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5"/>
    </row>
    <row r="906" spans="1:19" ht="19" x14ac:dyDescent="0.25">
      <c r="A906" s="5"/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5"/>
    </row>
    <row r="907" spans="1:19" ht="19" x14ac:dyDescent="0.25">
      <c r="A907" s="5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5"/>
    </row>
    <row r="908" spans="1:19" ht="19" x14ac:dyDescent="0.25">
      <c r="A908" s="5"/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5"/>
    </row>
    <row r="909" spans="1:19" ht="19" x14ac:dyDescent="0.25">
      <c r="A909" s="5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5"/>
    </row>
    <row r="910" spans="1:19" ht="19" x14ac:dyDescent="0.25">
      <c r="A910" s="5"/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5"/>
    </row>
    <row r="911" spans="1:19" ht="19" x14ac:dyDescent="0.25">
      <c r="A911" s="5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5"/>
    </row>
    <row r="912" spans="1:19" ht="19" x14ac:dyDescent="0.25">
      <c r="A912" s="5"/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5"/>
    </row>
    <row r="913" spans="1:19" ht="19" x14ac:dyDescent="0.25">
      <c r="A913" s="5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5"/>
    </row>
    <row r="914" spans="1:19" ht="19" x14ac:dyDescent="0.25">
      <c r="A914" s="5"/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5"/>
    </row>
    <row r="915" spans="1:19" ht="19" x14ac:dyDescent="0.25">
      <c r="A915" s="5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5"/>
    </row>
    <row r="916" spans="1:19" ht="19" x14ac:dyDescent="0.25">
      <c r="A916" s="5"/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5"/>
    </row>
    <row r="917" spans="1:19" ht="19" x14ac:dyDescent="0.25">
      <c r="A917" s="5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5"/>
    </row>
    <row r="918" spans="1:19" ht="19" x14ac:dyDescent="0.25">
      <c r="A918" s="5"/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5"/>
    </row>
    <row r="919" spans="1:19" ht="19" x14ac:dyDescent="0.25">
      <c r="A919" s="5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5"/>
    </row>
    <row r="920" spans="1:19" ht="19" x14ac:dyDescent="0.25">
      <c r="A920" s="5"/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5"/>
    </row>
    <row r="921" spans="1:19" ht="19" x14ac:dyDescent="0.25">
      <c r="A921" s="5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5"/>
    </row>
    <row r="922" spans="1:19" ht="19" x14ac:dyDescent="0.25">
      <c r="A922" s="5"/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5"/>
    </row>
    <row r="923" spans="1:19" ht="19" x14ac:dyDescent="0.25">
      <c r="A923" s="5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5"/>
    </row>
    <row r="924" spans="1:19" ht="19" x14ac:dyDescent="0.25">
      <c r="A924" s="5"/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5"/>
    </row>
    <row r="925" spans="1:19" ht="19" x14ac:dyDescent="0.25">
      <c r="A925" s="5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5"/>
    </row>
    <row r="926" spans="1:19" ht="19" x14ac:dyDescent="0.25">
      <c r="A926" s="5"/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5"/>
    </row>
    <row r="927" spans="1:19" ht="19" x14ac:dyDescent="0.25">
      <c r="A927" s="5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5"/>
    </row>
    <row r="928" spans="1:19" ht="19" x14ac:dyDescent="0.25">
      <c r="A928" s="5"/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5"/>
    </row>
    <row r="929" spans="1:19" ht="19" x14ac:dyDescent="0.25">
      <c r="A929" s="5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5"/>
    </row>
    <row r="930" spans="1:19" ht="19" x14ac:dyDescent="0.25">
      <c r="A930" s="5"/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5"/>
    </row>
    <row r="931" spans="1:19" ht="19" x14ac:dyDescent="0.25">
      <c r="A931" s="5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5"/>
    </row>
    <row r="932" spans="1:19" ht="19" x14ac:dyDescent="0.25">
      <c r="A932" s="5"/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5"/>
    </row>
    <row r="933" spans="1:19" ht="19" x14ac:dyDescent="0.25">
      <c r="A933" s="5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5"/>
    </row>
    <row r="934" spans="1:19" ht="19" x14ac:dyDescent="0.25">
      <c r="A934" s="5"/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5"/>
    </row>
    <row r="935" spans="1:19" ht="19" x14ac:dyDescent="0.25">
      <c r="A935" s="5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5"/>
    </row>
    <row r="936" spans="1:19" ht="19" x14ac:dyDescent="0.25">
      <c r="A936" s="5"/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5"/>
    </row>
    <row r="937" spans="1:19" ht="19" x14ac:dyDescent="0.25">
      <c r="A937" s="5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5"/>
    </row>
    <row r="938" spans="1:19" ht="19" x14ac:dyDescent="0.25">
      <c r="A938" s="5"/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5"/>
    </row>
    <row r="939" spans="1:19" ht="19" x14ac:dyDescent="0.25">
      <c r="A939" s="5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5"/>
    </row>
    <row r="940" spans="1:19" ht="19" x14ac:dyDescent="0.25">
      <c r="A940" s="5"/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5"/>
    </row>
    <row r="941" spans="1:19" ht="19" x14ac:dyDescent="0.25">
      <c r="A941" s="5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5"/>
    </row>
    <row r="942" spans="1:19" ht="19" x14ac:dyDescent="0.25">
      <c r="A942" s="5"/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5"/>
    </row>
    <row r="943" spans="1:19" ht="19" x14ac:dyDescent="0.25">
      <c r="A943" s="5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5"/>
    </row>
    <row r="944" spans="1:19" ht="19" x14ac:dyDescent="0.25">
      <c r="A944" s="5"/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5"/>
    </row>
    <row r="945" spans="1:19" ht="19" x14ac:dyDescent="0.25">
      <c r="A945" s="5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5"/>
    </row>
    <row r="946" spans="1:19" ht="19" x14ac:dyDescent="0.25">
      <c r="A946" s="5"/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5"/>
    </row>
    <row r="947" spans="1:19" ht="19" x14ac:dyDescent="0.25">
      <c r="A947" s="5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5"/>
    </row>
    <row r="948" spans="1:19" ht="19" x14ac:dyDescent="0.25">
      <c r="A948" s="5"/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5"/>
    </row>
    <row r="949" spans="1:19" ht="19" x14ac:dyDescent="0.25">
      <c r="A949" s="5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5"/>
    </row>
    <row r="950" spans="1:19" ht="19" x14ac:dyDescent="0.25">
      <c r="A950" s="5"/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5"/>
    </row>
    <row r="951" spans="1:19" ht="19" x14ac:dyDescent="0.25">
      <c r="A951" s="5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5"/>
    </row>
    <row r="952" spans="1:19" ht="19" x14ac:dyDescent="0.25">
      <c r="A952" s="5"/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5"/>
    </row>
    <row r="953" spans="1:19" ht="19" x14ac:dyDescent="0.25">
      <c r="A953" s="5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5"/>
    </row>
    <row r="954" spans="1:19" ht="19" x14ac:dyDescent="0.25">
      <c r="A954" s="5"/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5"/>
    </row>
    <row r="955" spans="1:19" ht="19" x14ac:dyDescent="0.25">
      <c r="A955" s="5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5"/>
    </row>
    <row r="956" spans="1:19" ht="19" x14ac:dyDescent="0.25">
      <c r="A956" s="5"/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5"/>
    </row>
    <row r="957" spans="1:19" ht="19" x14ac:dyDescent="0.25">
      <c r="A957" s="5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5"/>
    </row>
    <row r="958" spans="1:19" ht="19" x14ac:dyDescent="0.25">
      <c r="A958" s="5"/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5"/>
    </row>
    <row r="959" spans="1:19" ht="19" x14ac:dyDescent="0.25">
      <c r="A959" s="5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5"/>
    </row>
    <row r="960" spans="1:19" ht="19" x14ac:dyDescent="0.25">
      <c r="A960" s="5"/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5"/>
    </row>
    <row r="961" spans="1:19" ht="19" x14ac:dyDescent="0.25">
      <c r="A961" s="5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5"/>
    </row>
    <row r="962" spans="1:19" ht="19" x14ac:dyDescent="0.25">
      <c r="A962" s="5"/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5"/>
    </row>
    <row r="963" spans="1:19" ht="19" x14ac:dyDescent="0.25">
      <c r="A963" s="5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5"/>
    </row>
    <row r="964" spans="1:19" ht="19" x14ac:dyDescent="0.25">
      <c r="A964" s="5"/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5"/>
    </row>
    <row r="965" spans="1:19" ht="19" x14ac:dyDescent="0.25">
      <c r="A965" s="5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5"/>
    </row>
    <row r="966" spans="1:19" ht="19" x14ac:dyDescent="0.25">
      <c r="A966" s="5"/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5"/>
    </row>
    <row r="967" spans="1:19" ht="19" x14ac:dyDescent="0.25">
      <c r="A967" s="5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5"/>
    </row>
    <row r="968" spans="1:19" ht="19" x14ac:dyDescent="0.25">
      <c r="A968" s="5"/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5"/>
    </row>
    <row r="969" spans="1:19" ht="19" x14ac:dyDescent="0.25">
      <c r="A969" s="5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5"/>
    </row>
    <row r="970" spans="1:19" ht="19" x14ac:dyDescent="0.25">
      <c r="A970" s="5"/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5"/>
    </row>
    <row r="971" spans="1:19" ht="19" x14ac:dyDescent="0.25">
      <c r="A971" s="5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5"/>
    </row>
    <row r="972" spans="1:19" ht="19" x14ac:dyDescent="0.25">
      <c r="A972" s="5"/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5"/>
    </row>
    <row r="973" spans="1:19" ht="19" x14ac:dyDescent="0.25">
      <c r="A973" s="5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5"/>
    </row>
    <row r="974" spans="1:19" ht="19" x14ac:dyDescent="0.25">
      <c r="A974" s="5"/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5"/>
    </row>
    <row r="975" spans="1:19" ht="19" x14ac:dyDescent="0.25">
      <c r="A975" s="5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5"/>
    </row>
    <row r="976" spans="1:19" ht="19" x14ac:dyDescent="0.25">
      <c r="A976" s="5"/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5"/>
    </row>
    <row r="977" spans="1:19" ht="19" x14ac:dyDescent="0.25">
      <c r="A977" s="5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5"/>
    </row>
    <row r="978" spans="1:19" ht="19" x14ac:dyDescent="0.25">
      <c r="A978" s="5"/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5"/>
    </row>
    <row r="979" spans="1:19" ht="19" x14ac:dyDescent="0.25">
      <c r="A979" s="5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5"/>
    </row>
    <row r="980" spans="1:19" ht="19" x14ac:dyDescent="0.25">
      <c r="A980" s="5"/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5"/>
    </row>
    <row r="981" spans="1:19" ht="19" x14ac:dyDescent="0.25">
      <c r="A981" s="5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5"/>
    </row>
    <row r="982" spans="1:19" ht="19" x14ac:dyDescent="0.25">
      <c r="A982" s="5"/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5"/>
    </row>
    <row r="983" spans="1:19" ht="19" x14ac:dyDescent="0.25">
      <c r="A983" s="5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5"/>
    </row>
    <row r="984" spans="1:19" ht="19" x14ac:dyDescent="0.25">
      <c r="A984" s="5"/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5"/>
    </row>
    <row r="985" spans="1:19" ht="19" x14ac:dyDescent="0.25">
      <c r="A985" s="5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5"/>
    </row>
    <row r="986" spans="1:19" ht="19" x14ac:dyDescent="0.25">
      <c r="A986" s="5"/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5"/>
    </row>
    <row r="987" spans="1:19" ht="19" x14ac:dyDescent="0.25">
      <c r="A987" s="5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5"/>
    </row>
    <row r="988" spans="1:19" ht="19" x14ac:dyDescent="0.25">
      <c r="A988" s="5"/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5"/>
    </row>
    <row r="989" spans="1:19" ht="19" x14ac:dyDescent="0.25">
      <c r="A989" s="5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5"/>
    </row>
    <row r="990" spans="1:19" ht="19" x14ac:dyDescent="0.25">
      <c r="A990" s="5"/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5"/>
    </row>
    <row r="991" spans="1:19" ht="19" x14ac:dyDescent="0.25">
      <c r="A991" s="5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5"/>
    </row>
    <row r="992" spans="1:19" ht="19" x14ac:dyDescent="0.25">
      <c r="A992" s="5"/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5"/>
    </row>
    <row r="993" spans="1:19" ht="19" x14ac:dyDescent="0.25">
      <c r="A993" s="5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5"/>
    </row>
    <row r="994" spans="1:19" ht="19" x14ac:dyDescent="0.25">
      <c r="A994" s="5"/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5"/>
    </row>
    <row r="995" spans="1:19" ht="19" x14ac:dyDescent="0.25">
      <c r="A995" s="5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5"/>
    </row>
    <row r="996" spans="1:19" ht="19" x14ac:dyDescent="0.25">
      <c r="A996" s="5"/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5"/>
    </row>
    <row r="997" spans="1:19" ht="19" x14ac:dyDescent="0.25">
      <c r="A997" s="5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5"/>
    </row>
    <row r="998" spans="1:19" ht="19" x14ac:dyDescent="0.25">
      <c r="A998" s="5"/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5"/>
    </row>
    <row r="999" spans="1:19" ht="19" x14ac:dyDescent="0.25">
      <c r="A999" s="5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5"/>
    </row>
    <row r="1000" spans="1:19" ht="19" x14ac:dyDescent="0.25">
      <c r="A1000" s="5"/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5"/>
    </row>
    <row r="1001" spans="1:19" ht="19" x14ac:dyDescent="0.25">
      <c r="A1001" s="5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5"/>
    </row>
    <row r="1002" spans="1:19" ht="19" x14ac:dyDescent="0.25">
      <c r="A1002" s="5"/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5"/>
    </row>
    <row r="1003" spans="1:19" ht="19" x14ac:dyDescent="0.25">
      <c r="A1003" s="5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5"/>
    </row>
    <row r="1004" spans="1:19" ht="19" x14ac:dyDescent="0.25">
      <c r="A1004" s="5"/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5"/>
    </row>
    <row r="1005" spans="1:19" ht="19" x14ac:dyDescent="0.25">
      <c r="A1005" s="5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5"/>
    </row>
    <row r="1006" spans="1:19" ht="19" x14ac:dyDescent="0.25">
      <c r="A1006" s="5"/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5"/>
    </row>
    <row r="1007" spans="1:19" ht="19" x14ac:dyDescent="0.25">
      <c r="A1007" s="5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5"/>
    </row>
    <row r="1008" spans="1:19" ht="19" x14ac:dyDescent="0.25">
      <c r="A1008" s="5"/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5"/>
    </row>
    <row r="1009" spans="1:19" ht="19" x14ac:dyDescent="0.25">
      <c r="A1009" s="5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5"/>
    </row>
    <row r="1010" spans="1:19" ht="19" x14ac:dyDescent="0.25">
      <c r="A1010" s="5"/>
      <c r="B1010" s="9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5"/>
    </row>
    <row r="1011" spans="1:19" ht="19" x14ac:dyDescent="0.25">
      <c r="A1011" s="5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5"/>
    </row>
    <row r="1012" spans="1:19" ht="19" x14ac:dyDescent="0.25">
      <c r="A1012" s="5"/>
      <c r="B1012" s="9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5"/>
    </row>
    <row r="1013" spans="1:19" ht="19" x14ac:dyDescent="0.25">
      <c r="A1013" s="5"/>
      <c r="B1013" s="9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5"/>
    </row>
    <row r="1014" spans="1:19" ht="19" x14ac:dyDescent="0.25">
      <c r="A1014" s="5"/>
      <c r="B1014" s="9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5"/>
    </row>
    <row r="1015" spans="1:19" ht="19" x14ac:dyDescent="0.25">
      <c r="A1015" s="5"/>
      <c r="B1015" s="9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5"/>
    </row>
    <row r="1016" spans="1:19" ht="19" x14ac:dyDescent="0.25">
      <c r="A1016" s="5"/>
      <c r="B1016" s="9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5"/>
    </row>
    <row r="1017" spans="1:19" ht="19" x14ac:dyDescent="0.25">
      <c r="A1017" s="5"/>
      <c r="B1017" s="9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5"/>
    </row>
    <row r="1018" spans="1:19" ht="19" x14ac:dyDescent="0.25">
      <c r="A1018" s="5"/>
      <c r="B1018" s="9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5"/>
    </row>
    <row r="1019" spans="1:19" ht="19" x14ac:dyDescent="0.25">
      <c r="A1019" s="5"/>
      <c r="B1019" s="9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5"/>
    </row>
    <row r="1020" spans="1:19" ht="19" x14ac:dyDescent="0.25">
      <c r="A1020" s="5"/>
      <c r="B1020" s="9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5"/>
    </row>
    <row r="1021" spans="1:19" ht="19" x14ac:dyDescent="0.25">
      <c r="A1021" s="5"/>
      <c r="B1021" s="9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5"/>
    </row>
    <row r="1022" spans="1:19" ht="19" x14ac:dyDescent="0.25">
      <c r="A1022" s="5"/>
      <c r="B1022" s="9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5"/>
    </row>
    <row r="1023" spans="1:19" ht="19" x14ac:dyDescent="0.25">
      <c r="A1023" s="5"/>
      <c r="B1023" s="9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5"/>
    </row>
    <row r="1024" spans="1:19" ht="19" x14ac:dyDescent="0.25">
      <c r="A1024" s="5"/>
      <c r="B1024" s="9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5"/>
    </row>
    <row r="1025" spans="1:19" ht="19" x14ac:dyDescent="0.25">
      <c r="A1025" s="5"/>
      <c r="B1025" s="9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5"/>
    </row>
    <row r="1026" spans="1:19" ht="19" x14ac:dyDescent="0.25">
      <c r="A1026" s="5"/>
      <c r="B1026" s="9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5"/>
    </row>
    <row r="1027" spans="1:19" ht="19" x14ac:dyDescent="0.25">
      <c r="A1027" s="5"/>
      <c r="B1027" s="9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5"/>
    </row>
    <row r="1028" spans="1:19" ht="19" x14ac:dyDescent="0.25">
      <c r="A1028" s="5"/>
      <c r="B1028" s="9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5"/>
    </row>
    <row r="1029" spans="1:19" ht="19" x14ac:dyDescent="0.25">
      <c r="A1029" s="5"/>
      <c r="B1029" s="9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5"/>
    </row>
    <row r="1030" spans="1:19" ht="19" x14ac:dyDescent="0.25">
      <c r="A1030" s="5"/>
      <c r="B1030" s="9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5"/>
    </row>
    <row r="1031" spans="1:19" ht="19" x14ac:dyDescent="0.25">
      <c r="A1031" s="5"/>
      <c r="B1031" s="9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5"/>
    </row>
    <row r="1032" spans="1:19" ht="19" x14ac:dyDescent="0.25">
      <c r="A1032" s="5"/>
      <c r="B1032" s="9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5"/>
    </row>
    <row r="1033" spans="1:19" ht="19" x14ac:dyDescent="0.25">
      <c r="A1033" s="5"/>
      <c r="B1033" s="9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5"/>
    </row>
    <row r="1034" spans="1:19" ht="19" x14ac:dyDescent="0.25">
      <c r="A1034" s="5"/>
      <c r="B1034" s="9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5"/>
    </row>
    <row r="1035" spans="1:19" ht="19" x14ac:dyDescent="0.25">
      <c r="A1035" s="5"/>
      <c r="B1035" s="9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5"/>
    </row>
    <row r="1036" spans="1:19" ht="19" x14ac:dyDescent="0.25">
      <c r="A1036" s="5"/>
      <c r="B1036" s="9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5"/>
    </row>
    <row r="1037" spans="1:19" ht="19" x14ac:dyDescent="0.25">
      <c r="A1037" s="5"/>
      <c r="B1037" s="9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5"/>
    </row>
    <row r="1038" spans="1:19" ht="19" x14ac:dyDescent="0.25">
      <c r="A1038" s="5"/>
      <c r="B1038" s="9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5"/>
    </row>
    <row r="1039" spans="1:19" ht="19" x14ac:dyDescent="0.25">
      <c r="A1039" s="5"/>
      <c r="B1039" s="9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5"/>
    </row>
    <row r="1040" spans="1:19" ht="19" x14ac:dyDescent="0.25">
      <c r="A1040" s="5"/>
      <c r="B1040" s="9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5"/>
    </row>
    <row r="1041" spans="1:19" ht="19" x14ac:dyDescent="0.25">
      <c r="A1041" s="5"/>
      <c r="B1041" s="9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5"/>
    </row>
    <row r="1042" spans="1:19" ht="19" x14ac:dyDescent="0.25">
      <c r="A1042" s="5"/>
      <c r="B1042" s="9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5"/>
    </row>
    <row r="1043" spans="1:19" ht="19" x14ac:dyDescent="0.25">
      <c r="A1043" s="5"/>
      <c r="B1043" s="9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5"/>
    </row>
    <row r="1044" spans="1:19" ht="19" x14ac:dyDescent="0.25">
      <c r="A1044" s="5"/>
      <c r="B1044" s="9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5"/>
    </row>
    <row r="1045" spans="1:19" ht="19" x14ac:dyDescent="0.25">
      <c r="A1045" s="5"/>
      <c r="B1045" s="9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5"/>
    </row>
    <row r="1046" spans="1:19" ht="19" x14ac:dyDescent="0.25">
      <c r="A1046" s="5"/>
      <c r="B1046" s="9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5"/>
    </row>
    <row r="1047" spans="1:19" ht="19" x14ac:dyDescent="0.25">
      <c r="A1047" s="5"/>
      <c r="B1047" s="9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5"/>
    </row>
    <row r="1048" spans="1:19" ht="19" x14ac:dyDescent="0.25">
      <c r="A1048" s="5"/>
      <c r="B1048" s="9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5"/>
    </row>
  </sheetData>
  <autoFilter ref="A1:T1048" xr:uid="{C6471FC1-5353-B544-B8EF-68D7C9539E17}"/>
  <sortState xmlns:xlrd2="http://schemas.microsoft.com/office/spreadsheetml/2017/richdata2" ref="A2:T1048">
    <sortCondition descending="1" ref="A2:A1048"/>
    <sortCondition descending="1" ref="I2:I10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2A85-6C2A-C64A-B17D-64550A28A955}">
  <dimension ref="A1:AB1485"/>
  <sheetViews>
    <sheetView workbookViewId="0">
      <pane xSplit="4" ySplit="1" topLeftCell="E1050" activePane="bottomRight" state="frozen"/>
      <selection pane="topRight" activeCell="E1" sqref="E1"/>
      <selection pane="bottomLeft" activeCell="A2" sqref="A2"/>
      <selection pane="bottomRight" activeCell="AA1469" sqref="AA1469"/>
    </sheetView>
  </sheetViews>
  <sheetFormatPr baseColWidth="10" defaultRowHeight="16" x14ac:dyDescent="0.2"/>
  <cols>
    <col min="3" max="3" width="26.6640625" customWidth="1"/>
    <col min="25" max="25" width="17.1640625" customWidth="1"/>
    <col min="26" max="26" width="26" customWidth="1"/>
  </cols>
  <sheetData>
    <row r="1" spans="1:28" ht="30" x14ac:dyDescent="0.2">
      <c r="A1" t="s">
        <v>588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917</v>
      </c>
      <c r="J1" s="1" t="s">
        <v>918</v>
      </c>
      <c r="K1" s="1" t="s">
        <v>8</v>
      </c>
      <c r="L1" s="1" t="s">
        <v>906</v>
      </c>
      <c r="M1" s="1" t="s">
        <v>9</v>
      </c>
      <c r="N1" s="1" t="s">
        <v>10</v>
      </c>
      <c r="O1" s="1" t="s">
        <v>919</v>
      </c>
      <c r="P1" s="1" t="s">
        <v>12</v>
      </c>
      <c r="Q1" s="1" t="s">
        <v>920</v>
      </c>
      <c r="R1" s="1" t="s">
        <v>921</v>
      </c>
      <c r="S1" s="1" t="s">
        <v>13</v>
      </c>
      <c r="T1" s="1" t="s">
        <v>922</v>
      </c>
      <c r="U1" s="1" t="s">
        <v>923</v>
      </c>
      <c r="V1" s="1" t="s">
        <v>924</v>
      </c>
      <c r="W1" s="1" t="s">
        <v>925</v>
      </c>
      <c r="X1" s="1" t="s">
        <v>926</v>
      </c>
      <c r="Y1" s="1" t="s">
        <v>1</v>
      </c>
      <c r="Z1" s="1" t="s">
        <v>1274</v>
      </c>
      <c r="AA1" s="1" t="s">
        <v>1278</v>
      </c>
      <c r="AB1" s="1" t="s">
        <v>1282</v>
      </c>
    </row>
    <row r="2" spans="1:28" x14ac:dyDescent="0.2">
      <c r="A2">
        <v>2020</v>
      </c>
      <c r="B2" s="1">
        <v>1</v>
      </c>
      <c r="C2" s="2" t="s">
        <v>447</v>
      </c>
      <c r="D2" s="2" t="s">
        <v>21</v>
      </c>
      <c r="E2" s="2">
        <v>27</v>
      </c>
      <c r="F2" s="2" t="s">
        <v>181</v>
      </c>
      <c r="G2" s="2">
        <v>16</v>
      </c>
      <c r="H2" s="2">
        <v>15</v>
      </c>
      <c r="I2" s="2">
        <v>166</v>
      </c>
      <c r="J2" s="2">
        <v>127</v>
      </c>
      <c r="K2" s="2">
        <v>1535</v>
      </c>
      <c r="L2" s="2">
        <v>8</v>
      </c>
      <c r="M2" s="2">
        <v>73</v>
      </c>
      <c r="N2" s="2">
        <v>1071</v>
      </c>
      <c r="O2" s="2">
        <v>8.4</v>
      </c>
      <c r="P2" s="2">
        <v>464</v>
      </c>
      <c r="Q2" s="2">
        <v>3.7</v>
      </c>
      <c r="R2" s="2">
        <v>10.1</v>
      </c>
      <c r="S2" s="2">
        <v>5</v>
      </c>
      <c r="T2" s="2">
        <v>25.4</v>
      </c>
      <c r="U2" s="2">
        <v>8</v>
      </c>
      <c r="V2" s="2">
        <v>4.8</v>
      </c>
      <c r="W2" s="2">
        <v>2</v>
      </c>
      <c r="X2" s="2">
        <v>115.4</v>
      </c>
      <c r="Y2" t="str">
        <f>SUBSTITUTE(SUBSTITUTE(C2,"*",""),"+","")</f>
        <v>Stefon Diggs</v>
      </c>
      <c r="Z2" t="str">
        <f>TRIM(CONCATENATE(A2,"-",Y2))</f>
        <v>2020-Stefon Diggs</v>
      </c>
      <c r="AA2">
        <f>K2/G2*16</f>
        <v>1535</v>
      </c>
      <c r="AB2">
        <f>P2/G2*16</f>
        <v>464</v>
      </c>
    </row>
    <row r="3" spans="1:28" x14ac:dyDescent="0.2">
      <c r="A3">
        <v>2020</v>
      </c>
      <c r="B3" s="1">
        <v>2</v>
      </c>
      <c r="C3" s="2" t="s">
        <v>1217</v>
      </c>
      <c r="D3" s="2" t="s">
        <v>19</v>
      </c>
      <c r="E3" s="2">
        <v>28</v>
      </c>
      <c r="F3" s="2" t="s">
        <v>181</v>
      </c>
      <c r="G3" s="2">
        <v>14</v>
      </c>
      <c r="H3" s="2">
        <v>14</v>
      </c>
      <c r="I3" s="2">
        <v>149</v>
      </c>
      <c r="J3" s="2">
        <v>115</v>
      </c>
      <c r="K3" s="2">
        <v>1374</v>
      </c>
      <c r="L3" s="2">
        <v>18</v>
      </c>
      <c r="M3" s="2">
        <v>73</v>
      </c>
      <c r="N3" s="2">
        <v>777</v>
      </c>
      <c r="O3" s="2">
        <v>6.8</v>
      </c>
      <c r="P3" s="2">
        <v>597</v>
      </c>
      <c r="Q3" s="2">
        <v>5.2</v>
      </c>
      <c r="R3" s="2">
        <v>8.9</v>
      </c>
      <c r="S3" s="2">
        <v>2</v>
      </c>
      <c r="T3" s="2">
        <v>57.5</v>
      </c>
      <c r="U3" s="2">
        <v>1</v>
      </c>
      <c r="V3" s="2">
        <v>0.7</v>
      </c>
      <c r="W3" s="2">
        <v>3</v>
      </c>
      <c r="X3" s="2">
        <v>136</v>
      </c>
      <c r="Y3" t="str">
        <f t="shared" ref="Y3:Y66" si="0">SUBSTITUTE(SUBSTITUTE(C3,"*",""),"+","")</f>
        <v>Davante Adams</v>
      </c>
      <c r="Z3" t="str">
        <f t="shared" ref="Z3:Z66" si="1">TRIM(CONCATENATE(A3,"-",Y3))</f>
        <v>2020-Davante Adams</v>
      </c>
      <c r="AA3" s="13">
        <f t="shared" ref="AA3:AA66" si="2">K3/G3*16</f>
        <v>1570.2857142857142</v>
      </c>
      <c r="AB3">
        <f t="shared" ref="AB3:AB66" si="3">P3/G3*16</f>
        <v>682.28571428571433</v>
      </c>
    </row>
    <row r="4" spans="1:28" x14ac:dyDescent="0.2">
      <c r="A4">
        <v>2020</v>
      </c>
      <c r="B4" s="1">
        <v>3</v>
      </c>
      <c r="C4" s="2" t="s">
        <v>455</v>
      </c>
      <c r="D4" s="2" t="s">
        <v>88</v>
      </c>
      <c r="E4" s="2">
        <v>28</v>
      </c>
      <c r="F4" s="2" t="s">
        <v>181</v>
      </c>
      <c r="G4" s="2">
        <v>16</v>
      </c>
      <c r="H4" s="2">
        <v>16</v>
      </c>
      <c r="I4" s="2">
        <v>160</v>
      </c>
      <c r="J4" s="2">
        <v>115</v>
      </c>
      <c r="K4" s="2">
        <v>1407</v>
      </c>
      <c r="L4" s="2">
        <v>6</v>
      </c>
      <c r="M4" s="2">
        <v>75</v>
      </c>
      <c r="N4" s="2">
        <v>873</v>
      </c>
      <c r="O4" s="2">
        <v>7.6</v>
      </c>
      <c r="P4" s="2">
        <v>534</v>
      </c>
      <c r="Q4" s="2">
        <v>4.5999999999999996</v>
      </c>
      <c r="R4" s="2">
        <v>8.9</v>
      </c>
      <c r="S4" s="2">
        <v>15</v>
      </c>
      <c r="T4" s="2">
        <v>7.7</v>
      </c>
      <c r="U4" s="2">
        <v>2</v>
      </c>
      <c r="V4" s="2">
        <v>1.3</v>
      </c>
      <c r="W4" s="2">
        <v>2</v>
      </c>
      <c r="X4" s="2">
        <v>105.9</v>
      </c>
      <c r="Y4" t="str">
        <f t="shared" si="0"/>
        <v>DeAndre Hopkins</v>
      </c>
      <c r="Z4" t="str">
        <f t="shared" si="1"/>
        <v>2020-DeAndre Hopkins</v>
      </c>
      <c r="AA4" s="13">
        <f t="shared" si="2"/>
        <v>1407</v>
      </c>
      <c r="AB4">
        <f t="shared" si="3"/>
        <v>534</v>
      </c>
    </row>
    <row r="5" spans="1:28" x14ac:dyDescent="0.2">
      <c r="A5">
        <v>2020</v>
      </c>
      <c r="B5" s="1">
        <v>4</v>
      </c>
      <c r="C5" s="2" t="s">
        <v>1218</v>
      </c>
      <c r="D5" s="2" t="s">
        <v>66</v>
      </c>
      <c r="E5" s="2">
        <v>28</v>
      </c>
      <c r="F5" s="2" t="s">
        <v>232</v>
      </c>
      <c r="G5" s="2">
        <v>16</v>
      </c>
      <c r="H5" s="2">
        <v>15</v>
      </c>
      <c r="I5" s="2">
        <v>145</v>
      </c>
      <c r="J5" s="2">
        <v>107</v>
      </c>
      <c r="K5" s="2">
        <v>1196</v>
      </c>
      <c r="L5" s="2">
        <v>9</v>
      </c>
      <c r="M5" s="2">
        <v>69</v>
      </c>
      <c r="N5" s="2">
        <v>624</v>
      </c>
      <c r="O5" s="2">
        <v>5.8</v>
      </c>
      <c r="P5" s="2">
        <v>572</v>
      </c>
      <c r="Q5" s="2">
        <v>5.3</v>
      </c>
      <c r="R5" s="2">
        <v>7.8</v>
      </c>
      <c r="S5" s="2">
        <v>7</v>
      </c>
      <c r="T5" s="2">
        <v>15.3</v>
      </c>
      <c r="U5" s="2">
        <v>4</v>
      </c>
      <c r="V5" s="2">
        <v>2.8</v>
      </c>
      <c r="W5" s="2">
        <v>3</v>
      </c>
      <c r="X5" s="2">
        <v>110</v>
      </c>
      <c r="Y5" t="str">
        <f t="shared" si="0"/>
        <v>Darren Waller</v>
      </c>
      <c r="Z5" t="str">
        <f t="shared" si="1"/>
        <v>2020-Darren Waller</v>
      </c>
      <c r="AA5" s="13">
        <f t="shared" si="2"/>
        <v>1196</v>
      </c>
      <c r="AB5">
        <f t="shared" si="3"/>
        <v>572</v>
      </c>
    </row>
    <row r="6" spans="1:28" x14ac:dyDescent="0.2">
      <c r="A6">
        <v>2020</v>
      </c>
      <c r="B6" s="1">
        <v>5</v>
      </c>
      <c r="C6" s="2" t="s">
        <v>930</v>
      </c>
      <c r="D6" s="2" t="s">
        <v>62</v>
      </c>
      <c r="E6" s="2">
        <v>31</v>
      </c>
      <c r="F6" s="2" t="s">
        <v>232</v>
      </c>
      <c r="G6" s="2">
        <v>15</v>
      </c>
      <c r="H6" s="2">
        <v>15</v>
      </c>
      <c r="I6" s="2">
        <v>145</v>
      </c>
      <c r="J6" s="2">
        <v>105</v>
      </c>
      <c r="K6" s="2">
        <v>1416</v>
      </c>
      <c r="L6" s="2">
        <v>11</v>
      </c>
      <c r="M6" s="2">
        <v>79</v>
      </c>
      <c r="N6" s="2">
        <v>829</v>
      </c>
      <c r="O6" s="2">
        <v>7.9</v>
      </c>
      <c r="P6" s="2">
        <v>587</v>
      </c>
      <c r="Q6" s="2">
        <v>5.6</v>
      </c>
      <c r="R6" s="2">
        <v>8.5</v>
      </c>
      <c r="S6" s="2">
        <v>10</v>
      </c>
      <c r="T6" s="2">
        <v>10.5</v>
      </c>
      <c r="U6" s="2">
        <v>2</v>
      </c>
      <c r="V6" s="2">
        <v>1.4</v>
      </c>
      <c r="W6" s="2">
        <v>3</v>
      </c>
      <c r="X6" s="2">
        <v>119.8</v>
      </c>
      <c r="Y6" t="str">
        <f t="shared" si="0"/>
        <v>Travis Kelce</v>
      </c>
      <c r="Z6" t="str">
        <f t="shared" si="1"/>
        <v>2020-Travis Kelce</v>
      </c>
      <c r="AA6" s="13">
        <f t="shared" si="2"/>
        <v>1510.4</v>
      </c>
      <c r="AB6">
        <f t="shared" si="3"/>
        <v>626.13333333333333</v>
      </c>
    </row>
    <row r="7" spans="1:28" x14ac:dyDescent="0.2">
      <c r="A7">
        <v>2020</v>
      </c>
      <c r="B7" s="1">
        <v>6</v>
      </c>
      <c r="C7" s="2" t="s">
        <v>348</v>
      </c>
      <c r="D7" s="2" t="s">
        <v>41</v>
      </c>
      <c r="E7" s="2">
        <v>27</v>
      </c>
      <c r="F7" s="2" t="s">
        <v>181</v>
      </c>
      <c r="G7" s="2">
        <v>16</v>
      </c>
      <c r="H7" s="2">
        <v>16</v>
      </c>
      <c r="I7" s="2">
        <v>151</v>
      </c>
      <c r="J7" s="2">
        <v>102</v>
      </c>
      <c r="K7" s="2">
        <v>1250</v>
      </c>
      <c r="L7" s="2">
        <v>6</v>
      </c>
      <c r="M7" s="2">
        <v>68</v>
      </c>
      <c r="N7" s="2">
        <v>931</v>
      </c>
      <c r="O7" s="2">
        <v>9.1</v>
      </c>
      <c r="P7" s="2">
        <v>319</v>
      </c>
      <c r="Q7" s="2">
        <v>3.1</v>
      </c>
      <c r="R7" s="2">
        <v>9.6</v>
      </c>
      <c r="S7" s="2">
        <v>5</v>
      </c>
      <c r="T7" s="2">
        <v>20.399999999999999</v>
      </c>
      <c r="U7" s="2">
        <v>3</v>
      </c>
      <c r="V7" s="2">
        <v>2</v>
      </c>
      <c r="W7" s="2">
        <v>5</v>
      </c>
      <c r="X7" s="2">
        <v>92.3</v>
      </c>
      <c r="Y7" t="str">
        <f t="shared" si="0"/>
        <v>Allen Robinson</v>
      </c>
      <c r="Z7" t="str">
        <f t="shared" si="1"/>
        <v>2020-Allen Robinson</v>
      </c>
      <c r="AA7" s="13">
        <f t="shared" si="2"/>
        <v>1250</v>
      </c>
      <c r="AB7">
        <f t="shared" si="3"/>
        <v>319</v>
      </c>
    </row>
    <row r="8" spans="1:28" x14ac:dyDescent="0.2">
      <c r="A8">
        <v>2020</v>
      </c>
      <c r="B8" s="1">
        <v>7</v>
      </c>
      <c r="C8" s="2" t="s">
        <v>437</v>
      </c>
      <c r="D8" s="2" t="s">
        <v>55</v>
      </c>
      <c r="E8" s="2">
        <v>28</v>
      </c>
      <c r="F8" s="2" t="s">
        <v>181</v>
      </c>
      <c r="G8" s="2">
        <v>14</v>
      </c>
      <c r="H8" s="2">
        <v>13</v>
      </c>
      <c r="I8" s="2">
        <v>147</v>
      </c>
      <c r="J8" s="2">
        <v>100</v>
      </c>
      <c r="K8" s="2">
        <v>992</v>
      </c>
      <c r="L8" s="2">
        <v>8</v>
      </c>
      <c r="M8" s="2">
        <v>61</v>
      </c>
      <c r="N8" s="2">
        <v>555</v>
      </c>
      <c r="O8" s="2">
        <v>5.6</v>
      </c>
      <c r="P8" s="2">
        <v>437</v>
      </c>
      <c r="Q8" s="2">
        <v>4.4000000000000004</v>
      </c>
      <c r="R8" s="2">
        <v>7.2</v>
      </c>
      <c r="S8" s="2">
        <v>2</v>
      </c>
      <c r="T8" s="2">
        <v>50</v>
      </c>
      <c r="U8" s="2">
        <v>3</v>
      </c>
      <c r="V8" s="2">
        <v>2</v>
      </c>
      <c r="W8" s="2">
        <v>5</v>
      </c>
      <c r="X8" s="2">
        <v>90.9</v>
      </c>
      <c r="Y8" t="str">
        <f t="shared" si="0"/>
        <v xml:space="preserve">Keenan Allen </v>
      </c>
      <c r="Z8" t="str">
        <f t="shared" si="1"/>
        <v>2020-Keenan Allen</v>
      </c>
      <c r="AA8" s="13">
        <f t="shared" si="2"/>
        <v>1133.7142857142858</v>
      </c>
      <c r="AB8">
        <f t="shared" si="3"/>
        <v>499.42857142857144</v>
      </c>
    </row>
    <row r="9" spans="1:28" x14ac:dyDescent="0.2">
      <c r="A9">
        <v>2020</v>
      </c>
      <c r="B9" s="1">
        <v>8</v>
      </c>
      <c r="C9" s="2" t="s">
        <v>254</v>
      </c>
      <c r="D9" s="2" t="s">
        <v>51</v>
      </c>
      <c r="E9" s="2">
        <v>28</v>
      </c>
      <c r="F9" s="2" t="s">
        <v>181</v>
      </c>
      <c r="G9" s="2">
        <v>16</v>
      </c>
      <c r="H9" s="2">
        <v>16</v>
      </c>
      <c r="I9" s="2">
        <v>132</v>
      </c>
      <c r="J9" s="2">
        <v>100</v>
      </c>
      <c r="K9" s="2">
        <v>1054</v>
      </c>
      <c r="L9" s="2">
        <v>10</v>
      </c>
      <c r="M9" s="2">
        <v>57</v>
      </c>
      <c r="N9" s="2">
        <v>727</v>
      </c>
      <c r="O9" s="2">
        <v>7.3</v>
      </c>
      <c r="P9" s="2">
        <v>327</v>
      </c>
      <c r="Q9" s="2">
        <v>3.3</v>
      </c>
      <c r="R9" s="2">
        <v>9.6999999999999993</v>
      </c>
      <c r="S9" s="2">
        <v>2</v>
      </c>
      <c r="T9" s="2">
        <v>50</v>
      </c>
      <c r="U9" s="2">
        <v>8</v>
      </c>
      <c r="V9" s="2">
        <v>6.1</v>
      </c>
      <c r="W9" s="2">
        <v>1</v>
      </c>
      <c r="X9" s="2">
        <v>120.6</v>
      </c>
      <c r="Y9" t="str">
        <f t="shared" si="0"/>
        <v>Tyler Lockett</v>
      </c>
      <c r="Z9" t="str">
        <f t="shared" si="1"/>
        <v>2020-Tyler Lockett</v>
      </c>
      <c r="AA9" s="13">
        <f t="shared" si="2"/>
        <v>1054</v>
      </c>
      <c r="AB9">
        <f t="shared" si="3"/>
        <v>327</v>
      </c>
    </row>
    <row r="10" spans="1:28" x14ac:dyDescent="0.2">
      <c r="A10">
        <v>2020</v>
      </c>
      <c r="B10" s="1">
        <v>9</v>
      </c>
      <c r="C10" s="2" t="s">
        <v>587</v>
      </c>
      <c r="D10" s="2" t="s">
        <v>72</v>
      </c>
      <c r="E10" s="2">
        <v>24</v>
      </c>
      <c r="F10" s="2" t="s">
        <v>181</v>
      </c>
      <c r="G10" s="2">
        <v>16</v>
      </c>
      <c r="H10" s="2">
        <v>14</v>
      </c>
      <c r="I10" s="2">
        <v>128</v>
      </c>
      <c r="J10" s="2">
        <v>97</v>
      </c>
      <c r="K10" s="2">
        <v>831</v>
      </c>
      <c r="L10" s="2">
        <v>9</v>
      </c>
      <c r="M10" s="2">
        <v>48</v>
      </c>
      <c r="N10" s="2">
        <v>422</v>
      </c>
      <c r="O10" s="2">
        <v>4.4000000000000004</v>
      </c>
      <c r="P10" s="2">
        <v>409</v>
      </c>
      <c r="Q10" s="2">
        <v>4.2</v>
      </c>
      <c r="R10" s="2">
        <v>5.5</v>
      </c>
      <c r="S10" s="2">
        <v>4</v>
      </c>
      <c r="T10" s="2">
        <v>24.3</v>
      </c>
      <c r="U10" s="2">
        <v>3</v>
      </c>
      <c r="V10" s="2">
        <v>2.2999999999999998</v>
      </c>
      <c r="W10" s="2">
        <v>5</v>
      </c>
      <c r="X10" s="2">
        <v>99.4</v>
      </c>
      <c r="Y10" t="str">
        <f t="shared" si="0"/>
        <v>JuJu Smith-Schuster</v>
      </c>
      <c r="Z10" t="str">
        <f t="shared" si="1"/>
        <v>2020-JuJu Smith-Schuster</v>
      </c>
      <c r="AA10" s="13">
        <f t="shared" si="2"/>
        <v>831</v>
      </c>
      <c r="AB10">
        <f t="shared" si="3"/>
        <v>409</v>
      </c>
    </row>
    <row r="11" spans="1:28" x14ac:dyDescent="0.2">
      <c r="A11">
        <v>2020</v>
      </c>
      <c r="B11" s="1">
        <v>10</v>
      </c>
      <c r="C11" s="2" t="s">
        <v>309</v>
      </c>
      <c r="D11" s="2" t="s">
        <v>43</v>
      </c>
      <c r="E11" s="2">
        <v>27</v>
      </c>
      <c r="F11" s="2" t="s">
        <v>181</v>
      </c>
      <c r="G11" s="2">
        <v>16</v>
      </c>
      <c r="H11" s="2">
        <v>16</v>
      </c>
      <c r="I11" s="2">
        <v>136</v>
      </c>
      <c r="J11" s="2">
        <v>95</v>
      </c>
      <c r="K11" s="2">
        <v>1096</v>
      </c>
      <c r="L11" s="2">
        <v>3</v>
      </c>
      <c r="M11" s="2">
        <v>49</v>
      </c>
      <c r="N11" s="2">
        <v>599</v>
      </c>
      <c r="O11" s="2">
        <v>6.3</v>
      </c>
      <c r="P11" s="2">
        <v>497</v>
      </c>
      <c r="Q11" s="2">
        <v>5.2</v>
      </c>
      <c r="R11" s="2">
        <v>9.6999999999999993</v>
      </c>
      <c r="S11" s="2">
        <v>3</v>
      </c>
      <c r="T11" s="2">
        <v>31.7</v>
      </c>
      <c r="U11" s="2">
        <v>6</v>
      </c>
      <c r="V11" s="2">
        <v>4.4000000000000004</v>
      </c>
      <c r="W11" s="2">
        <v>2</v>
      </c>
      <c r="X11" s="2">
        <v>95.1</v>
      </c>
      <c r="Y11" t="str">
        <f t="shared" si="0"/>
        <v>Robby Anderson</v>
      </c>
      <c r="Z11" t="str">
        <f t="shared" si="1"/>
        <v>2020-Robby Anderson</v>
      </c>
      <c r="AA11" s="13">
        <f t="shared" si="2"/>
        <v>1096</v>
      </c>
      <c r="AB11">
        <f t="shared" si="3"/>
        <v>497</v>
      </c>
    </row>
    <row r="12" spans="1:28" x14ac:dyDescent="0.2">
      <c r="A12">
        <v>2020</v>
      </c>
      <c r="B12" s="1">
        <v>11</v>
      </c>
      <c r="C12" s="2" t="s">
        <v>396</v>
      </c>
      <c r="D12" s="2" t="s">
        <v>37</v>
      </c>
      <c r="E12" s="2">
        <v>26</v>
      </c>
      <c r="F12" s="2" t="s">
        <v>181</v>
      </c>
      <c r="G12" s="2">
        <v>16</v>
      </c>
      <c r="H12" s="2">
        <v>15</v>
      </c>
      <c r="I12" s="2">
        <v>130</v>
      </c>
      <c r="J12" s="2">
        <v>92</v>
      </c>
      <c r="K12" s="2">
        <v>1114</v>
      </c>
      <c r="L12" s="2">
        <v>5</v>
      </c>
      <c r="M12" s="2">
        <v>54</v>
      </c>
      <c r="N12" s="2">
        <v>701</v>
      </c>
      <c r="O12" s="2">
        <v>7.6</v>
      </c>
      <c r="P12" s="2">
        <v>413</v>
      </c>
      <c r="Q12" s="2">
        <v>4.5</v>
      </c>
      <c r="R12" s="2">
        <v>8.8000000000000007</v>
      </c>
      <c r="S12" s="2">
        <v>5</v>
      </c>
      <c r="T12" s="2">
        <v>18.399999999999999</v>
      </c>
      <c r="U12" s="2">
        <v>3</v>
      </c>
      <c r="V12" s="2">
        <v>2.2999999999999998</v>
      </c>
      <c r="W12" s="2">
        <v>4</v>
      </c>
      <c r="X12" s="2">
        <v>96.8</v>
      </c>
      <c r="Y12" t="str">
        <f t="shared" si="0"/>
        <v>Amari Cooper</v>
      </c>
      <c r="Z12" t="str">
        <f t="shared" si="1"/>
        <v>2020-Amari Cooper</v>
      </c>
      <c r="AA12" s="13">
        <f t="shared" si="2"/>
        <v>1114</v>
      </c>
      <c r="AB12">
        <f t="shared" si="3"/>
        <v>413</v>
      </c>
    </row>
    <row r="13" spans="1:28" x14ac:dyDescent="0.2">
      <c r="A13">
        <v>2020</v>
      </c>
      <c r="B13" s="1">
        <v>12</v>
      </c>
      <c r="C13" s="2" t="s">
        <v>295</v>
      </c>
      <c r="D13" s="2" t="s">
        <v>64</v>
      </c>
      <c r="E13" s="2">
        <v>27</v>
      </c>
      <c r="F13" s="2" t="s">
        <v>181</v>
      </c>
      <c r="G13" s="2">
        <v>15</v>
      </c>
      <c r="H13" s="2">
        <v>12</v>
      </c>
      <c r="I13" s="2">
        <v>124</v>
      </c>
      <c r="J13" s="2">
        <v>92</v>
      </c>
      <c r="K13" s="2">
        <v>974</v>
      </c>
      <c r="L13" s="2">
        <v>3</v>
      </c>
      <c r="M13" s="2">
        <v>44</v>
      </c>
      <c r="N13" s="2">
        <v>449</v>
      </c>
      <c r="O13" s="2">
        <v>4.9000000000000004</v>
      </c>
      <c r="P13" s="2">
        <v>525</v>
      </c>
      <c r="Q13" s="2">
        <v>5.7</v>
      </c>
      <c r="R13" s="2">
        <v>6</v>
      </c>
      <c r="S13" s="2">
        <v>12</v>
      </c>
      <c r="T13" s="2">
        <v>7.7</v>
      </c>
      <c r="U13" s="2">
        <v>6</v>
      </c>
      <c r="V13" s="2">
        <v>4.8</v>
      </c>
      <c r="W13" s="2">
        <v>3</v>
      </c>
      <c r="X13" s="2">
        <v>94.6</v>
      </c>
      <c r="Y13" t="str">
        <f t="shared" si="0"/>
        <v>Cooper Kupp</v>
      </c>
      <c r="Z13" t="str">
        <f t="shared" si="1"/>
        <v>2020-Cooper Kupp</v>
      </c>
      <c r="AA13" s="13">
        <f t="shared" si="2"/>
        <v>1038.9333333333334</v>
      </c>
      <c r="AB13">
        <f t="shared" si="3"/>
        <v>560</v>
      </c>
    </row>
    <row r="14" spans="1:28" x14ac:dyDescent="0.2">
      <c r="A14">
        <v>2020</v>
      </c>
      <c r="B14" s="1">
        <v>13</v>
      </c>
      <c r="C14" s="2" t="s">
        <v>301</v>
      </c>
      <c r="D14" s="2" t="s">
        <v>33</v>
      </c>
      <c r="E14" s="2">
        <v>26</v>
      </c>
      <c r="F14" s="2" t="s">
        <v>181</v>
      </c>
      <c r="G14" s="2">
        <v>15</v>
      </c>
      <c r="H14" s="2">
        <v>15</v>
      </c>
      <c r="I14" s="2">
        <v>143</v>
      </c>
      <c r="J14" s="2">
        <v>90</v>
      </c>
      <c r="K14" s="2">
        <v>1374</v>
      </c>
      <c r="L14" s="2">
        <v>9</v>
      </c>
      <c r="M14" s="2">
        <v>65</v>
      </c>
      <c r="N14" s="2">
        <v>1099</v>
      </c>
      <c r="O14" s="2">
        <v>12.2</v>
      </c>
      <c r="P14" s="2">
        <v>275</v>
      </c>
      <c r="Q14" s="2">
        <v>3.1</v>
      </c>
      <c r="R14" s="2">
        <v>14.3</v>
      </c>
      <c r="S14" s="2">
        <v>3</v>
      </c>
      <c r="T14" s="2">
        <v>30</v>
      </c>
      <c r="U14" s="2">
        <v>6</v>
      </c>
      <c r="V14" s="2">
        <v>4.2</v>
      </c>
      <c r="W14" s="2">
        <v>5</v>
      </c>
      <c r="X14" s="2">
        <v>101</v>
      </c>
      <c r="Y14" t="str">
        <f t="shared" si="0"/>
        <v>Calvin Ridley</v>
      </c>
      <c r="Z14" t="str">
        <f t="shared" si="1"/>
        <v>2020-Calvin Ridley</v>
      </c>
      <c r="AA14" s="13">
        <f t="shared" si="2"/>
        <v>1465.6</v>
      </c>
      <c r="AB14">
        <f t="shared" si="3"/>
        <v>293.33333333333331</v>
      </c>
    </row>
    <row r="15" spans="1:28" x14ac:dyDescent="0.2">
      <c r="A15">
        <v>2020</v>
      </c>
      <c r="B15" s="1">
        <v>14</v>
      </c>
      <c r="C15" s="2" t="s">
        <v>187</v>
      </c>
      <c r="D15" s="2" t="s">
        <v>64</v>
      </c>
      <c r="E15" s="2">
        <v>28</v>
      </c>
      <c r="F15" s="2" t="s">
        <v>181</v>
      </c>
      <c r="G15" s="2">
        <v>16</v>
      </c>
      <c r="H15" s="2">
        <v>16</v>
      </c>
      <c r="I15" s="2">
        <v>129</v>
      </c>
      <c r="J15" s="2">
        <v>90</v>
      </c>
      <c r="K15" s="2">
        <v>936</v>
      </c>
      <c r="L15" s="2">
        <v>6</v>
      </c>
      <c r="M15" s="2">
        <v>44</v>
      </c>
      <c r="N15" s="2">
        <v>442</v>
      </c>
      <c r="O15" s="2">
        <v>4.9000000000000004</v>
      </c>
      <c r="P15" s="2">
        <v>494</v>
      </c>
      <c r="Q15" s="2">
        <v>5.5</v>
      </c>
      <c r="R15" s="2">
        <v>6.7</v>
      </c>
      <c r="S15" s="2">
        <v>2</v>
      </c>
      <c r="T15" s="2">
        <v>45</v>
      </c>
      <c r="U15" s="2">
        <v>4</v>
      </c>
      <c r="V15" s="2">
        <v>3.1</v>
      </c>
      <c r="W15" s="2">
        <v>5</v>
      </c>
      <c r="X15" s="2">
        <v>89.8</v>
      </c>
      <c r="Y15" t="str">
        <f t="shared" si="0"/>
        <v>Robert Woods</v>
      </c>
      <c r="Z15" t="str">
        <f t="shared" si="1"/>
        <v>2020-Robert Woods</v>
      </c>
      <c r="AA15" s="13">
        <f t="shared" si="2"/>
        <v>936</v>
      </c>
      <c r="AB15">
        <f t="shared" si="3"/>
        <v>494</v>
      </c>
    </row>
    <row r="16" spans="1:28" x14ac:dyDescent="0.2">
      <c r="A16">
        <v>2020</v>
      </c>
      <c r="B16" s="1">
        <v>15</v>
      </c>
      <c r="C16" s="2" t="s">
        <v>457</v>
      </c>
      <c r="D16" s="2" t="s">
        <v>39</v>
      </c>
      <c r="E16" s="2">
        <v>21</v>
      </c>
      <c r="F16" s="2" t="s">
        <v>181</v>
      </c>
      <c r="G16" s="2">
        <v>16</v>
      </c>
      <c r="H16" s="2">
        <v>14</v>
      </c>
      <c r="I16" s="2">
        <v>125</v>
      </c>
      <c r="J16" s="2">
        <v>88</v>
      </c>
      <c r="K16" s="2">
        <v>1400</v>
      </c>
      <c r="L16" s="2">
        <v>7</v>
      </c>
      <c r="M16" s="2">
        <v>58</v>
      </c>
      <c r="N16" s="2">
        <v>947</v>
      </c>
      <c r="O16" s="2">
        <v>10.8</v>
      </c>
      <c r="P16" s="2">
        <v>453</v>
      </c>
      <c r="Q16" s="2">
        <v>5.0999999999999996</v>
      </c>
      <c r="R16" s="2">
        <v>11.4</v>
      </c>
      <c r="S16" s="2">
        <v>9</v>
      </c>
      <c r="T16" s="2">
        <v>9.8000000000000007</v>
      </c>
      <c r="U16" s="2">
        <v>2</v>
      </c>
      <c r="V16" s="2">
        <v>1.6</v>
      </c>
      <c r="W16" s="2">
        <v>4</v>
      </c>
      <c r="X16" s="2">
        <v>112.7</v>
      </c>
      <c r="Y16" t="str">
        <f t="shared" si="0"/>
        <v xml:space="preserve">Justin Jefferson </v>
      </c>
      <c r="Z16" t="str">
        <f t="shared" si="1"/>
        <v>2020-Justin Jefferson</v>
      </c>
      <c r="AA16" s="13">
        <f t="shared" si="2"/>
        <v>1400</v>
      </c>
      <c r="AB16">
        <f t="shared" si="3"/>
        <v>453</v>
      </c>
    </row>
    <row r="17" spans="1:28" x14ac:dyDescent="0.2">
      <c r="A17">
        <v>2020</v>
      </c>
      <c r="B17" s="1">
        <v>16</v>
      </c>
      <c r="C17" s="2" t="s">
        <v>253</v>
      </c>
      <c r="D17" s="2" t="s">
        <v>72</v>
      </c>
      <c r="E17" s="2">
        <v>24</v>
      </c>
      <c r="F17" s="2" t="s">
        <v>181</v>
      </c>
      <c r="G17" s="2">
        <v>15</v>
      </c>
      <c r="H17" s="2">
        <v>13</v>
      </c>
      <c r="I17" s="2">
        <v>144</v>
      </c>
      <c r="J17" s="2">
        <v>88</v>
      </c>
      <c r="K17" s="2">
        <v>923</v>
      </c>
      <c r="L17" s="2">
        <v>7</v>
      </c>
      <c r="M17" s="2">
        <v>45</v>
      </c>
      <c r="N17" s="2">
        <v>529</v>
      </c>
      <c r="O17" s="2">
        <v>6</v>
      </c>
      <c r="P17" s="2">
        <v>394</v>
      </c>
      <c r="Q17" s="2">
        <v>4.5</v>
      </c>
      <c r="R17" s="2">
        <v>7.9</v>
      </c>
      <c r="S17" s="2">
        <v>5</v>
      </c>
      <c r="T17" s="2">
        <v>17.600000000000001</v>
      </c>
      <c r="U17" s="2">
        <v>13</v>
      </c>
      <c r="V17" s="2">
        <v>9</v>
      </c>
      <c r="W17" s="2">
        <v>2</v>
      </c>
      <c r="X17" s="2">
        <v>90.1</v>
      </c>
      <c r="Y17" t="str">
        <f t="shared" si="0"/>
        <v>Diontae Johnson</v>
      </c>
      <c r="Z17" t="str">
        <f t="shared" si="1"/>
        <v>2020-Diontae Johnson</v>
      </c>
      <c r="AA17" s="13">
        <f t="shared" si="2"/>
        <v>984.5333333333333</v>
      </c>
      <c r="AB17">
        <f t="shared" si="3"/>
        <v>420.26666666666665</v>
      </c>
    </row>
    <row r="18" spans="1:28" x14ac:dyDescent="0.2">
      <c r="A18">
        <v>2020</v>
      </c>
      <c r="B18" s="1">
        <v>17</v>
      </c>
      <c r="C18" s="2" t="s">
        <v>385</v>
      </c>
      <c r="D18" s="2" t="s">
        <v>62</v>
      </c>
      <c r="E18" s="2">
        <v>26</v>
      </c>
      <c r="F18" s="2" t="s">
        <v>181</v>
      </c>
      <c r="G18" s="2">
        <v>15</v>
      </c>
      <c r="H18" s="2">
        <v>15</v>
      </c>
      <c r="I18" s="2">
        <v>135</v>
      </c>
      <c r="J18" s="2">
        <v>87</v>
      </c>
      <c r="K18" s="2">
        <v>1276</v>
      </c>
      <c r="L18" s="2">
        <v>15</v>
      </c>
      <c r="M18" s="2">
        <v>57</v>
      </c>
      <c r="N18" s="2">
        <v>842</v>
      </c>
      <c r="O18" s="2">
        <v>9.6999999999999993</v>
      </c>
      <c r="P18" s="2">
        <v>434</v>
      </c>
      <c r="Q18" s="2">
        <v>5</v>
      </c>
      <c r="R18" s="2">
        <v>12.9</v>
      </c>
      <c r="S18" s="2">
        <v>8</v>
      </c>
      <c r="T18" s="2">
        <v>10.9</v>
      </c>
      <c r="U18" s="2">
        <v>5</v>
      </c>
      <c r="V18" s="2">
        <v>3.7</v>
      </c>
      <c r="W18" s="2">
        <v>1</v>
      </c>
      <c r="X18" s="2">
        <v>129.1</v>
      </c>
      <c r="Y18" t="str">
        <f t="shared" si="0"/>
        <v>Tyreek Hill</v>
      </c>
      <c r="Z18" t="str">
        <f t="shared" si="1"/>
        <v>2020-Tyreek Hill</v>
      </c>
      <c r="AA18" s="13">
        <f t="shared" si="2"/>
        <v>1361.0666666666666</v>
      </c>
      <c r="AB18">
        <f t="shared" si="3"/>
        <v>462.93333333333334</v>
      </c>
    </row>
    <row r="19" spans="1:28" x14ac:dyDescent="0.2">
      <c r="A19">
        <v>2020</v>
      </c>
      <c r="B19" s="1">
        <v>18</v>
      </c>
      <c r="C19" s="2" t="s">
        <v>429</v>
      </c>
      <c r="D19" s="2" t="s">
        <v>70</v>
      </c>
      <c r="E19" s="2">
        <v>25</v>
      </c>
      <c r="F19" s="2" t="s">
        <v>181</v>
      </c>
      <c r="G19" s="2">
        <v>15</v>
      </c>
      <c r="H19" s="2">
        <v>15</v>
      </c>
      <c r="I19" s="2">
        <v>134</v>
      </c>
      <c r="J19" s="2">
        <v>87</v>
      </c>
      <c r="K19" s="2">
        <v>1118</v>
      </c>
      <c r="L19" s="2">
        <v>4</v>
      </c>
      <c r="M19" s="2">
        <v>51</v>
      </c>
      <c r="N19" s="2">
        <v>640</v>
      </c>
      <c r="O19" s="2">
        <v>7.4</v>
      </c>
      <c r="P19" s="2">
        <v>478</v>
      </c>
      <c r="Q19" s="2">
        <v>5.5</v>
      </c>
      <c r="R19" s="2">
        <v>9.6999999999999993</v>
      </c>
      <c r="S19" s="2">
        <v>9</v>
      </c>
      <c r="T19" s="2">
        <v>9.6999999999999993</v>
      </c>
      <c r="U19" s="2">
        <v>3</v>
      </c>
      <c r="V19" s="2">
        <v>2.2000000000000002</v>
      </c>
      <c r="W19" s="2">
        <v>3</v>
      </c>
      <c r="X19" s="2">
        <v>91.6</v>
      </c>
      <c r="Y19" t="str">
        <f t="shared" si="0"/>
        <v>Terry McLaurin</v>
      </c>
      <c r="Z19" t="str">
        <f t="shared" si="1"/>
        <v>2020-Terry McLaurin</v>
      </c>
      <c r="AA19" s="13">
        <f t="shared" si="2"/>
        <v>1192.5333333333333</v>
      </c>
      <c r="AB19">
        <f t="shared" si="3"/>
        <v>509.86666666666667</v>
      </c>
    </row>
    <row r="20" spans="1:28" x14ac:dyDescent="0.2">
      <c r="A20">
        <v>2020</v>
      </c>
      <c r="B20" s="1">
        <v>19</v>
      </c>
      <c r="C20" s="2" t="s">
        <v>48</v>
      </c>
      <c r="D20" s="2" t="s">
        <v>49</v>
      </c>
      <c r="E20" s="2">
        <v>25</v>
      </c>
      <c r="F20" s="2" t="s">
        <v>24</v>
      </c>
      <c r="G20" s="2">
        <v>15</v>
      </c>
      <c r="H20" s="2">
        <v>10</v>
      </c>
      <c r="I20" s="2">
        <v>107</v>
      </c>
      <c r="J20" s="2">
        <v>83</v>
      </c>
      <c r="K20" s="2">
        <v>756</v>
      </c>
      <c r="L20" s="2">
        <v>5</v>
      </c>
      <c r="M20" s="2">
        <v>35</v>
      </c>
      <c r="N20" s="2">
        <v>25</v>
      </c>
      <c r="O20" s="2">
        <v>0.3</v>
      </c>
      <c r="P20" s="2">
        <v>731</v>
      </c>
      <c r="Q20" s="2">
        <v>8.8000000000000007</v>
      </c>
      <c r="R20" s="2">
        <v>0.6</v>
      </c>
      <c r="S20" s="2">
        <v>16</v>
      </c>
      <c r="T20" s="2">
        <v>5.2</v>
      </c>
      <c r="U20" s="2">
        <v>9</v>
      </c>
      <c r="V20" s="2">
        <v>8.4</v>
      </c>
      <c r="W20" s="2">
        <v>1</v>
      </c>
      <c r="X20" s="2">
        <v>107.8</v>
      </c>
      <c r="Y20" t="str">
        <f t="shared" si="0"/>
        <v xml:space="preserve">Alvin Kamara </v>
      </c>
      <c r="Z20" t="str">
        <f t="shared" si="1"/>
        <v>2020-Alvin Kamara</v>
      </c>
      <c r="AA20" s="13">
        <f t="shared" si="2"/>
        <v>806.4</v>
      </c>
      <c r="AB20">
        <f t="shared" si="3"/>
        <v>779.73333333333335</v>
      </c>
    </row>
    <row r="21" spans="1:28" x14ac:dyDescent="0.2">
      <c r="A21">
        <v>2020</v>
      </c>
      <c r="B21" s="1">
        <v>20</v>
      </c>
      <c r="C21" s="2" t="s">
        <v>1219</v>
      </c>
      <c r="D21" s="2" t="s">
        <v>51</v>
      </c>
      <c r="E21" s="2">
        <v>23</v>
      </c>
      <c r="F21" s="2" t="s">
        <v>181</v>
      </c>
      <c r="G21" s="2">
        <v>16</v>
      </c>
      <c r="H21" s="2">
        <v>16</v>
      </c>
      <c r="I21" s="2">
        <v>129</v>
      </c>
      <c r="J21" s="2">
        <v>83</v>
      </c>
      <c r="K21" s="2">
        <v>1303</v>
      </c>
      <c r="L21" s="2">
        <v>10</v>
      </c>
      <c r="M21" s="2">
        <v>63</v>
      </c>
      <c r="N21" s="2">
        <v>940</v>
      </c>
      <c r="O21" s="2">
        <v>11.3</v>
      </c>
      <c r="P21" s="2">
        <v>363</v>
      </c>
      <c r="Q21" s="2">
        <v>4.4000000000000004</v>
      </c>
      <c r="R21" s="2">
        <v>13.7</v>
      </c>
      <c r="S21" s="2">
        <v>8</v>
      </c>
      <c r="T21" s="2">
        <v>10.4</v>
      </c>
      <c r="U21" s="2">
        <v>8</v>
      </c>
      <c r="V21" s="2">
        <v>6.2</v>
      </c>
      <c r="W21" s="2">
        <v>4</v>
      </c>
      <c r="X21" s="2">
        <v>110.7</v>
      </c>
      <c r="Y21" t="str">
        <f t="shared" si="0"/>
        <v>D.K. Metcalf</v>
      </c>
      <c r="Z21" t="str">
        <f t="shared" si="1"/>
        <v>2020-D.K. Metcalf</v>
      </c>
      <c r="AA21" s="13">
        <f t="shared" si="2"/>
        <v>1303</v>
      </c>
      <c r="AB21">
        <f t="shared" si="3"/>
        <v>363</v>
      </c>
    </row>
    <row r="22" spans="1:28" x14ac:dyDescent="0.2">
      <c r="A22">
        <v>2020</v>
      </c>
      <c r="B22" s="1">
        <v>21</v>
      </c>
      <c r="C22" s="2" t="s">
        <v>936</v>
      </c>
      <c r="D22" s="2" t="s">
        <v>21</v>
      </c>
      <c r="E22" s="2">
        <v>31</v>
      </c>
      <c r="F22" s="2" t="s">
        <v>169</v>
      </c>
      <c r="G22" s="2">
        <v>15</v>
      </c>
      <c r="H22" s="2">
        <v>10</v>
      </c>
      <c r="I22" s="2">
        <v>107</v>
      </c>
      <c r="J22" s="2">
        <v>82</v>
      </c>
      <c r="K22" s="2">
        <v>967</v>
      </c>
      <c r="L22" s="2">
        <v>4</v>
      </c>
      <c r="M22" s="2">
        <v>53</v>
      </c>
      <c r="N22" s="2">
        <v>612</v>
      </c>
      <c r="O22" s="2">
        <v>7.5</v>
      </c>
      <c r="P22" s="2">
        <v>355</v>
      </c>
      <c r="Q22" s="2">
        <v>4.3</v>
      </c>
      <c r="R22" s="2">
        <v>7.8</v>
      </c>
      <c r="S22" s="2">
        <v>1</v>
      </c>
      <c r="T22" s="2">
        <v>82</v>
      </c>
      <c r="U22" s="2">
        <v>2</v>
      </c>
      <c r="V22" s="2">
        <v>1.9</v>
      </c>
      <c r="W22" s="2">
        <v>2</v>
      </c>
      <c r="X22" s="2">
        <v>108.3</v>
      </c>
      <c r="Y22" t="str">
        <f t="shared" si="0"/>
        <v>Cole Beasley</v>
      </c>
      <c r="Z22" t="str">
        <f t="shared" si="1"/>
        <v>2020-Cole Beasley</v>
      </c>
      <c r="AA22" s="13">
        <f t="shared" si="2"/>
        <v>1031.4666666666667</v>
      </c>
      <c r="AB22">
        <f t="shared" si="3"/>
        <v>378.66666666666669</v>
      </c>
    </row>
    <row r="23" spans="1:28" x14ac:dyDescent="0.2">
      <c r="A23">
        <v>2020</v>
      </c>
      <c r="B23" s="1">
        <v>22</v>
      </c>
      <c r="C23" s="2" t="s">
        <v>223</v>
      </c>
      <c r="D23" s="2" t="s">
        <v>74</v>
      </c>
      <c r="E23" s="2">
        <v>27</v>
      </c>
      <c r="F23" s="2" t="s">
        <v>181</v>
      </c>
      <c r="G23" s="2">
        <v>15</v>
      </c>
      <c r="H23" s="2">
        <v>15</v>
      </c>
      <c r="I23" s="2">
        <v>119</v>
      </c>
      <c r="J23" s="2">
        <v>81</v>
      </c>
      <c r="K23" s="2">
        <v>1150</v>
      </c>
      <c r="L23" s="2">
        <v>6</v>
      </c>
      <c r="M23" s="2">
        <v>51</v>
      </c>
      <c r="N23" s="2">
        <v>800</v>
      </c>
      <c r="O23" s="2">
        <v>9.9</v>
      </c>
      <c r="P23" s="2">
        <v>350</v>
      </c>
      <c r="Q23" s="2">
        <v>4.3</v>
      </c>
      <c r="R23" s="2">
        <v>11.8</v>
      </c>
      <c r="S23" s="2">
        <v>3</v>
      </c>
      <c r="T23" s="2">
        <v>27</v>
      </c>
      <c r="U23" s="2">
        <v>2</v>
      </c>
      <c r="V23" s="2">
        <v>1.7</v>
      </c>
      <c r="W23" s="2">
        <v>4</v>
      </c>
      <c r="X23" s="2">
        <v>101.9</v>
      </c>
      <c r="Y23" t="str">
        <f t="shared" si="0"/>
        <v>Brandin Cooks</v>
      </c>
      <c r="Z23" t="str">
        <f t="shared" si="1"/>
        <v>2020-Brandin Cooks</v>
      </c>
      <c r="AA23" s="13">
        <f t="shared" si="2"/>
        <v>1226.6666666666667</v>
      </c>
      <c r="AB23">
        <f t="shared" si="3"/>
        <v>373.33333333333331</v>
      </c>
    </row>
    <row r="24" spans="1:28" x14ac:dyDescent="0.2">
      <c r="A24">
        <v>2020</v>
      </c>
      <c r="B24" s="1">
        <v>23</v>
      </c>
      <c r="C24" s="2" t="s">
        <v>156</v>
      </c>
      <c r="D24" s="2" t="s">
        <v>70</v>
      </c>
      <c r="E24" s="2">
        <v>27</v>
      </c>
      <c r="F24" s="2" t="s">
        <v>24</v>
      </c>
      <c r="G24" s="2">
        <v>16</v>
      </c>
      <c r="H24" s="2">
        <v>7</v>
      </c>
      <c r="I24" s="2">
        <v>110</v>
      </c>
      <c r="J24" s="2">
        <v>80</v>
      </c>
      <c r="K24" s="2">
        <v>589</v>
      </c>
      <c r="L24" s="2">
        <v>2</v>
      </c>
      <c r="M24" s="2">
        <v>32</v>
      </c>
      <c r="N24" s="2">
        <v>86</v>
      </c>
      <c r="O24" s="2">
        <v>1.1000000000000001</v>
      </c>
      <c r="P24" s="2">
        <v>503</v>
      </c>
      <c r="Q24" s="2">
        <v>6.3</v>
      </c>
      <c r="R24" s="2">
        <v>1.7</v>
      </c>
      <c r="S24" s="2">
        <v>4</v>
      </c>
      <c r="T24" s="2">
        <v>20</v>
      </c>
      <c r="U24" s="2">
        <v>2</v>
      </c>
      <c r="V24" s="2">
        <v>1.8</v>
      </c>
      <c r="W24" s="2">
        <v>3</v>
      </c>
      <c r="X24" s="2">
        <v>79.7</v>
      </c>
      <c r="Y24" t="str">
        <f t="shared" si="0"/>
        <v>J.D. McKissic</v>
      </c>
      <c r="Z24" t="str">
        <f t="shared" si="1"/>
        <v>2020-J.D. McKissic</v>
      </c>
      <c r="AA24" s="13">
        <f t="shared" si="2"/>
        <v>589</v>
      </c>
      <c r="AB24">
        <f t="shared" si="3"/>
        <v>503</v>
      </c>
    </row>
    <row r="25" spans="1:28" x14ac:dyDescent="0.2">
      <c r="A25">
        <v>2020</v>
      </c>
      <c r="B25" s="1">
        <v>24</v>
      </c>
      <c r="C25" s="2" t="s">
        <v>241</v>
      </c>
      <c r="D25" s="2" t="s">
        <v>86</v>
      </c>
      <c r="E25" s="2">
        <v>26</v>
      </c>
      <c r="F25" s="2" t="s">
        <v>169</v>
      </c>
      <c r="G25" s="2">
        <v>15</v>
      </c>
      <c r="H25" s="2">
        <v>8</v>
      </c>
      <c r="I25" s="2">
        <v>110</v>
      </c>
      <c r="J25" s="2">
        <v>79</v>
      </c>
      <c r="K25" s="2">
        <v>841</v>
      </c>
      <c r="L25" s="2">
        <v>4</v>
      </c>
      <c r="M25" s="2">
        <v>43</v>
      </c>
      <c r="N25" s="2">
        <v>491</v>
      </c>
      <c r="O25" s="2">
        <v>6.2</v>
      </c>
      <c r="P25" s="2">
        <v>350</v>
      </c>
      <c r="Q25" s="2">
        <v>4.4000000000000004</v>
      </c>
      <c r="R25" s="2">
        <v>8.5</v>
      </c>
      <c r="S25" s="2">
        <v>1</v>
      </c>
      <c r="T25" s="2">
        <v>79</v>
      </c>
      <c r="U25" s="2">
        <v>2</v>
      </c>
      <c r="V25" s="2">
        <v>1.8</v>
      </c>
      <c r="W25" s="2">
        <v>4</v>
      </c>
      <c r="X25" s="2">
        <v>90.8</v>
      </c>
      <c r="Y25" t="str">
        <f t="shared" si="0"/>
        <v>Tyler Boyd</v>
      </c>
      <c r="Z25" t="str">
        <f t="shared" si="1"/>
        <v>2020-Tyler Boyd</v>
      </c>
      <c r="AA25" s="13">
        <f t="shared" si="2"/>
        <v>897.06666666666672</v>
      </c>
      <c r="AB25">
        <f t="shared" si="3"/>
        <v>373.33333333333331</v>
      </c>
    </row>
    <row r="26" spans="1:28" x14ac:dyDescent="0.2">
      <c r="A26">
        <v>2020</v>
      </c>
      <c r="B26" s="1">
        <v>25</v>
      </c>
      <c r="C26" s="2" t="s">
        <v>180</v>
      </c>
      <c r="D26" s="2" t="s">
        <v>43</v>
      </c>
      <c r="E26" s="2">
        <v>24</v>
      </c>
      <c r="F26" s="2" t="s">
        <v>169</v>
      </c>
      <c r="G26" s="2">
        <v>15</v>
      </c>
      <c r="H26" s="2">
        <v>5</v>
      </c>
      <c r="I26" s="2">
        <v>97</v>
      </c>
      <c r="J26" s="2">
        <v>77</v>
      </c>
      <c r="K26" s="2">
        <v>851</v>
      </c>
      <c r="L26" s="2">
        <v>3</v>
      </c>
      <c r="M26" s="2">
        <v>39</v>
      </c>
      <c r="N26" s="2">
        <v>531</v>
      </c>
      <c r="O26" s="2">
        <v>6.9</v>
      </c>
      <c r="P26" s="2">
        <v>320</v>
      </c>
      <c r="Q26" s="2">
        <v>4.2</v>
      </c>
      <c r="R26" s="2">
        <v>7.3</v>
      </c>
      <c r="S26" s="2">
        <v>4</v>
      </c>
      <c r="T26" s="2">
        <v>19.3</v>
      </c>
      <c r="U26" s="2">
        <v>5</v>
      </c>
      <c r="V26" s="2">
        <v>5.2</v>
      </c>
      <c r="W26" s="2">
        <v>1</v>
      </c>
      <c r="X26" s="2">
        <v>109.2</v>
      </c>
      <c r="Y26" t="str">
        <f t="shared" si="0"/>
        <v>Curtis Samuel</v>
      </c>
      <c r="Z26" t="str">
        <f t="shared" si="1"/>
        <v>2020-Curtis Samuel</v>
      </c>
      <c r="AA26" s="13">
        <f t="shared" si="2"/>
        <v>907.73333333333335</v>
      </c>
      <c r="AB26">
        <f t="shared" si="3"/>
        <v>341.33333333333331</v>
      </c>
    </row>
    <row r="27" spans="1:28" x14ac:dyDescent="0.2">
      <c r="A27">
        <v>2020</v>
      </c>
      <c r="B27" s="1">
        <v>26</v>
      </c>
      <c r="C27" s="2" t="s">
        <v>294</v>
      </c>
      <c r="D27" s="2" t="s">
        <v>90</v>
      </c>
      <c r="E27" s="2">
        <v>30</v>
      </c>
      <c r="F27" s="2" t="s">
        <v>181</v>
      </c>
      <c r="G27" s="2">
        <v>16</v>
      </c>
      <c r="H27" s="2">
        <v>16</v>
      </c>
      <c r="I27" s="2">
        <v>115</v>
      </c>
      <c r="J27" s="2">
        <v>76</v>
      </c>
      <c r="K27" s="2">
        <v>978</v>
      </c>
      <c r="L27" s="2">
        <v>9</v>
      </c>
      <c r="M27" s="2">
        <v>52</v>
      </c>
      <c r="N27" s="2">
        <v>782</v>
      </c>
      <c r="O27" s="2">
        <v>10.3</v>
      </c>
      <c r="P27" s="2">
        <v>196</v>
      </c>
      <c r="Q27" s="2">
        <v>2.6</v>
      </c>
      <c r="R27" s="2">
        <v>12.7</v>
      </c>
      <c r="S27" s="2">
        <v>5</v>
      </c>
      <c r="T27" s="2">
        <v>15.2</v>
      </c>
      <c r="U27" s="2">
        <v>6</v>
      </c>
      <c r="V27" s="2">
        <v>5.2</v>
      </c>
      <c r="W27" s="2">
        <v>4</v>
      </c>
      <c r="X27" s="2">
        <v>104.2</v>
      </c>
      <c r="Y27" t="str">
        <f t="shared" si="0"/>
        <v>Marvin Jones</v>
      </c>
      <c r="Z27" t="str">
        <f t="shared" si="1"/>
        <v>2020-Marvin Jones</v>
      </c>
      <c r="AA27" s="13">
        <f t="shared" si="2"/>
        <v>978</v>
      </c>
      <c r="AB27">
        <f t="shared" si="3"/>
        <v>196</v>
      </c>
    </row>
    <row r="28" spans="1:28" x14ac:dyDescent="0.2">
      <c r="A28">
        <v>2020</v>
      </c>
      <c r="B28" s="1">
        <v>27</v>
      </c>
      <c r="C28" s="2" t="s">
        <v>389</v>
      </c>
      <c r="D28" s="2" t="s">
        <v>37</v>
      </c>
      <c r="E28" s="2">
        <v>21</v>
      </c>
      <c r="F28" s="2" t="s">
        <v>181</v>
      </c>
      <c r="G28" s="2">
        <v>16</v>
      </c>
      <c r="H28" s="2">
        <v>14</v>
      </c>
      <c r="I28" s="2">
        <v>111</v>
      </c>
      <c r="J28" s="2">
        <v>74</v>
      </c>
      <c r="K28" s="2">
        <v>935</v>
      </c>
      <c r="L28" s="2">
        <v>5</v>
      </c>
      <c r="M28" s="2">
        <v>46</v>
      </c>
      <c r="N28" s="2">
        <v>624</v>
      </c>
      <c r="O28" s="2">
        <v>8.4</v>
      </c>
      <c r="P28" s="2">
        <v>311</v>
      </c>
      <c r="Q28" s="2">
        <v>4.2</v>
      </c>
      <c r="R28" s="2">
        <v>9.3000000000000007</v>
      </c>
      <c r="S28" s="2">
        <v>3</v>
      </c>
      <c r="T28" s="2">
        <v>24.7</v>
      </c>
      <c r="U28" s="2">
        <v>8</v>
      </c>
      <c r="V28" s="2">
        <v>7.2</v>
      </c>
      <c r="W28" s="2">
        <v>2</v>
      </c>
      <c r="X28" s="2">
        <v>100.2</v>
      </c>
      <c r="Y28" t="str">
        <f t="shared" si="0"/>
        <v>CeeDee Lamb</v>
      </c>
      <c r="Z28" t="str">
        <f t="shared" si="1"/>
        <v>2020-CeeDee Lamb</v>
      </c>
      <c r="AA28" s="13">
        <f t="shared" si="2"/>
        <v>935</v>
      </c>
      <c r="AB28">
        <f t="shared" si="3"/>
        <v>311</v>
      </c>
    </row>
    <row r="29" spans="1:28" x14ac:dyDescent="0.2">
      <c r="A29">
        <v>2020</v>
      </c>
      <c r="B29" s="1">
        <v>28</v>
      </c>
      <c r="C29" s="2" t="s">
        <v>258</v>
      </c>
      <c r="D29" s="2" t="s">
        <v>39</v>
      </c>
      <c r="E29" s="2">
        <v>30</v>
      </c>
      <c r="F29" s="2" t="s">
        <v>181</v>
      </c>
      <c r="G29" s="2">
        <v>15</v>
      </c>
      <c r="H29" s="2">
        <v>15</v>
      </c>
      <c r="I29" s="2">
        <v>108</v>
      </c>
      <c r="J29" s="2">
        <v>74</v>
      </c>
      <c r="K29" s="2">
        <v>925</v>
      </c>
      <c r="L29" s="2">
        <v>14</v>
      </c>
      <c r="M29" s="2">
        <v>52</v>
      </c>
      <c r="N29" s="2">
        <v>682</v>
      </c>
      <c r="O29" s="2">
        <v>9.1999999999999993</v>
      </c>
      <c r="P29" s="2">
        <v>243</v>
      </c>
      <c r="Q29" s="2">
        <v>3.3</v>
      </c>
      <c r="R29" s="2">
        <v>11.5</v>
      </c>
      <c r="S29" s="2">
        <v>2</v>
      </c>
      <c r="T29" s="2">
        <v>37</v>
      </c>
      <c r="U29" s="2">
        <v>7</v>
      </c>
      <c r="V29" s="2">
        <v>6.5</v>
      </c>
      <c r="W29" s="2">
        <v>4</v>
      </c>
      <c r="X29" s="2">
        <v>119</v>
      </c>
      <c r="Y29" t="str">
        <f t="shared" si="0"/>
        <v>Adam Thielen</v>
      </c>
      <c r="Z29" t="str">
        <f t="shared" si="1"/>
        <v>2020-Adam Thielen</v>
      </c>
      <c r="AA29" s="13">
        <f t="shared" si="2"/>
        <v>986.66666666666663</v>
      </c>
      <c r="AB29">
        <f t="shared" si="3"/>
        <v>259.2</v>
      </c>
    </row>
    <row r="30" spans="1:28" x14ac:dyDescent="0.2">
      <c r="A30">
        <v>2020</v>
      </c>
      <c r="B30" s="1">
        <v>29</v>
      </c>
      <c r="C30" s="2" t="s">
        <v>246</v>
      </c>
      <c r="D30" s="2" t="s">
        <v>33</v>
      </c>
      <c r="E30" s="2">
        <v>24</v>
      </c>
      <c r="F30" s="2" t="s">
        <v>169</v>
      </c>
      <c r="G30" s="2">
        <v>16</v>
      </c>
      <c r="H30" s="2">
        <v>8</v>
      </c>
      <c r="I30" s="2">
        <v>109</v>
      </c>
      <c r="J30" s="2">
        <v>72</v>
      </c>
      <c r="K30" s="2">
        <v>786</v>
      </c>
      <c r="L30" s="2">
        <v>4</v>
      </c>
      <c r="M30" s="2">
        <v>50</v>
      </c>
      <c r="N30" s="2">
        <v>505</v>
      </c>
      <c r="O30" s="2">
        <v>7</v>
      </c>
      <c r="P30" s="2">
        <v>281</v>
      </c>
      <c r="Q30" s="2">
        <v>3.9</v>
      </c>
      <c r="R30" s="2">
        <v>8.5</v>
      </c>
      <c r="S30" s="2">
        <v>4</v>
      </c>
      <c r="T30" s="2">
        <v>18</v>
      </c>
      <c r="U30" s="2">
        <v>7</v>
      </c>
      <c r="V30" s="2">
        <v>6.4</v>
      </c>
      <c r="W30" s="2">
        <v>1</v>
      </c>
      <c r="X30" s="2">
        <v>95.6</v>
      </c>
      <c r="Y30" t="str">
        <f t="shared" si="0"/>
        <v>Russell Gage</v>
      </c>
      <c r="Z30" t="str">
        <f t="shared" si="1"/>
        <v>2020-Russell Gage</v>
      </c>
      <c r="AA30" s="13">
        <f t="shared" si="2"/>
        <v>786</v>
      </c>
      <c r="AB30">
        <f t="shared" si="3"/>
        <v>281</v>
      </c>
    </row>
    <row r="31" spans="1:28" x14ac:dyDescent="0.2">
      <c r="A31">
        <v>2020</v>
      </c>
      <c r="B31" s="1">
        <v>30</v>
      </c>
      <c r="C31" s="2" t="s">
        <v>410</v>
      </c>
      <c r="D31" s="2" t="s">
        <v>28</v>
      </c>
      <c r="E31" s="2">
        <v>28</v>
      </c>
      <c r="F31" s="2" t="s">
        <v>181</v>
      </c>
      <c r="G31" s="2">
        <v>15</v>
      </c>
      <c r="H31" s="2">
        <v>14</v>
      </c>
      <c r="I31" s="2">
        <v>101</v>
      </c>
      <c r="J31" s="2">
        <v>72</v>
      </c>
      <c r="K31" s="2">
        <v>840</v>
      </c>
      <c r="L31" s="2">
        <v>3</v>
      </c>
      <c r="M31" s="2">
        <v>46</v>
      </c>
      <c r="N31" s="2">
        <v>499</v>
      </c>
      <c r="O31" s="2">
        <v>6.9</v>
      </c>
      <c r="P31" s="2">
        <v>341</v>
      </c>
      <c r="Q31" s="2">
        <v>4.7</v>
      </c>
      <c r="R31" s="2">
        <v>8.1999999999999993</v>
      </c>
      <c r="S31" s="2">
        <v>4</v>
      </c>
      <c r="T31" s="2">
        <v>18</v>
      </c>
      <c r="U31" s="2">
        <v>6</v>
      </c>
      <c r="V31" s="2">
        <v>5.9</v>
      </c>
      <c r="W31" s="2">
        <v>1</v>
      </c>
      <c r="X31" s="2">
        <v>101.9</v>
      </c>
      <c r="Y31" t="str">
        <f t="shared" si="0"/>
        <v>Jarvis Landry</v>
      </c>
      <c r="Z31" t="str">
        <f t="shared" si="1"/>
        <v>2020-Jarvis Landry</v>
      </c>
      <c r="AA31" s="13">
        <f t="shared" si="2"/>
        <v>896</v>
      </c>
      <c r="AB31">
        <f t="shared" si="3"/>
        <v>363.73333333333335</v>
      </c>
    </row>
    <row r="32" spans="1:28" x14ac:dyDescent="0.2">
      <c r="A32">
        <v>2020</v>
      </c>
      <c r="B32" s="1">
        <v>31</v>
      </c>
      <c r="C32" s="2" t="s">
        <v>419</v>
      </c>
      <c r="D32" s="2" t="s">
        <v>70</v>
      </c>
      <c r="E32" s="2">
        <v>29</v>
      </c>
      <c r="F32" s="2" t="s">
        <v>232</v>
      </c>
      <c r="G32" s="2">
        <v>16</v>
      </c>
      <c r="H32" s="2">
        <v>15</v>
      </c>
      <c r="I32" s="2">
        <v>110</v>
      </c>
      <c r="J32" s="2">
        <v>72</v>
      </c>
      <c r="K32" s="2">
        <v>670</v>
      </c>
      <c r="L32" s="2">
        <v>6</v>
      </c>
      <c r="M32" s="2">
        <v>36</v>
      </c>
      <c r="N32" s="2">
        <v>382</v>
      </c>
      <c r="O32" s="2">
        <v>5.3</v>
      </c>
      <c r="P32" s="2">
        <v>288</v>
      </c>
      <c r="Q32" s="2">
        <v>4</v>
      </c>
      <c r="R32" s="2">
        <v>7</v>
      </c>
      <c r="S32" s="2">
        <v>3</v>
      </c>
      <c r="T32" s="2">
        <v>24</v>
      </c>
      <c r="U32" s="2">
        <v>7</v>
      </c>
      <c r="V32" s="2">
        <v>6.4</v>
      </c>
      <c r="W32" s="2">
        <v>4</v>
      </c>
      <c r="X32" s="2">
        <v>85</v>
      </c>
      <c r="Y32" t="str">
        <f t="shared" si="0"/>
        <v>Logan Thomas</v>
      </c>
      <c r="Z32" t="str">
        <f t="shared" si="1"/>
        <v>2020-Logan Thomas</v>
      </c>
      <c r="AA32" s="13">
        <f t="shared" si="2"/>
        <v>670</v>
      </c>
      <c r="AB32">
        <f t="shared" si="3"/>
        <v>288</v>
      </c>
    </row>
    <row r="33" spans="1:28" x14ac:dyDescent="0.2">
      <c r="A33">
        <v>2020</v>
      </c>
      <c r="B33" s="1">
        <v>32</v>
      </c>
      <c r="C33" s="2" t="s">
        <v>1220</v>
      </c>
      <c r="D33" s="2" t="s">
        <v>26</v>
      </c>
      <c r="E33" s="2">
        <v>23</v>
      </c>
      <c r="F33" s="2" t="s">
        <v>181</v>
      </c>
      <c r="G33" s="2">
        <v>14</v>
      </c>
      <c r="H33" s="2">
        <v>12</v>
      </c>
      <c r="I33" s="2">
        <v>106</v>
      </c>
      <c r="J33" s="2">
        <v>70</v>
      </c>
      <c r="K33" s="2">
        <v>1075</v>
      </c>
      <c r="L33" s="2">
        <v>11</v>
      </c>
      <c r="M33" s="2">
        <v>55</v>
      </c>
      <c r="N33" s="2">
        <v>643</v>
      </c>
      <c r="O33" s="2">
        <v>9.1999999999999993</v>
      </c>
      <c r="P33" s="2">
        <v>432</v>
      </c>
      <c r="Q33" s="2">
        <v>6.2</v>
      </c>
      <c r="R33" s="2">
        <v>10.9</v>
      </c>
      <c r="S33" s="2">
        <v>13</v>
      </c>
      <c r="T33" s="2">
        <v>5.4</v>
      </c>
      <c r="U33" s="2">
        <v>5</v>
      </c>
      <c r="V33" s="2">
        <v>4.7</v>
      </c>
      <c r="W33" s="2">
        <v>2</v>
      </c>
      <c r="X33" s="2">
        <v>126.1</v>
      </c>
      <c r="Y33" t="str">
        <f t="shared" si="0"/>
        <v>A.J. Brown</v>
      </c>
      <c r="Z33" t="str">
        <f t="shared" si="1"/>
        <v>2020-A.J. Brown</v>
      </c>
      <c r="AA33" s="13">
        <f t="shared" si="2"/>
        <v>1228.5714285714287</v>
      </c>
      <c r="AB33">
        <f t="shared" si="3"/>
        <v>493.71428571428572</v>
      </c>
    </row>
    <row r="34" spans="1:28" x14ac:dyDescent="0.2">
      <c r="A34">
        <v>2020</v>
      </c>
      <c r="B34" s="1">
        <v>33</v>
      </c>
      <c r="C34" s="2" t="s">
        <v>1214</v>
      </c>
      <c r="D34" s="2" t="s">
        <v>16</v>
      </c>
      <c r="E34" s="2">
        <v>27</v>
      </c>
      <c r="F34" s="2" t="s">
        <v>181</v>
      </c>
      <c r="G34" s="2">
        <v>16</v>
      </c>
      <c r="H34" s="2">
        <v>16</v>
      </c>
      <c r="I34" s="2">
        <v>109</v>
      </c>
      <c r="J34" s="2">
        <v>70</v>
      </c>
      <c r="K34" s="2">
        <v>1006</v>
      </c>
      <c r="L34" s="2">
        <v>13</v>
      </c>
      <c r="M34" s="2">
        <v>55</v>
      </c>
      <c r="N34" s="2">
        <v>741</v>
      </c>
      <c r="O34" s="2">
        <v>10.6</v>
      </c>
      <c r="P34" s="2">
        <v>265</v>
      </c>
      <c r="Q34" s="2">
        <v>3.8</v>
      </c>
      <c r="R34" s="2">
        <v>12.1</v>
      </c>
      <c r="S34" s="2">
        <v>2</v>
      </c>
      <c r="T34" s="2">
        <v>35</v>
      </c>
      <c r="U34" s="2">
        <v>4</v>
      </c>
      <c r="V34" s="2">
        <v>3.7</v>
      </c>
      <c r="W34" s="2">
        <v>2</v>
      </c>
      <c r="X34" s="2">
        <v>126</v>
      </c>
      <c r="Y34" t="str">
        <f t="shared" si="0"/>
        <v>Mike Evans</v>
      </c>
      <c r="Z34" t="str">
        <f t="shared" si="1"/>
        <v>2020-Mike Evans</v>
      </c>
      <c r="AA34" s="13">
        <f t="shared" si="2"/>
        <v>1006</v>
      </c>
      <c r="AB34">
        <f t="shared" si="3"/>
        <v>265</v>
      </c>
    </row>
    <row r="35" spans="1:28" x14ac:dyDescent="0.2">
      <c r="A35">
        <v>2020</v>
      </c>
      <c r="B35" s="1">
        <v>34</v>
      </c>
      <c r="C35" s="2" t="s">
        <v>403</v>
      </c>
      <c r="D35" s="2" t="s">
        <v>86</v>
      </c>
      <c r="E35" s="2">
        <v>21</v>
      </c>
      <c r="F35" s="2" t="s">
        <v>181</v>
      </c>
      <c r="G35" s="2">
        <v>16</v>
      </c>
      <c r="H35" s="2">
        <v>14</v>
      </c>
      <c r="I35" s="2">
        <v>108</v>
      </c>
      <c r="J35" s="2">
        <v>67</v>
      </c>
      <c r="K35" s="2">
        <v>908</v>
      </c>
      <c r="L35" s="2">
        <v>6</v>
      </c>
      <c r="M35" s="2">
        <v>52</v>
      </c>
      <c r="N35" s="2">
        <v>598</v>
      </c>
      <c r="O35" s="2">
        <v>8.9</v>
      </c>
      <c r="P35" s="2">
        <v>310</v>
      </c>
      <c r="Q35" s="2">
        <v>4.5999999999999996</v>
      </c>
      <c r="R35" s="2">
        <v>11.5</v>
      </c>
      <c r="S35" s="2">
        <v>5</v>
      </c>
      <c r="T35" s="2">
        <v>13.4</v>
      </c>
      <c r="U35" s="2">
        <v>8</v>
      </c>
      <c r="V35" s="2">
        <v>7.4</v>
      </c>
      <c r="W35" s="2">
        <v>1</v>
      </c>
      <c r="X35" s="2">
        <v>103.5</v>
      </c>
      <c r="Y35" t="str">
        <f t="shared" si="0"/>
        <v>Tee Higgins</v>
      </c>
      <c r="Z35" t="str">
        <f t="shared" si="1"/>
        <v>2020-Tee Higgins</v>
      </c>
      <c r="AA35" s="13">
        <f t="shared" si="2"/>
        <v>908</v>
      </c>
      <c r="AB35">
        <f t="shared" si="3"/>
        <v>310</v>
      </c>
    </row>
    <row r="36" spans="1:28" x14ac:dyDescent="0.2">
      <c r="A36">
        <v>2020</v>
      </c>
      <c r="B36" s="1">
        <v>35</v>
      </c>
      <c r="C36" s="2" t="s">
        <v>454</v>
      </c>
      <c r="D36" s="2" t="s">
        <v>90</v>
      </c>
      <c r="E36" s="2">
        <v>23</v>
      </c>
      <c r="F36" s="2" t="s">
        <v>232</v>
      </c>
      <c r="G36" s="2">
        <v>16</v>
      </c>
      <c r="H36" s="2">
        <v>16</v>
      </c>
      <c r="I36" s="2">
        <v>101</v>
      </c>
      <c r="J36" s="2">
        <v>67</v>
      </c>
      <c r="K36" s="2">
        <v>723</v>
      </c>
      <c r="L36" s="2">
        <v>6</v>
      </c>
      <c r="M36" s="2">
        <v>40</v>
      </c>
      <c r="N36" s="2">
        <v>394</v>
      </c>
      <c r="O36" s="2">
        <v>5.9</v>
      </c>
      <c r="P36" s="2">
        <v>329</v>
      </c>
      <c r="Q36" s="2">
        <v>4.9000000000000004</v>
      </c>
      <c r="R36" s="2">
        <v>7</v>
      </c>
      <c r="S36" s="2">
        <v>4</v>
      </c>
      <c r="T36" s="2">
        <v>16.8</v>
      </c>
      <c r="U36" s="2">
        <v>7</v>
      </c>
      <c r="V36" s="2">
        <v>6.9</v>
      </c>
      <c r="W36" s="2">
        <v>4</v>
      </c>
      <c r="X36" s="2">
        <v>90.5</v>
      </c>
      <c r="Y36" t="str">
        <f t="shared" si="0"/>
        <v xml:space="preserve">T.J. Hockenson </v>
      </c>
      <c r="Z36" t="str">
        <f t="shared" si="1"/>
        <v>2020-T.J. Hockenson</v>
      </c>
      <c r="AA36" s="13">
        <f t="shared" si="2"/>
        <v>723</v>
      </c>
      <c r="AB36">
        <f t="shared" si="3"/>
        <v>329</v>
      </c>
    </row>
    <row r="37" spans="1:28" x14ac:dyDescent="0.2">
      <c r="A37">
        <v>2020</v>
      </c>
      <c r="B37" s="1">
        <v>36</v>
      </c>
      <c r="C37" s="2" t="s">
        <v>225</v>
      </c>
      <c r="D37" s="2" t="s">
        <v>43</v>
      </c>
      <c r="E37" s="2">
        <v>23</v>
      </c>
      <c r="F37" s="2" t="s">
        <v>181</v>
      </c>
      <c r="G37" s="2">
        <v>15</v>
      </c>
      <c r="H37" s="2">
        <v>14</v>
      </c>
      <c r="I37" s="2">
        <v>118</v>
      </c>
      <c r="J37" s="2">
        <v>66</v>
      </c>
      <c r="K37" s="2">
        <v>1193</v>
      </c>
      <c r="L37" s="2">
        <v>4</v>
      </c>
      <c r="M37" s="2">
        <v>53</v>
      </c>
      <c r="N37" s="2">
        <v>811</v>
      </c>
      <c r="O37" s="2">
        <v>12.3</v>
      </c>
      <c r="P37" s="2">
        <v>382</v>
      </c>
      <c r="Q37" s="2">
        <v>5.8</v>
      </c>
      <c r="R37" s="2">
        <v>13.2</v>
      </c>
      <c r="S37" s="2">
        <v>6</v>
      </c>
      <c r="T37" s="2">
        <v>11</v>
      </c>
      <c r="U37" s="2">
        <v>7</v>
      </c>
      <c r="V37" s="2">
        <v>5.9</v>
      </c>
      <c r="W37" s="2">
        <v>9</v>
      </c>
      <c r="X37" s="2">
        <v>70.3</v>
      </c>
      <c r="Y37" t="str">
        <f t="shared" si="0"/>
        <v>D.J. Moore</v>
      </c>
      <c r="Z37" t="str">
        <f t="shared" si="1"/>
        <v>2020-D.J. Moore</v>
      </c>
      <c r="AA37" s="13">
        <f t="shared" si="2"/>
        <v>1272.5333333333333</v>
      </c>
      <c r="AB37">
        <f t="shared" si="3"/>
        <v>407.46666666666664</v>
      </c>
    </row>
    <row r="38" spans="1:28" x14ac:dyDescent="0.2">
      <c r="A38">
        <v>2020</v>
      </c>
      <c r="B38" s="1">
        <v>37</v>
      </c>
      <c r="C38" s="2" t="s">
        <v>226</v>
      </c>
      <c r="D38" s="2" t="s">
        <v>35</v>
      </c>
      <c r="E38" s="2">
        <v>27</v>
      </c>
      <c r="F38" s="2" t="s">
        <v>181</v>
      </c>
      <c r="G38" s="2">
        <v>12</v>
      </c>
      <c r="H38" s="2">
        <v>12</v>
      </c>
      <c r="I38" s="2">
        <v>90</v>
      </c>
      <c r="J38" s="2">
        <v>66</v>
      </c>
      <c r="K38" s="2">
        <v>656</v>
      </c>
      <c r="L38" s="2">
        <v>3</v>
      </c>
      <c r="M38" s="2">
        <v>37</v>
      </c>
      <c r="N38" s="2">
        <v>452</v>
      </c>
      <c r="O38" s="2">
        <v>6.8</v>
      </c>
      <c r="P38" s="2">
        <v>204</v>
      </c>
      <c r="Q38" s="2">
        <v>3.1</v>
      </c>
      <c r="R38" s="2">
        <v>8.3000000000000007</v>
      </c>
      <c r="S38" s="2">
        <v>2</v>
      </c>
      <c r="T38" s="2">
        <v>33</v>
      </c>
      <c r="U38" s="2">
        <v>1</v>
      </c>
      <c r="V38" s="2">
        <v>1.1000000000000001</v>
      </c>
      <c r="W38" s="2">
        <v>1</v>
      </c>
      <c r="X38" s="2">
        <v>100</v>
      </c>
      <c r="Y38" t="str">
        <f t="shared" si="0"/>
        <v>Sterling Shepard</v>
      </c>
      <c r="Z38" t="str">
        <f t="shared" si="1"/>
        <v>2020-Sterling Shepard</v>
      </c>
      <c r="AA38" s="13">
        <f t="shared" si="2"/>
        <v>874.66666666666663</v>
      </c>
      <c r="AB38">
        <f t="shared" si="3"/>
        <v>272</v>
      </c>
    </row>
    <row r="39" spans="1:28" x14ac:dyDescent="0.2">
      <c r="A39">
        <v>2020</v>
      </c>
      <c r="B39" s="1">
        <v>38</v>
      </c>
      <c r="C39" s="2" t="s">
        <v>516</v>
      </c>
      <c r="D39" s="2" t="s">
        <v>26</v>
      </c>
      <c r="E39" s="2">
        <v>25</v>
      </c>
      <c r="F39" s="2" t="s">
        <v>181</v>
      </c>
      <c r="G39" s="2">
        <v>14</v>
      </c>
      <c r="H39" s="2">
        <v>12</v>
      </c>
      <c r="I39" s="2">
        <v>92</v>
      </c>
      <c r="J39" s="2">
        <v>65</v>
      </c>
      <c r="K39" s="2">
        <v>984</v>
      </c>
      <c r="L39" s="2">
        <v>5</v>
      </c>
      <c r="M39" s="2">
        <v>49</v>
      </c>
      <c r="N39" s="2">
        <v>693</v>
      </c>
      <c r="O39" s="2">
        <v>10.7</v>
      </c>
      <c r="P39" s="2">
        <v>291</v>
      </c>
      <c r="Q39" s="2">
        <v>4.5</v>
      </c>
      <c r="R39" s="2">
        <v>11.7</v>
      </c>
      <c r="S39" s="2">
        <v>3</v>
      </c>
      <c r="T39" s="2">
        <v>21.7</v>
      </c>
      <c r="U39" s="2">
        <v>3</v>
      </c>
      <c r="V39" s="2">
        <v>3.3</v>
      </c>
      <c r="W39" s="2">
        <v>0</v>
      </c>
      <c r="X39" s="2">
        <v>123.6</v>
      </c>
      <c r="Y39" t="str">
        <f t="shared" si="0"/>
        <v>Corey Davis</v>
      </c>
      <c r="Z39" t="str">
        <f t="shared" si="1"/>
        <v>2020-Corey Davis</v>
      </c>
      <c r="AA39" s="13">
        <f t="shared" si="2"/>
        <v>1124.5714285714287</v>
      </c>
      <c r="AB39">
        <f t="shared" si="3"/>
        <v>332.57142857142856</v>
      </c>
    </row>
    <row r="40" spans="1:28" x14ac:dyDescent="0.2">
      <c r="A40">
        <v>2020</v>
      </c>
      <c r="B40" s="1">
        <v>39</v>
      </c>
      <c r="C40" s="2" t="s">
        <v>584</v>
      </c>
      <c r="D40" s="2" t="s">
        <v>16</v>
      </c>
      <c r="E40" s="2">
        <v>24</v>
      </c>
      <c r="F40" s="2" t="s">
        <v>181</v>
      </c>
      <c r="G40" s="2">
        <v>12</v>
      </c>
      <c r="H40" s="2">
        <v>12</v>
      </c>
      <c r="I40" s="2">
        <v>84</v>
      </c>
      <c r="J40" s="2">
        <v>65</v>
      </c>
      <c r="K40" s="2">
        <v>840</v>
      </c>
      <c r="L40" s="2">
        <v>7</v>
      </c>
      <c r="M40" s="2">
        <v>43</v>
      </c>
      <c r="N40" s="2">
        <v>560</v>
      </c>
      <c r="O40" s="2">
        <v>8.6</v>
      </c>
      <c r="P40" s="2">
        <v>280</v>
      </c>
      <c r="Q40" s="2">
        <v>4.3</v>
      </c>
      <c r="R40" s="2">
        <v>10.199999999999999</v>
      </c>
      <c r="S40" s="2">
        <v>2</v>
      </c>
      <c r="T40" s="2">
        <v>32.5</v>
      </c>
      <c r="U40" s="2">
        <v>3</v>
      </c>
      <c r="V40" s="2">
        <v>3.6</v>
      </c>
      <c r="W40" s="2">
        <v>1</v>
      </c>
      <c r="X40" s="2">
        <v>131.1</v>
      </c>
      <c r="Y40" t="str">
        <f t="shared" si="0"/>
        <v>Chris Godwin</v>
      </c>
      <c r="Z40" t="str">
        <f t="shared" si="1"/>
        <v>2020-Chris Godwin</v>
      </c>
      <c r="AA40" s="13">
        <f t="shared" si="2"/>
        <v>1120</v>
      </c>
      <c r="AB40">
        <f t="shared" si="3"/>
        <v>373.33333333333331</v>
      </c>
    </row>
    <row r="41" spans="1:28" x14ac:dyDescent="0.2">
      <c r="A41">
        <v>2020</v>
      </c>
      <c r="B41" s="1">
        <v>40</v>
      </c>
      <c r="C41" s="2" t="s">
        <v>397</v>
      </c>
      <c r="D41" s="2" t="s">
        <v>35</v>
      </c>
      <c r="E41" s="2">
        <v>26</v>
      </c>
      <c r="F41" s="2" t="s">
        <v>232</v>
      </c>
      <c r="G41" s="2">
        <v>16</v>
      </c>
      <c r="H41" s="2">
        <v>14</v>
      </c>
      <c r="I41" s="2">
        <v>109</v>
      </c>
      <c r="J41" s="2">
        <v>63</v>
      </c>
      <c r="K41" s="2">
        <v>654</v>
      </c>
      <c r="L41" s="2">
        <v>1</v>
      </c>
      <c r="M41" s="2">
        <v>29</v>
      </c>
      <c r="N41" s="2">
        <v>367</v>
      </c>
      <c r="O41" s="2">
        <v>5.8</v>
      </c>
      <c r="P41" s="2">
        <v>287</v>
      </c>
      <c r="Q41" s="2">
        <v>4.5999999999999996</v>
      </c>
      <c r="R41" s="2">
        <v>6.9</v>
      </c>
      <c r="S41" s="2">
        <v>4</v>
      </c>
      <c r="T41" s="2">
        <v>15.8</v>
      </c>
      <c r="U41" s="2">
        <v>11</v>
      </c>
      <c r="V41" s="2">
        <v>10.1</v>
      </c>
      <c r="W41" s="2">
        <v>6</v>
      </c>
      <c r="X41" s="2">
        <v>55.4</v>
      </c>
      <c r="Y41" t="str">
        <f t="shared" si="0"/>
        <v xml:space="preserve">Evan Engram </v>
      </c>
      <c r="Z41" t="str">
        <f t="shared" si="1"/>
        <v>2020-Evan Engram</v>
      </c>
      <c r="AA41" s="13">
        <f t="shared" si="2"/>
        <v>654</v>
      </c>
      <c r="AB41">
        <f t="shared" si="3"/>
        <v>287</v>
      </c>
    </row>
    <row r="42" spans="1:28" x14ac:dyDescent="0.2">
      <c r="A42">
        <v>2020</v>
      </c>
      <c r="B42" s="1">
        <v>41</v>
      </c>
      <c r="C42" s="2" t="s">
        <v>148</v>
      </c>
      <c r="D42" s="2" t="s">
        <v>58</v>
      </c>
      <c r="E42" s="2">
        <v>24</v>
      </c>
      <c r="F42" s="2" t="s">
        <v>24</v>
      </c>
      <c r="G42" s="2">
        <v>16</v>
      </c>
      <c r="H42" s="2">
        <v>2</v>
      </c>
      <c r="I42" s="2">
        <v>76</v>
      </c>
      <c r="J42" s="2">
        <v>63</v>
      </c>
      <c r="K42" s="2">
        <v>482</v>
      </c>
      <c r="L42" s="2">
        <v>4</v>
      </c>
      <c r="M42" s="2">
        <v>24</v>
      </c>
      <c r="N42" s="2">
        <v>12</v>
      </c>
      <c r="O42" s="2">
        <v>0.2</v>
      </c>
      <c r="P42" s="2">
        <v>470</v>
      </c>
      <c r="Q42" s="2">
        <v>7.5</v>
      </c>
      <c r="R42" s="2">
        <v>0.7</v>
      </c>
      <c r="S42" s="2">
        <v>5</v>
      </c>
      <c r="T42" s="2">
        <v>12.6</v>
      </c>
      <c r="U42" s="2">
        <v>1</v>
      </c>
      <c r="V42" s="2">
        <v>1.3</v>
      </c>
      <c r="W42" s="2">
        <v>0</v>
      </c>
      <c r="X42" s="2">
        <v>110.6</v>
      </c>
      <c r="Y42" t="str">
        <f t="shared" si="0"/>
        <v>Nyheim Hines</v>
      </c>
      <c r="Z42" t="str">
        <f t="shared" si="1"/>
        <v>2020-Nyheim Hines</v>
      </c>
      <c r="AA42" s="13">
        <f t="shared" si="2"/>
        <v>482</v>
      </c>
      <c r="AB42">
        <f t="shared" si="3"/>
        <v>470</v>
      </c>
    </row>
    <row r="43" spans="1:28" x14ac:dyDescent="0.2">
      <c r="A43">
        <v>2020</v>
      </c>
      <c r="B43" s="1">
        <v>42</v>
      </c>
      <c r="C43" s="2" t="s">
        <v>984</v>
      </c>
      <c r="D43" s="2" t="s">
        <v>78</v>
      </c>
      <c r="E43" s="2">
        <v>27</v>
      </c>
      <c r="F43" s="2" t="s">
        <v>181</v>
      </c>
      <c r="G43" s="2">
        <v>14</v>
      </c>
      <c r="H43" s="2">
        <v>11</v>
      </c>
      <c r="I43" s="2">
        <v>103</v>
      </c>
      <c r="J43" s="2">
        <v>63</v>
      </c>
      <c r="K43" s="2">
        <v>793</v>
      </c>
      <c r="L43" s="2">
        <v>4</v>
      </c>
      <c r="M43" s="2">
        <v>45</v>
      </c>
      <c r="N43" s="2">
        <v>620</v>
      </c>
      <c r="O43" s="2">
        <v>9.8000000000000007</v>
      </c>
      <c r="P43" s="2">
        <v>173</v>
      </c>
      <c r="Q43" s="2">
        <v>2.7</v>
      </c>
      <c r="R43" s="2">
        <v>9.6999999999999993</v>
      </c>
      <c r="S43" s="2">
        <v>6</v>
      </c>
      <c r="T43" s="2">
        <v>10.5</v>
      </c>
      <c r="U43" s="2">
        <v>6</v>
      </c>
      <c r="V43" s="2">
        <v>5.8</v>
      </c>
      <c r="W43" s="2">
        <v>2</v>
      </c>
      <c r="X43" s="2">
        <v>90</v>
      </c>
      <c r="Y43" t="str">
        <f t="shared" si="0"/>
        <v>DeVante Parker</v>
      </c>
      <c r="Z43" t="str">
        <f t="shared" si="1"/>
        <v>2020-DeVante Parker</v>
      </c>
      <c r="AA43" s="13">
        <f t="shared" si="2"/>
        <v>906.28571428571433</v>
      </c>
      <c r="AB43">
        <f t="shared" si="3"/>
        <v>197.71428571428572</v>
      </c>
    </row>
    <row r="44" spans="1:28" x14ac:dyDescent="0.2">
      <c r="A44">
        <v>2020</v>
      </c>
      <c r="B44" s="1">
        <v>43</v>
      </c>
      <c r="C44" s="2" t="s">
        <v>1018</v>
      </c>
      <c r="D44" s="2" t="s">
        <v>37</v>
      </c>
      <c r="E44" s="2">
        <v>24</v>
      </c>
      <c r="F44" s="2" t="s">
        <v>232</v>
      </c>
      <c r="G44" s="2">
        <v>16</v>
      </c>
      <c r="H44" s="2">
        <v>14</v>
      </c>
      <c r="I44" s="2">
        <v>89</v>
      </c>
      <c r="J44" s="2">
        <v>63</v>
      </c>
      <c r="K44" s="2">
        <v>615</v>
      </c>
      <c r="L44" s="2">
        <v>4</v>
      </c>
      <c r="M44" s="2">
        <v>33</v>
      </c>
      <c r="N44" s="2">
        <v>336</v>
      </c>
      <c r="O44" s="2">
        <v>5.3</v>
      </c>
      <c r="P44" s="2">
        <v>279</v>
      </c>
      <c r="Q44" s="2">
        <v>4.4000000000000004</v>
      </c>
      <c r="R44" s="2">
        <v>6.4</v>
      </c>
      <c r="S44" s="2">
        <v>8</v>
      </c>
      <c r="T44" s="2">
        <v>7.9</v>
      </c>
      <c r="U44" s="2">
        <v>4</v>
      </c>
      <c r="V44" s="2">
        <v>4.5</v>
      </c>
      <c r="W44" s="2">
        <v>2</v>
      </c>
      <c r="X44" s="2">
        <v>95.5</v>
      </c>
      <c r="Y44" t="str">
        <f t="shared" si="0"/>
        <v>Dalton Schultz</v>
      </c>
      <c r="Z44" t="str">
        <f t="shared" si="1"/>
        <v>2020-Dalton Schultz</v>
      </c>
      <c r="AA44" s="13">
        <f t="shared" si="2"/>
        <v>615</v>
      </c>
      <c r="AB44">
        <f t="shared" si="3"/>
        <v>279</v>
      </c>
    </row>
    <row r="45" spans="1:28" x14ac:dyDescent="0.2">
      <c r="A45">
        <v>2020</v>
      </c>
      <c r="B45" s="1">
        <v>44</v>
      </c>
      <c r="C45" s="2" t="s">
        <v>388</v>
      </c>
      <c r="D45" s="2" t="s">
        <v>72</v>
      </c>
      <c r="E45" s="2">
        <v>22</v>
      </c>
      <c r="F45" s="2" t="s">
        <v>169</v>
      </c>
      <c r="G45" s="2">
        <v>16</v>
      </c>
      <c r="H45" s="2">
        <v>6</v>
      </c>
      <c r="I45" s="2">
        <v>109</v>
      </c>
      <c r="J45" s="2">
        <v>62</v>
      </c>
      <c r="K45" s="2">
        <v>873</v>
      </c>
      <c r="L45" s="2">
        <v>9</v>
      </c>
      <c r="M45" s="2">
        <v>41</v>
      </c>
      <c r="N45" s="2">
        <v>544</v>
      </c>
      <c r="O45" s="2">
        <v>8.8000000000000007</v>
      </c>
      <c r="P45" s="2">
        <v>329</v>
      </c>
      <c r="Q45" s="2">
        <v>5.3</v>
      </c>
      <c r="R45" s="2">
        <v>13.2</v>
      </c>
      <c r="S45" s="2">
        <v>3</v>
      </c>
      <c r="T45" s="2">
        <v>20.7</v>
      </c>
      <c r="U45" s="2">
        <v>6</v>
      </c>
      <c r="V45" s="2">
        <v>5.5</v>
      </c>
      <c r="W45" s="2">
        <v>0</v>
      </c>
      <c r="X45" s="2">
        <v>110.4</v>
      </c>
      <c r="Y45" t="str">
        <f t="shared" si="0"/>
        <v>Chase Claypool</v>
      </c>
      <c r="Z45" t="str">
        <f t="shared" si="1"/>
        <v>2020-Chase Claypool</v>
      </c>
      <c r="AA45" s="13">
        <f t="shared" si="2"/>
        <v>873</v>
      </c>
      <c r="AB45">
        <f t="shared" si="3"/>
        <v>329</v>
      </c>
    </row>
    <row r="46" spans="1:28" x14ac:dyDescent="0.2">
      <c r="A46">
        <v>2020</v>
      </c>
      <c r="B46" s="1">
        <v>45</v>
      </c>
      <c r="C46" s="2" t="s">
        <v>268</v>
      </c>
      <c r="D46" s="2" t="s">
        <v>60</v>
      </c>
      <c r="E46" s="2">
        <v>23</v>
      </c>
      <c r="F46" s="2" t="s">
        <v>232</v>
      </c>
      <c r="G46" s="2">
        <v>15</v>
      </c>
      <c r="H46" s="2">
        <v>14</v>
      </c>
      <c r="I46" s="2">
        <v>93</v>
      </c>
      <c r="J46" s="2">
        <v>62</v>
      </c>
      <c r="K46" s="2">
        <v>673</v>
      </c>
      <c r="L46" s="2">
        <v>3</v>
      </c>
      <c r="M46" s="2">
        <v>34</v>
      </c>
      <c r="N46" s="2">
        <v>296</v>
      </c>
      <c r="O46" s="2">
        <v>4.8</v>
      </c>
      <c r="P46" s="2">
        <v>377</v>
      </c>
      <c r="Q46" s="2">
        <v>6.1</v>
      </c>
      <c r="R46" s="2">
        <v>6.7</v>
      </c>
      <c r="S46" s="2">
        <v>4</v>
      </c>
      <c r="T46" s="2">
        <v>15.5</v>
      </c>
      <c r="U46" s="2">
        <v>5</v>
      </c>
      <c r="V46" s="2">
        <v>5.4</v>
      </c>
      <c r="W46" s="2">
        <v>2</v>
      </c>
      <c r="X46" s="2">
        <v>89.6</v>
      </c>
      <c r="Y46" t="str">
        <f t="shared" si="0"/>
        <v>Noah Fant</v>
      </c>
      <c r="Z46" t="str">
        <f t="shared" si="1"/>
        <v>2020-Noah Fant</v>
      </c>
      <c r="AA46" s="13">
        <f t="shared" si="2"/>
        <v>717.86666666666667</v>
      </c>
      <c r="AB46">
        <f t="shared" si="3"/>
        <v>402.13333333333333</v>
      </c>
    </row>
    <row r="47" spans="1:28" x14ac:dyDescent="0.2">
      <c r="A47">
        <v>2020</v>
      </c>
      <c r="B47" s="1">
        <v>46</v>
      </c>
      <c r="C47" s="2" t="s">
        <v>412</v>
      </c>
      <c r="D47" s="2" t="s">
        <v>41</v>
      </c>
      <c r="E47" s="2">
        <v>23</v>
      </c>
      <c r="F47" s="2" t="s">
        <v>169</v>
      </c>
      <c r="G47" s="2">
        <v>16</v>
      </c>
      <c r="H47" s="2">
        <v>9</v>
      </c>
      <c r="I47" s="2">
        <v>98</v>
      </c>
      <c r="J47" s="2">
        <v>61</v>
      </c>
      <c r="K47" s="2">
        <v>631</v>
      </c>
      <c r="L47" s="2">
        <v>4</v>
      </c>
      <c r="M47" s="2">
        <v>33</v>
      </c>
      <c r="N47" s="2">
        <v>377</v>
      </c>
      <c r="O47" s="2">
        <v>6.2</v>
      </c>
      <c r="P47" s="2">
        <v>254</v>
      </c>
      <c r="Q47" s="2">
        <v>4.2</v>
      </c>
      <c r="R47" s="2">
        <v>11.5</v>
      </c>
      <c r="S47" s="2">
        <v>8</v>
      </c>
      <c r="T47" s="2">
        <v>7.6</v>
      </c>
      <c r="U47" s="2">
        <v>1</v>
      </c>
      <c r="V47" s="2">
        <v>1</v>
      </c>
      <c r="W47" s="2">
        <v>2</v>
      </c>
      <c r="X47" s="2">
        <v>85.9</v>
      </c>
      <c r="Y47" t="str">
        <f t="shared" si="0"/>
        <v>Darnell Mooney</v>
      </c>
      <c r="Z47" t="str">
        <f t="shared" si="1"/>
        <v>2020-Darnell Mooney</v>
      </c>
      <c r="AA47" s="13">
        <f t="shared" si="2"/>
        <v>631</v>
      </c>
      <c r="AB47">
        <f t="shared" si="3"/>
        <v>254</v>
      </c>
    </row>
    <row r="48" spans="1:28" x14ac:dyDescent="0.2">
      <c r="A48">
        <v>2020</v>
      </c>
      <c r="B48" s="1">
        <v>47</v>
      </c>
      <c r="C48" s="2" t="s">
        <v>465</v>
      </c>
      <c r="D48" s="2" t="s">
        <v>49</v>
      </c>
      <c r="E48" s="2">
        <v>33</v>
      </c>
      <c r="F48" s="2" t="s">
        <v>169</v>
      </c>
      <c r="G48" s="2">
        <v>14</v>
      </c>
      <c r="H48" s="2">
        <v>5</v>
      </c>
      <c r="I48" s="2">
        <v>82</v>
      </c>
      <c r="J48" s="2">
        <v>61</v>
      </c>
      <c r="K48" s="2">
        <v>726</v>
      </c>
      <c r="L48" s="2">
        <v>5</v>
      </c>
      <c r="M48" s="2">
        <v>33</v>
      </c>
      <c r="N48" s="2">
        <v>556</v>
      </c>
      <c r="O48" s="2">
        <v>9.1</v>
      </c>
      <c r="P48" s="2">
        <v>170</v>
      </c>
      <c r="Q48" s="2">
        <v>2.8</v>
      </c>
      <c r="R48" s="2">
        <v>8.8000000000000007</v>
      </c>
      <c r="S48" s="2">
        <v>3</v>
      </c>
      <c r="T48" s="2">
        <v>20.3</v>
      </c>
      <c r="U48" s="2">
        <v>3</v>
      </c>
      <c r="V48" s="2">
        <v>3.7</v>
      </c>
      <c r="W48" s="2">
        <v>2</v>
      </c>
      <c r="X48" s="2">
        <v>111.1</v>
      </c>
      <c r="Y48" t="str">
        <f t="shared" si="0"/>
        <v>Emmanuel Sanders</v>
      </c>
      <c r="Z48" t="str">
        <f t="shared" si="1"/>
        <v>2020-Emmanuel Sanders</v>
      </c>
      <c r="AA48" s="13">
        <f t="shared" si="2"/>
        <v>829.71428571428567</v>
      </c>
      <c r="AB48">
        <f t="shared" si="3"/>
        <v>194.28571428571428</v>
      </c>
    </row>
    <row r="49" spans="1:28" x14ac:dyDescent="0.2">
      <c r="A49">
        <v>2020</v>
      </c>
      <c r="B49" s="1">
        <v>48</v>
      </c>
      <c r="C49" s="2" t="s">
        <v>395</v>
      </c>
      <c r="D49" s="2" t="s">
        <v>53</v>
      </c>
      <c r="E49" s="2">
        <v>22</v>
      </c>
      <c r="F49" s="2" t="s">
        <v>181</v>
      </c>
      <c r="G49" s="2">
        <v>12</v>
      </c>
      <c r="H49" s="2">
        <v>11</v>
      </c>
      <c r="I49" s="2">
        <v>96</v>
      </c>
      <c r="J49" s="2">
        <v>60</v>
      </c>
      <c r="K49" s="2">
        <v>748</v>
      </c>
      <c r="L49" s="2">
        <v>5</v>
      </c>
      <c r="M49" s="2">
        <v>42</v>
      </c>
      <c r="N49" s="2">
        <v>459</v>
      </c>
      <c r="O49" s="2">
        <v>7.7</v>
      </c>
      <c r="P49" s="2">
        <v>289</v>
      </c>
      <c r="Q49" s="2">
        <v>4.8</v>
      </c>
      <c r="R49" s="2">
        <v>9.4</v>
      </c>
      <c r="S49" s="2">
        <v>7</v>
      </c>
      <c r="T49" s="2">
        <v>8.6</v>
      </c>
      <c r="U49" s="2">
        <v>5</v>
      </c>
      <c r="V49" s="2">
        <v>5.2</v>
      </c>
      <c r="W49" s="2">
        <v>4</v>
      </c>
      <c r="X49" s="2">
        <v>86.6</v>
      </c>
      <c r="Y49" t="str">
        <f t="shared" si="0"/>
        <v>Brandon Aiyuk</v>
      </c>
      <c r="Z49" t="str">
        <f t="shared" si="1"/>
        <v>2020-Brandon Aiyuk</v>
      </c>
      <c r="AA49" s="13">
        <f t="shared" si="2"/>
        <v>997.33333333333337</v>
      </c>
      <c r="AB49">
        <f t="shared" si="3"/>
        <v>385.33333333333331</v>
      </c>
    </row>
    <row r="50" spans="1:28" x14ac:dyDescent="0.2">
      <c r="A50">
        <v>2020</v>
      </c>
      <c r="B50" s="1">
        <v>49</v>
      </c>
      <c r="C50" s="2" t="s">
        <v>1128</v>
      </c>
      <c r="D50" s="2" t="s">
        <v>55</v>
      </c>
      <c r="E50" s="2">
        <v>26</v>
      </c>
      <c r="F50" s="2" t="s">
        <v>232</v>
      </c>
      <c r="G50" s="2">
        <v>14</v>
      </c>
      <c r="H50" s="2">
        <v>14</v>
      </c>
      <c r="I50" s="2">
        <v>93</v>
      </c>
      <c r="J50" s="2">
        <v>60</v>
      </c>
      <c r="K50" s="2">
        <v>613</v>
      </c>
      <c r="L50" s="2">
        <v>4</v>
      </c>
      <c r="M50" s="2">
        <v>35</v>
      </c>
      <c r="N50" s="2">
        <v>387</v>
      </c>
      <c r="O50" s="2">
        <v>6.5</v>
      </c>
      <c r="P50" s="2">
        <v>226</v>
      </c>
      <c r="Q50" s="2">
        <v>3.8</v>
      </c>
      <c r="R50" s="2">
        <v>8</v>
      </c>
      <c r="S50" s="2">
        <v>3</v>
      </c>
      <c r="T50" s="2">
        <v>20</v>
      </c>
      <c r="U50" s="2">
        <v>2</v>
      </c>
      <c r="V50" s="2">
        <v>2.2000000000000002</v>
      </c>
      <c r="W50" s="2">
        <v>1</v>
      </c>
      <c r="X50" s="2">
        <v>93.2</v>
      </c>
      <c r="Y50" t="str">
        <f t="shared" si="0"/>
        <v>Hunter Henry</v>
      </c>
      <c r="Z50" t="str">
        <f t="shared" si="1"/>
        <v>2020-Hunter Henry</v>
      </c>
      <c r="AA50" s="13">
        <f t="shared" si="2"/>
        <v>700.57142857142856</v>
      </c>
      <c r="AB50">
        <f t="shared" si="3"/>
        <v>258.28571428571428</v>
      </c>
    </row>
    <row r="51" spans="1:28" x14ac:dyDescent="0.2">
      <c r="A51">
        <v>2020</v>
      </c>
      <c r="B51" s="1">
        <v>50</v>
      </c>
      <c r="C51" s="2" t="s">
        <v>317</v>
      </c>
      <c r="D51" s="2" t="s">
        <v>68</v>
      </c>
      <c r="E51" s="2">
        <v>27</v>
      </c>
      <c r="F51" s="2" t="s">
        <v>169</v>
      </c>
      <c r="G51" s="2">
        <v>12</v>
      </c>
      <c r="H51" s="2">
        <v>7</v>
      </c>
      <c r="I51" s="2">
        <v>89</v>
      </c>
      <c r="J51" s="2">
        <v>59</v>
      </c>
      <c r="K51" s="2">
        <v>699</v>
      </c>
      <c r="L51" s="2">
        <v>6</v>
      </c>
      <c r="M51" s="2">
        <v>32</v>
      </c>
      <c r="N51" s="2">
        <v>372</v>
      </c>
      <c r="O51" s="2">
        <v>6.3</v>
      </c>
      <c r="P51" s="2">
        <v>327</v>
      </c>
      <c r="Q51" s="2">
        <v>5.5</v>
      </c>
      <c r="R51" s="2">
        <v>7.6</v>
      </c>
      <c r="S51" s="2">
        <v>2</v>
      </c>
      <c r="T51" s="2">
        <v>29.5</v>
      </c>
      <c r="U51" s="2">
        <v>3</v>
      </c>
      <c r="V51" s="2">
        <v>3.4</v>
      </c>
      <c r="W51" s="2">
        <v>3</v>
      </c>
      <c r="X51" s="2">
        <v>98.5</v>
      </c>
      <c r="Y51" t="str">
        <f t="shared" si="0"/>
        <v>Jamison Crowder</v>
      </c>
      <c r="Z51" t="str">
        <f t="shared" si="1"/>
        <v>2020-Jamison Crowder</v>
      </c>
      <c r="AA51" s="13">
        <f t="shared" si="2"/>
        <v>932</v>
      </c>
      <c r="AB51">
        <f t="shared" si="3"/>
        <v>436</v>
      </c>
    </row>
    <row r="52" spans="1:28" x14ac:dyDescent="0.2">
      <c r="A52">
        <v>2020</v>
      </c>
      <c r="B52" s="1">
        <v>51</v>
      </c>
      <c r="C52" s="2" t="s">
        <v>42</v>
      </c>
      <c r="D52" s="2" t="s">
        <v>43</v>
      </c>
      <c r="E52" s="2">
        <v>27</v>
      </c>
      <c r="F52" s="2" t="s">
        <v>17</v>
      </c>
      <c r="G52" s="2">
        <v>15</v>
      </c>
      <c r="H52" s="2">
        <v>12</v>
      </c>
      <c r="I52" s="2">
        <v>70</v>
      </c>
      <c r="J52" s="2">
        <v>59</v>
      </c>
      <c r="K52" s="2">
        <v>373</v>
      </c>
      <c r="L52" s="2">
        <v>2</v>
      </c>
      <c r="M52" s="2">
        <v>17</v>
      </c>
      <c r="N52" s="2">
        <v>-45</v>
      </c>
      <c r="O52" s="2">
        <v>-0.8</v>
      </c>
      <c r="P52" s="2">
        <v>418</v>
      </c>
      <c r="Q52" s="2">
        <v>7.1</v>
      </c>
      <c r="R52" s="2">
        <v>-0.5</v>
      </c>
      <c r="S52" s="2">
        <v>11</v>
      </c>
      <c r="T52" s="2">
        <v>5.4</v>
      </c>
      <c r="U52" s="2">
        <v>2</v>
      </c>
      <c r="V52" s="2">
        <v>2.9</v>
      </c>
      <c r="W52" s="2">
        <v>1</v>
      </c>
      <c r="X52" s="2">
        <v>92.4</v>
      </c>
      <c r="Y52" t="str">
        <f t="shared" si="0"/>
        <v>Mike Davis</v>
      </c>
      <c r="Z52" t="str">
        <f t="shared" si="1"/>
        <v>2020-Mike Davis</v>
      </c>
      <c r="AA52" s="13">
        <f t="shared" si="2"/>
        <v>397.86666666666667</v>
      </c>
      <c r="AB52">
        <f t="shared" si="3"/>
        <v>445.86666666666667</v>
      </c>
    </row>
    <row r="53" spans="1:28" x14ac:dyDescent="0.2">
      <c r="A53">
        <v>2020</v>
      </c>
      <c r="B53" s="1">
        <v>52</v>
      </c>
      <c r="C53" s="2" t="s">
        <v>963</v>
      </c>
      <c r="D53" s="2" t="s">
        <v>37</v>
      </c>
      <c r="E53" s="2">
        <v>24</v>
      </c>
      <c r="F53" s="2" t="s">
        <v>181</v>
      </c>
      <c r="G53" s="2">
        <v>16</v>
      </c>
      <c r="H53" s="2">
        <v>15</v>
      </c>
      <c r="I53" s="2">
        <v>105</v>
      </c>
      <c r="J53" s="2">
        <v>59</v>
      </c>
      <c r="K53" s="2">
        <v>843</v>
      </c>
      <c r="L53" s="2">
        <v>5</v>
      </c>
      <c r="M53" s="2">
        <v>44</v>
      </c>
      <c r="N53" s="2">
        <v>591</v>
      </c>
      <c r="O53" s="2">
        <v>10</v>
      </c>
      <c r="P53" s="2">
        <v>252</v>
      </c>
      <c r="Q53" s="2">
        <v>4.3</v>
      </c>
      <c r="R53" s="2">
        <v>11.8</v>
      </c>
      <c r="S53" s="2">
        <v>7</v>
      </c>
      <c r="T53" s="2">
        <v>8.4</v>
      </c>
      <c r="U53" s="2">
        <v>6</v>
      </c>
      <c r="V53" s="2">
        <v>5.7</v>
      </c>
      <c r="W53" s="2">
        <v>0</v>
      </c>
      <c r="X53" s="2">
        <v>98.2</v>
      </c>
      <c r="Y53" t="str">
        <f t="shared" si="0"/>
        <v>Michael Gallup</v>
      </c>
      <c r="Z53" t="str">
        <f t="shared" si="1"/>
        <v>2020-Michael Gallup</v>
      </c>
      <c r="AA53" s="13">
        <f t="shared" si="2"/>
        <v>843</v>
      </c>
      <c r="AB53">
        <f t="shared" si="3"/>
        <v>252</v>
      </c>
    </row>
    <row r="54" spans="1:28" x14ac:dyDescent="0.2">
      <c r="A54">
        <v>2020</v>
      </c>
      <c r="B54" s="1">
        <v>53</v>
      </c>
      <c r="C54" s="2" t="s">
        <v>430</v>
      </c>
      <c r="D54" s="2" t="s">
        <v>81</v>
      </c>
      <c r="E54" s="2">
        <v>24</v>
      </c>
      <c r="F54" s="2" t="s">
        <v>169</v>
      </c>
      <c r="G54" s="2">
        <v>14</v>
      </c>
      <c r="H54" s="2">
        <v>9</v>
      </c>
      <c r="I54" s="2">
        <v>81</v>
      </c>
      <c r="J54" s="2">
        <v>59</v>
      </c>
      <c r="K54" s="2">
        <v>729</v>
      </c>
      <c r="L54" s="2">
        <v>0</v>
      </c>
      <c r="M54" s="2">
        <v>37</v>
      </c>
      <c r="N54" s="2">
        <v>513</v>
      </c>
      <c r="O54" s="2">
        <v>8.6999999999999993</v>
      </c>
      <c r="P54" s="2">
        <v>216</v>
      </c>
      <c r="Q54" s="2">
        <v>3.7</v>
      </c>
      <c r="R54" s="2">
        <v>10.199999999999999</v>
      </c>
      <c r="S54" s="2">
        <v>4</v>
      </c>
      <c r="T54" s="2">
        <v>14.8</v>
      </c>
      <c r="U54" s="2">
        <v>4</v>
      </c>
      <c r="V54" s="2">
        <v>4.9000000000000004</v>
      </c>
      <c r="W54" s="2">
        <v>2</v>
      </c>
      <c r="X54" s="2">
        <v>90</v>
      </c>
      <c r="Y54" t="str">
        <f t="shared" si="0"/>
        <v>Jakobi Meyers</v>
      </c>
      <c r="Z54" t="str">
        <f t="shared" si="1"/>
        <v>2020-Jakobi Meyers</v>
      </c>
      <c r="AA54" s="13">
        <f t="shared" si="2"/>
        <v>833.14285714285711</v>
      </c>
      <c r="AB54">
        <f t="shared" si="3"/>
        <v>246.85714285714286</v>
      </c>
    </row>
    <row r="55" spans="1:28" x14ac:dyDescent="0.2">
      <c r="A55">
        <v>2020</v>
      </c>
      <c r="B55" s="1">
        <v>54</v>
      </c>
      <c r="C55" s="2" t="s">
        <v>960</v>
      </c>
      <c r="D55" s="2" t="s">
        <v>23</v>
      </c>
      <c r="E55" s="2">
        <v>25</v>
      </c>
      <c r="F55" s="2" t="s">
        <v>311</v>
      </c>
      <c r="G55" s="2">
        <v>14</v>
      </c>
      <c r="H55" s="2">
        <v>2</v>
      </c>
      <c r="I55" s="2">
        <v>88</v>
      </c>
      <c r="J55" s="2">
        <v>58</v>
      </c>
      <c r="K55" s="2">
        <v>701</v>
      </c>
      <c r="L55" s="2">
        <v>7</v>
      </c>
      <c r="M55" s="2">
        <v>37</v>
      </c>
      <c r="N55" s="2">
        <v>519</v>
      </c>
      <c r="O55" s="2">
        <v>8.9</v>
      </c>
      <c r="P55" s="2">
        <v>182</v>
      </c>
      <c r="Q55" s="2">
        <v>3.1</v>
      </c>
      <c r="R55" s="2">
        <v>10.199999999999999</v>
      </c>
      <c r="S55" s="2">
        <v>2</v>
      </c>
      <c r="T55" s="2">
        <v>29</v>
      </c>
      <c r="U55" s="2">
        <v>5</v>
      </c>
      <c r="V55" s="2">
        <v>5.7</v>
      </c>
      <c r="W55" s="2">
        <v>1</v>
      </c>
      <c r="X55" s="2">
        <v>112</v>
      </c>
      <c r="Y55" t="str">
        <f t="shared" si="0"/>
        <v>Mark Andrews</v>
      </c>
      <c r="Z55" t="str">
        <f t="shared" si="1"/>
        <v>2020-Mark Andrews</v>
      </c>
      <c r="AA55" s="13">
        <f t="shared" si="2"/>
        <v>801.14285714285711</v>
      </c>
      <c r="AB55">
        <f t="shared" si="3"/>
        <v>208</v>
      </c>
    </row>
    <row r="56" spans="1:28" x14ac:dyDescent="0.2">
      <c r="A56">
        <v>2020</v>
      </c>
      <c r="B56" s="1">
        <v>55</v>
      </c>
      <c r="C56" s="2" t="s">
        <v>442</v>
      </c>
      <c r="D56" s="2" t="s">
        <v>23</v>
      </c>
      <c r="E56" s="2">
        <v>23</v>
      </c>
      <c r="F56" s="2" t="s">
        <v>181</v>
      </c>
      <c r="G56" s="2">
        <v>16</v>
      </c>
      <c r="H56" s="2">
        <v>14</v>
      </c>
      <c r="I56" s="2">
        <v>100</v>
      </c>
      <c r="J56" s="2">
        <v>58</v>
      </c>
      <c r="K56" s="2">
        <v>769</v>
      </c>
      <c r="L56" s="2">
        <v>8</v>
      </c>
      <c r="M56" s="2">
        <v>35</v>
      </c>
      <c r="N56" s="2">
        <v>495</v>
      </c>
      <c r="O56" s="2">
        <v>8.5</v>
      </c>
      <c r="P56" s="2">
        <v>274</v>
      </c>
      <c r="Q56" s="2">
        <v>4.7</v>
      </c>
      <c r="R56" s="2">
        <v>12.9</v>
      </c>
      <c r="S56" s="2">
        <v>4</v>
      </c>
      <c r="T56" s="2">
        <v>14.5</v>
      </c>
      <c r="U56" s="2">
        <v>6</v>
      </c>
      <c r="V56" s="2">
        <v>6</v>
      </c>
      <c r="W56" s="2">
        <v>4</v>
      </c>
      <c r="X56" s="2">
        <v>92.5</v>
      </c>
      <c r="Y56" t="str">
        <f t="shared" si="0"/>
        <v>Marquise Brown</v>
      </c>
      <c r="Z56" t="str">
        <f t="shared" si="1"/>
        <v>2020-Marquise Brown</v>
      </c>
      <c r="AA56" s="13">
        <f t="shared" si="2"/>
        <v>769</v>
      </c>
      <c r="AB56">
        <f t="shared" si="3"/>
        <v>274</v>
      </c>
    </row>
    <row r="57" spans="1:28" x14ac:dyDescent="0.2">
      <c r="A57">
        <v>2020</v>
      </c>
      <c r="B57" s="1">
        <v>56</v>
      </c>
      <c r="C57" s="2" t="s">
        <v>383</v>
      </c>
      <c r="D57" s="2" t="s">
        <v>31</v>
      </c>
      <c r="E57" s="2">
        <v>22</v>
      </c>
      <c r="F57" s="2" t="s">
        <v>181</v>
      </c>
      <c r="G57" s="2">
        <v>14</v>
      </c>
      <c r="H57" s="2">
        <v>12</v>
      </c>
      <c r="I57" s="2">
        <v>79</v>
      </c>
      <c r="J57" s="2">
        <v>58</v>
      </c>
      <c r="K57" s="2">
        <v>600</v>
      </c>
      <c r="L57" s="2">
        <v>5</v>
      </c>
      <c r="M57" s="2">
        <v>33</v>
      </c>
      <c r="N57" s="2">
        <v>302</v>
      </c>
      <c r="O57" s="2">
        <v>5.2</v>
      </c>
      <c r="P57" s="2">
        <v>298</v>
      </c>
      <c r="Q57" s="2">
        <v>5.0999999999999996</v>
      </c>
      <c r="R57" s="2">
        <v>6.2</v>
      </c>
      <c r="S57" s="2">
        <v>8</v>
      </c>
      <c r="T57" s="2">
        <v>7.3</v>
      </c>
      <c r="U57" s="2">
        <v>3</v>
      </c>
      <c r="V57" s="2">
        <v>3.8</v>
      </c>
      <c r="W57" s="2">
        <v>0</v>
      </c>
      <c r="X57" s="2">
        <v>116</v>
      </c>
      <c r="Y57" t="str">
        <f t="shared" si="0"/>
        <v>Laviska Shenault Jr.</v>
      </c>
      <c r="Z57" t="str">
        <f t="shared" si="1"/>
        <v>2020-Laviska Shenault Jr.</v>
      </c>
      <c r="AA57" s="13">
        <f t="shared" si="2"/>
        <v>685.71428571428567</v>
      </c>
      <c r="AB57">
        <f t="shared" si="3"/>
        <v>340.57142857142856</v>
      </c>
    </row>
    <row r="58" spans="1:28" x14ac:dyDescent="0.2">
      <c r="A58">
        <v>2020</v>
      </c>
      <c r="B58" s="1">
        <v>57</v>
      </c>
      <c r="C58" s="2" t="s">
        <v>586</v>
      </c>
      <c r="D58" s="2" t="s">
        <v>72</v>
      </c>
      <c r="E58" s="2">
        <v>27</v>
      </c>
      <c r="F58" s="2" t="s">
        <v>311</v>
      </c>
      <c r="G58" s="2">
        <v>15</v>
      </c>
      <c r="H58" s="2">
        <v>9</v>
      </c>
      <c r="I58" s="2">
        <v>91</v>
      </c>
      <c r="J58" s="2">
        <v>56</v>
      </c>
      <c r="K58" s="2">
        <v>558</v>
      </c>
      <c r="L58" s="2">
        <v>5</v>
      </c>
      <c r="M58" s="2">
        <v>30</v>
      </c>
      <c r="N58" s="2">
        <v>366</v>
      </c>
      <c r="O58" s="2">
        <v>6.5</v>
      </c>
      <c r="P58" s="2">
        <v>192</v>
      </c>
      <c r="Q58" s="2">
        <v>3.4</v>
      </c>
      <c r="R58" s="2">
        <v>7.1</v>
      </c>
      <c r="S58" s="2">
        <v>0</v>
      </c>
      <c r="T58" s="3"/>
      <c r="U58" s="2">
        <v>7</v>
      </c>
      <c r="V58" s="2">
        <v>7.7</v>
      </c>
      <c r="W58" s="2">
        <v>1</v>
      </c>
      <c r="X58" s="2">
        <v>92.7</v>
      </c>
      <c r="Y58" t="str">
        <f t="shared" si="0"/>
        <v>Eric Ebron</v>
      </c>
      <c r="Z58" t="str">
        <f t="shared" si="1"/>
        <v>2020-Eric Ebron</v>
      </c>
      <c r="AA58" s="13">
        <f t="shared" si="2"/>
        <v>595.20000000000005</v>
      </c>
      <c r="AB58">
        <f t="shared" si="3"/>
        <v>204.8</v>
      </c>
    </row>
    <row r="59" spans="1:28" x14ac:dyDescent="0.2">
      <c r="A59">
        <v>2020</v>
      </c>
      <c r="B59" s="1">
        <v>58</v>
      </c>
      <c r="C59" s="2" t="s">
        <v>932</v>
      </c>
      <c r="D59" s="2" t="s">
        <v>58</v>
      </c>
      <c r="E59" s="2">
        <v>31</v>
      </c>
      <c r="F59" s="2" t="s">
        <v>181</v>
      </c>
      <c r="G59" s="2">
        <v>15</v>
      </c>
      <c r="H59" s="2">
        <v>15</v>
      </c>
      <c r="I59" s="2">
        <v>93</v>
      </c>
      <c r="J59" s="2">
        <v>56</v>
      </c>
      <c r="K59" s="2">
        <v>762</v>
      </c>
      <c r="L59" s="2">
        <v>5</v>
      </c>
      <c r="M59" s="2">
        <v>42</v>
      </c>
      <c r="N59" s="2">
        <v>568</v>
      </c>
      <c r="O59" s="2">
        <v>10.1</v>
      </c>
      <c r="P59" s="2">
        <v>194</v>
      </c>
      <c r="Q59" s="2">
        <v>3.5</v>
      </c>
      <c r="R59" s="2">
        <v>12.5</v>
      </c>
      <c r="S59" s="2">
        <v>3</v>
      </c>
      <c r="T59" s="2">
        <v>18.7</v>
      </c>
      <c r="U59" s="2">
        <v>3</v>
      </c>
      <c r="V59" s="2">
        <v>3.2</v>
      </c>
      <c r="W59" s="2">
        <v>3</v>
      </c>
      <c r="X59" s="2">
        <v>90.9</v>
      </c>
      <c r="Y59" t="str">
        <f t="shared" si="0"/>
        <v>T.Y. Hilton</v>
      </c>
      <c r="Z59" t="str">
        <f t="shared" si="1"/>
        <v>2020-T.Y. Hilton</v>
      </c>
      <c r="AA59" s="13">
        <f t="shared" si="2"/>
        <v>812.8</v>
      </c>
      <c r="AB59">
        <f t="shared" si="3"/>
        <v>206.93333333333334</v>
      </c>
    </row>
    <row r="60" spans="1:28" x14ac:dyDescent="0.2">
      <c r="A60">
        <v>2020</v>
      </c>
      <c r="B60" s="1">
        <v>59</v>
      </c>
      <c r="C60" s="2" t="s">
        <v>558</v>
      </c>
      <c r="D60" s="2" t="s">
        <v>33</v>
      </c>
      <c r="E60" s="2">
        <v>27</v>
      </c>
      <c r="F60" s="2" t="s">
        <v>311</v>
      </c>
      <c r="G60" s="2">
        <v>16</v>
      </c>
      <c r="H60" s="2">
        <v>9</v>
      </c>
      <c r="I60" s="2">
        <v>88</v>
      </c>
      <c r="J60" s="2">
        <v>56</v>
      </c>
      <c r="K60" s="2">
        <v>571</v>
      </c>
      <c r="L60" s="2">
        <v>6</v>
      </c>
      <c r="M60" s="2">
        <v>35</v>
      </c>
      <c r="N60" s="2">
        <v>326</v>
      </c>
      <c r="O60" s="2">
        <v>5.8</v>
      </c>
      <c r="P60" s="2">
        <v>245</v>
      </c>
      <c r="Q60" s="2">
        <v>4.4000000000000004</v>
      </c>
      <c r="R60" s="2">
        <v>6.8</v>
      </c>
      <c r="S60" s="2">
        <v>2</v>
      </c>
      <c r="T60" s="2">
        <v>28</v>
      </c>
      <c r="U60" s="2">
        <v>4</v>
      </c>
      <c r="V60" s="2">
        <v>4.5</v>
      </c>
      <c r="W60" s="2">
        <v>2</v>
      </c>
      <c r="X60" s="2">
        <v>95.4</v>
      </c>
      <c r="Y60" t="str">
        <f t="shared" si="0"/>
        <v>Hayden Hurst</v>
      </c>
      <c r="Z60" t="str">
        <f t="shared" si="1"/>
        <v>2020-Hayden Hurst</v>
      </c>
      <c r="AA60" s="13">
        <f t="shared" si="2"/>
        <v>571</v>
      </c>
      <c r="AB60">
        <f t="shared" si="3"/>
        <v>245</v>
      </c>
    </row>
    <row r="61" spans="1:28" x14ac:dyDescent="0.2">
      <c r="A61">
        <v>2020</v>
      </c>
      <c r="B61" s="1">
        <v>60</v>
      </c>
      <c r="C61" s="2" t="s">
        <v>1129</v>
      </c>
      <c r="D61" s="2" t="s">
        <v>66</v>
      </c>
      <c r="E61" s="2">
        <v>25</v>
      </c>
      <c r="F61" s="2" t="s">
        <v>169</v>
      </c>
      <c r="G61" s="2">
        <v>16</v>
      </c>
      <c r="H61" s="2">
        <v>6</v>
      </c>
      <c r="I61" s="2">
        <v>77</v>
      </c>
      <c r="J61" s="2">
        <v>56</v>
      </c>
      <c r="K61" s="2">
        <v>656</v>
      </c>
      <c r="L61" s="2">
        <v>2</v>
      </c>
      <c r="M61" s="2">
        <v>32</v>
      </c>
      <c r="N61" s="2">
        <v>318</v>
      </c>
      <c r="O61" s="2">
        <v>5.7</v>
      </c>
      <c r="P61" s="2">
        <v>338</v>
      </c>
      <c r="Q61" s="2">
        <v>6</v>
      </c>
      <c r="R61" s="2">
        <v>7.1</v>
      </c>
      <c r="S61" s="2">
        <v>5</v>
      </c>
      <c r="T61" s="2">
        <v>11.2</v>
      </c>
      <c r="U61" s="2">
        <v>2</v>
      </c>
      <c r="V61" s="2">
        <v>2.6</v>
      </c>
      <c r="W61" s="2">
        <v>0</v>
      </c>
      <c r="X61" s="2">
        <v>106.8</v>
      </c>
      <c r="Y61" t="str">
        <f t="shared" si="0"/>
        <v>Hunter Renfrow</v>
      </c>
      <c r="Z61" t="str">
        <f t="shared" si="1"/>
        <v>2020-Hunter Renfrow</v>
      </c>
      <c r="AA61" s="13">
        <f t="shared" si="2"/>
        <v>656</v>
      </c>
      <c r="AB61">
        <f t="shared" si="3"/>
        <v>338</v>
      </c>
    </row>
    <row r="62" spans="1:28" x14ac:dyDescent="0.2">
      <c r="A62">
        <v>2020</v>
      </c>
      <c r="B62" s="1">
        <v>61</v>
      </c>
      <c r="C62" s="2" t="s">
        <v>314</v>
      </c>
      <c r="D62" s="2" t="s">
        <v>31</v>
      </c>
      <c r="E62" s="2">
        <v>27</v>
      </c>
      <c r="F62" s="2" t="s">
        <v>169</v>
      </c>
      <c r="G62" s="2">
        <v>16</v>
      </c>
      <c r="H62" s="2">
        <v>5</v>
      </c>
      <c r="I62" s="2">
        <v>88</v>
      </c>
      <c r="J62" s="2">
        <v>55</v>
      </c>
      <c r="K62" s="2">
        <v>642</v>
      </c>
      <c r="L62" s="2">
        <v>5</v>
      </c>
      <c r="M62" s="2">
        <v>34</v>
      </c>
      <c r="N62" s="2">
        <v>468</v>
      </c>
      <c r="O62" s="2">
        <v>8.5</v>
      </c>
      <c r="P62" s="2">
        <v>174</v>
      </c>
      <c r="Q62" s="2">
        <v>3.2</v>
      </c>
      <c r="R62" s="2">
        <v>10.9</v>
      </c>
      <c r="S62" s="2">
        <v>2</v>
      </c>
      <c r="T62" s="2">
        <v>27.5</v>
      </c>
      <c r="U62" s="2">
        <v>6</v>
      </c>
      <c r="V62" s="2">
        <v>6.8</v>
      </c>
      <c r="W62" s="2">
        <v>1</v>
      </c>
      <c r="X62" s="2">
        <v>98.8</v>
      </c>
      <c r="Y62" t="str">
        <f t="shared" si="0"/>
        <v>Keelan Cole</v>
      </c>
      <c r="Z62" t="str">
        <f t="shared" si="1"/>
        <v>2020-Keelan Cole</v>
      </c>
      <c r="AA62" s="13">
        <f t="shared" si="2"/>
        <v>642</v>
      </c>
      <c r="AB62">
        <f t="shared" si="3"/>
        <v>174</v>
      </c>
    </row>
    <row r="63" spans="1:28" x14ac:dyDescent="0.2">
      <c r="A63">
        <v>2020</v>
      </c>
      <c r="B63" s="1">
        <v>62</v>
      </c>
      <c r="C63" s="2" t="s">
        <v>54</v>
      </c>
      <c r="D63" s="2" t="s">
        <v>55</v>
      </c>
      <c r="E63" s="2">
        <v>25</v>
      </c>
      <c r="F63" s="2" t="s">
        <v>24</v>
      </c>
      <c r="G63" s="2">
        <v>10</v>
      </c>
      <c r="H63" s="2">
        <v>10</v>
      </c>
      <c r="I63" s="2">
        <v>65</v>
      </c>
      <c r="J63" s="2">
        <v>54</v>
      </c>
      <c r="K63" s="2">
        <v>403</v>
      </c>
      <c r="L63" s="2">
        <v>2</v>
      </c>
      <c r="M63" s="2">
        <v>20</v>
      </c>
      <c r="N63" s="2">
        <v>-70</v>
      </c>
      <c r="O63" s="2">
        <v>-1.3</v>
      </c>
      <c r="P63" s="2">
        <v>473</v>
      </c>
      <c r="Q63" s="2">
        <v>8.8000000000000007</v>
      </c>
      <c r="R63" s="2">
        <v>-1.2</v>
      </c>
      <c r="S63" s="2">
        <v>7</v>
      </c>
      <c r="T63" s="2">
        <v>7.7</v>
      </c>
      <c r="U63" s="2">
        <v>2</v>
      </c>
      <c r="V63" s="2">
        <v>3.1</v>
      </c>
      <c r="W63" s="2">
        <v>0</v>
      </c>
      <c r="X63" s="2">
        <v>102.8</v>
      </c>
      <c r="Y63" t="str">
        <f t="shared" si="0"/>
        <v>Austin Ekeler</v>
      </c>
      <c r="Z63" t="str">
        <f t="shared" si="1"/>
        <v>2020-Austin Ekeler</v>
      </c>
      <c r="AA63" s="13">
        <f t="shared" si="2"/>
        <v>644.79999999999995</v>
      </c>
      <c r="AB63">
        <f t="shared" si="3"/>
        <v>756.8</v>
      </c>
    </row>
    <row r="64" spans="1:28" x14ac:dyDescent="0.2">
      <c r="A64">
        <v>2020</v>
      </c>
      <c r="B64" s="1">
        <v>63</v>
      </c>
      <c r="C64" s="2" t="s">
        <v>934</v>
      </c>
      <c r="D64" s="2" t="s">
        <v>88</v>
      </c>
      <c r="E64" s="2">
        <v>37</v>
      </c>
      <c r="F64" s="2" t="s">
        <v>181</v>
      </c>
      <c r="G64" s="2">
        <v>13</v>
      </c>
      <c r="H64" s="2">
        <v>13</v>
      </c>
      <c r="I64" s="2">
        <v>72</v>
      </c>
      <c r="J64" s="2">
        <v>54</v>
      </c>
      <c r="K64" s="2">
        <v>409</v>
      </c>
      <c r="L64" s="2">
        <v>1</v>
      </c>
      <c r="M64" s="2">
        <v>25</v>
      </c>
      <c r="N64" s="2">
        <v>224</v>
      </c>
      <c r="O64" s="2">
        <v>4.0999999999999996</v>
      </c>
      <c r="P64" s="2">
        <v>185</v>
      </c>
      <c r="Q64" s="2">
        <v>3.4</v>
      </c>
      <c r="R64" s="2">
        <v>6</v>
      </c>
      <c r="S64" s="2">
        <v>0</v>
      </c>
      <c r="T64" s="3"/>
      <c r="U64" s="2">
        <v>1</v>
      </c>
      <c r="V64" s="2">
        <v>1.4</v>
      </c>
      <c r="W64" s="2">
        <v>2</v>
      </c>
      <c r="X64" s="2">
        <v>81.3</v>
      </c>
      <c r="Y64" t="str">
        <f t="shared" si="0"/>
        <v>Larry Fitzgerald</v>
      </c>
      <c r="Z64" t="str">
        <f t="shared" si="1"/>
        <v>2020-Larry Fitzgerald</v>
      </c>
      <c r="AA64" s="13">
        <f t="shared" si="2"/>
        <v>503.38461538461536</v>
      </c>
      <c r="AB64">
        <f t="shared" si="3"/>
        <v>227.69230769230768</v>
      </c>
    </row>
    <row r="65" spans="1:28" x14ac:dyDescent="0.2">
      <c r="A65">
        <v>2020</v>
      </c>
      <c r="B65" s="1">
        <v>64</v>
      </c>
      <c r="C65" s="2" t="s">
        <v>40</v>
      </c>
      <c r="D65" s="2" t="s">
        <v>41</v>
      </c>
      <c r="E65" s="2">
        <v>23</v>
      </c>
      <c r="F65" s="2" t="s">
        <v>17</v>
      </c>
      <c r="G65" s="2">
        <v>15</v>
      </c>
      <c r="H65" s="2">
        <v>14</v>
      </c>
      <c r="I65" s="2">
        <v>68</v>
      </c>
      <c r="J65" s="2">
        <v>54</v>
      </c>
      <c r="K65" s="2">
        <v>438</v>
      </c>
      <c r="L65" s="2">
        <v>2</v>
      </c>
      <c r="M65" s="2">
        <v>25</v>
      </c>
      <c r="N65" s="2">
        <v>42</v>
      </c>
      <c r="O65" s="2">
        <v>0.8</v>
      </c>
      <c r="P65" s="2">
        <v>396</v>
      </c>
      <c r="Q65" s="2">
        <v>7.3</v>
      </c>
      <c r="R65" s="2">
        <v>0.9</v>
      </c>
      <c r="S65" s="2">
        <v>11</v>
      </c>
      <c r="T65" s="2">
        <v>4.9000000000000004</v>
      </c>
      <c r="U65" s="2">
        <v>3</v>
      </c>
      <c r="V65" s="2">
        <v>4.4000000000000004</v>
      </c>
      <c r="W65" s="2">
        <v>0</v>
      </c>
      <c r="X65" s="2">
        <v>103.3</v>
      </c>
      <c r="Y65" t="str">
        <f t="shared" si="0"/>
        <v>David Montgomery</v>
      </c>
      <c r="Z65" t="str">
        <f t="shared" si="1"/>
        <v>2020-David Montgomery</v>
      </c>
      <c r="AA65" s="13">
        <f t="shared" si="2"/>
        <v>467.2</v>
      </c>
      <c r="AB65">
        <f t="shared" si="3"/>
        <v>422.4</v>
      </c>
    </row>
    <row r="66" spans="1:28" x14ac:dyDescent="0.2">
      <c r="A66">
        <v>2020</v>
      </c>
      <c r="B66" s="1">
        <v>65</v>
      </c>
      <c r="C66" s="2" t="s">
        <v>582</v>
      </c>
      <c r="D66" s="2" t="s">
        <v>31</v>
      </c>
      <c r="E66" s="2">
        <v>24</v>
      </c>
      <c r="F66" s="2" t="s">
        <v>181</v>
      </c>
      <c r="G66" s="2">
        <v>13</v>
      </c>
      <c r="H66" s="2">
        <v>12</v>
      </c>
      <c r="I66" s="2">
        <v>93</v>
      </c>
      <c r="J66" s="2">
        <v>53</v>
      </c>
      <c r="K66" s="2">
        <v>706</v>
      </c>
      <c r="L66" s="2">
        <v>5</v>
      </c>
      <c r="M66" s="2">
        <v>37</v>
      </c>
      <c r="N66" s="2">
        <v>541</v>
      </c>
      <c r="O66" s="2">
        <v>10.199999999999999</v>
      </c>
      <c r="P66" s="2">
        <v>165</v>
      </c>
      <c r="Q66" s="2">
        <v>3.1</v>
      </c>
      <c r="R66" s="2">
        <v>14</v>
      </c>
      <c r="S66" s="2">
        <v>0</v>
      </c>
      <c r="T66" s="3"/>
      <c r="U66" s="2">
        <v>2</v>
      </c>
      <c r="V66" s="2">
        <v>2.2000000000000002</v>
      </c>
      <c r="W66" s="2">
        <v>5</v>
      </c>
      <c r="X66" s="2">
        <v>76.7</v>
      </c>
      <c r="Y66" t="str">
        <f t="shared" si="0"/>
        <v>DJ Chark</v>
      </c>
      <c r="Z66" t="str">
        <f t="shared" si="1"/>
        <v>2020-DJ Chark</v>
      </c>
      <c r="AA66" s="13">
        <f t="shared" si="2"/>
        <v>868.92307692307691</v>
      </c>
      <c r="AB66">
        <f t="shared" si="3"/>
        <v>203.07692307692307</v>
      </c>
    </row>
    <row r="67" spans="1:28" x14ac:dyDescent="0.2">
      <c r="A67">
        <v>2020</v>
      </c>
      <c r="B67" s="1">
        <v>66</v>
      </c>
      <c r="C67" s="2" t="s">
        <v>141</v>
      </c>
      <c r="D67" s="2" t="s">
        <v>88</v>
      </c>
      <c r="E67" s="2">
        <v>24</v>
      </c>
      <c r="F67" s="2" t="s">
        <v>24</v>
      </c>
      <c r="G67" s="2">
        <v>16</v>
      </c>
      <c r="H67" s="2">
        <v>2</v>
      </c>
      <c r="I67" s="2">
        <v>67</v>
      </c>
      <c r="J67" s="2">
        <v>53</v>
      </c>
      <c r="K67" s="2">
        <v>402</v>
      </c>
      <c r="L67" s="2">
        <v>4</v>
      </c>
      <c r="M67" s="2">
        <v>21</v>
      </c>
      <c r="N67" s="2">
        <v>76</v>
      </c>
      <c r="O67" s="2">
        <v>1.4</v>
      </c>
      <c r="P67" s="2">
        <v>326</v>
      </c>
      <c r="Q67" s="2">
        <v>6.2</v>
      </c>
      <c r="R67" s="2">
        <v>2</v>
      </c>
      <c r="S67" s="2">
        <v>6</v>
      </c>
      <c r="T67" s="2">
        <v>8.8000000000000007</v>
      </c>
      <c r="U67" s="2">
        <v>1</v>
      </c>
      <c r="V67" s="2">
        <v>1.5</v>
      </c>
      <c r="W67" s="2">
        <v>0</v>
      </c>
      <c r="X67" s="2">
        <v>111.6</v>
      </c>
      <c r="Y67" t="str">
        <f t="shared" ref="Y67:Y130" si="4">SUBSTITUTE(SUBSTITUTE(C67,"*",""),"+","")</f>
        <v>Chase Edmonds</v>
      </c>
      <c r="Z67" t="str">
        <f t="shared" ref="Z67:Z130" si="5">TRIM(CONCATENATE(A67,"-",Y67))</f>
        <v>2020-Chase Edmonds</v>
      </c>
      <c r="AA67" s="13">
        <f t="shared" ref="AA67:AA130" si="6">K67/G67*16</f>
        <v>402</v>
      </c>
      <c r="AB67">
        <f t="shared" ref="AB67:AB130" si="7">P67/G67*16</f>
        <v>326</v>
      </c>
    </row>
    <row r="68" spans="1:28" x14ac:dyDescent="0.2">
      <c r="A68">
        <v>2020</v>
      </c>
      <c r="B68" s="1">
        <v>67</v>
      </c>
      <c r="C68" s="2" t="s">
        <v>448</v>
      </c>
      <c r="D68" s="2" t="s">
        <v>74</v>
      </c>
      <c r="E68" s="2">
        <v>26</v>
      </c>
      <c r="F68" s="2" t="s">
        <v>181</v>
      </c>
      <c r="G68" s="2">
        <v>11</v>
      </c>
      <c r="H68" s="2">
        <v>11</v>
      </c>
      <c r="I68" s="2">
        <v>75</v>
      </c>
      <c r="J68" s="2">
        <v>53</v>
      </c>
      <c r="K68" s="2">
        <v>879</v>
      </c>
      <c r="L68" s="2">
        <v>8</v>
      </c>
      <c r="M68" s="2">
        <v>38</v>
      </c>
      <c r="N68" s="2">
        <v>588</v>
      </c>
      <c r="O68" s="2">
        <v>11.1</v>
      </c>
      <c r="P68" s="2">
        <v>291</v>
      </c>
      <c r="Q68" s="2">
        <v>5.5</v>
      </c>
      <c r="R68" s="2">
        <v>12.5</v>
      </c>
      <c r="S68" s="2">
        <v>4</v>
      </c>
      <c r="T68" s="2">
        <v>13.3</v>
      </c>
      <c r="U68" s="2">
        <v>3</v>
      </c>
      <c r="V68" s="2">
        <v>4</v>
      </c>
      <c r="W68" s="2">
        <v>2</v>
      </c>
      <c r="X68" s="2">
        <v>134.19999999999999</v>
      </c>
      <c r="Y68" t="str">
        <f t="shared" si="4"/>
        <v>Will Fuller</v>
      </c>
      <c r="Z68" t="str">
        <f t="shared" si="5"/>
        <v>2020-Will Fuller</v>
      </c>
      <c r="AA68" s="13">
        <f t="shared" si="6"/>
        <v>1278.5454545454545</v>
      </c>
      <c r="AB68">
        <f t="shared" si="7"/>
        <v>423.27272727272725</v>
      </c>
    </row>
    <row r="69" spans="1:28" x14ac:dyDescent="0.2">
      <c r="A69">
        <v>2020</v>
      </c>
      <c r="B69" s="1">
        <v>68</v>
      </c>
      <c r="C69" s="2" t="s">
        <v>987</v>
      </c>
      <c r="D69" s="2" t="s">
        <v>78</v>
      </c>
      <c r="E69" s="2">
        <v>25</v>
      </c>
      <c r="F69" s="2" t="s">
        <v>311</v>
      </c>
      <c r="G69" s="2">
        <v>15</v>
      </c>
      <c r="H69" s="2">
        <v>9</v>
      </c>
      <c r="I69" s="2">
        <v>85</v>
      </c>
      <c r="J69" s="2">
        <v>53</v>
      </c>
      <c r="K69" s="2">
        <v>703</v>
      </c>
      <c r="L69" s="2">
        <v>6</v>
      </c>
      <c r="M69" s="2">
        <v>36</v>
      </c>
      <c r="N69" s="2">
        <v>536</v>
      </c>
      <c r="O69" s="2">
        <v>10.1</v>
      </c>
      <c r="P69" s="2">
        <v>167</v>
      </c>
      <c r="Q69" s="2">
        <v>3.2</v>
      </c>
      <c r="R69" s="2">
        <v>11.1</v>
      </c>
      <c r="S69" s="2">
        <v>0</v>
      </c>
      <c r="T69" s="3"/>
      <c r="U69" s="2">
        <v>2</v>
      </c>
      <c r="V69" s="2">
        <v>2.4</v>
      </c>
      <c r="W69" s="2">
        <v>3</v>
      </c>
      <c r="X69" s="2">
        <v>97.3</v>
      </c>
      <c r="Y69" t="str">
        <f t="shared" si="4"/>
        <v>Mike Gesicki</v>
      </c>
      <c r="Z69" t="str">
        <f t="shared" si="5"/>
        <v>2020-Mike Gesicki</v>
      </c>
      <c r="AA69" s="13">
        <f t="shared" si="6"/>
        <v>749.86666666666667</v>
      </c>
      <c r="AB69">
        <f t="shared" si="7"/>
        <v>178.13333333333333</v>
      </c>
    </row>
    <row r="70" spans="1:28" x14ac:dyDescent="0.2">
      <c r="A70">
        <v>2020</v>
      </c>
      <c r="B70" s="1">
        <v>69</v>
      </c>
      <c r="C70" s="2" t="s">
        <v>356</v>
      </c>
      <c r="D70" s="2" t="s">
        <v>47</v>
      </c>
      <c r="E70" s="2">
        <v>25</v>
      </c>
      <c r="F70" s="2" t="s">
        <v>169</v>
      </c>
      <c r="G70" s="2">
        <v>16</v>
      </c>
      <c r="H70" s="2">
        <v>10</v>
      </c>
      <c r="I70" s="2">
        <v>79</v>
      </c>
      <c r="J70" s="2">
        <v>53</v>
      </c>
      <c r="K70" s="2">
        <v>419</v>
      </c>
      <c r="L70" s="2">
        <v>6</v>
      </c>
      <c r="M70" s="2">
        <v>24</v>
      </c>
      <c r="N70" s="2">
        <v>255</v>
      </c>
      <c r="O70" s="2">
        <v>4.8</v>
      </c>
      <c r="P70" s="2">
        <v>164</v>
      </c>
      <c r="Q70" s="2">
        <v>3.1</v>
      </c>
      <c r="R70" s="2">
        <v>5.6</v>
      </c>
      <c r="S70" s="2">
        <v>1</v>
      </c>
      <c r="T70" s="2">
        <v>53</v>
      </c>
      <c r="U70" s="2">
        <v>2</v>
      </c>
      <c r="V70" s="2">
        <v>2.5</v>
      </c>
      <c r="W70" s="2">
        <v>2</v>
      </c>
      <c r="X70" s="2">
        <v>94.9</v>
      </c>
      <c r="Y70" t="str">
        <f t="shared" si="4"/>
        <v>Greg Ward</v>
      </c>
      <c r="Z70" t="str">
        <f t="shared" si="5"/>
        <v>2020-Greg Ward</v>
      </c>
      <c r="AA70" s="13">
        <f t="shared" si="6"/>
        <v>419</v>
      </c>
      <c r="AB70">
        <f t="shared" si="7"/>
        <v>164</v>
      </c>
    </row>
    <row r="71" spans="1:28" x14ac:dyDescent="0.2">
      <c r="A71">
        <v>2020</v>
      </c>
      <c r="B71" s="1">
        <v>70</v>
      </c>
      <c r="C71" s="2" t="s">
        <v>56</v>
      </c>
      <c r="D71" s="2" t="s">
        <v>37</v>
      </c>
      <c r="E71" s="2">
        <v>25</v>
      </c>
      <c r="F71" s="2" t="s">
        <v>17</v>
      </c>
      <c r="G71" s="2">
        <v>15</v>
      </c>
      <c r="H71" s="2">
        <v>15</v>
      </c>
      <c r="I71" s="2">
        <v>71</v>
      </c>
      <c r="J71" s="2">
        <v>52</v>
      </c>
      <c r="K71" s="2">
        <v>338</v>
      </c>
      <c r="L71" s="2">
        <v>2</v>
      </c>
      <c r="M71" s="2">
        <v>20</v>
      </c>
      <c r="N71" s="2">
        <v>-22</v>
      </c>
      <c r="O71" s="2">
        <v>-0.4</v>
      </c>
      <c r="P71" s="2">
        <v>360</v>
      </c>
      <c r="Q71" s="2">
        <v>6.9</v>
      </c>
      <c r="R71" s="2">
        <v>-0.2</v>
      </c>
      <c r="S71" s="2">
        <v>2</v>
      </c>
      <c r="T71" s="2">
        <v>26</v>
      </c>
      <c r="U71" s="2">
        <v>8</v>
      </c>
      <c r="V71" s="2">
        <v>11.3</v>
      </c>
      <c r="W71" s="2">
        <v>3</v>
      </c>
      <c r="X71" s="2">
        <v>74.7</v>
      </c>
      <c r="Y71" t="str">
        <f t="shared" si="4"/>
        <v>Ezekiel Elliott</v>
      </c>
      <c r="Z71" t="str">
        <f t="shared" si="5"/>
        <v>2020-Ezekiel Elliott</v>
      </c>
      <c r="AA71" s="13">
        <f t="shared" si="6"/>
        <v>360.53333333333336</v>
      </c>
      <c r="AB71">
        <f t="shared" si="7"/>
        <v>384</v>
      </c>
    </row>
    <row r="72" spans="1:28" x14ac:dyDescent="0.2">
      <c r="A72">
        <v>2020</v>
      </c>
      <c r="B72" s="1">
        <v>71</v>
      </c>
      <c r="C72" s="2" t="s">
        <v>1221</v>
      </c>
      <c r="D72" s="2" t="s">
        <v>60</v>
      </c>
      <c r="E72" s="2">
        <v>21</v>
      </c>
      <c r="F72" s="2" t="s">
        <v>181</v>
      </c>
      <c r="G72" s="2">
        <v>16</v>
      </c>
      <c r="H72" s="2">
        <v>14</v>
      </c>
      <c r="I72" s="2">
        <v>113</v>
      </c>
      <c r="J72" s="2">
        <v>52</v>
      </c>
      <c r="K72" s="2">
        <v>856</v>
      </c>
      <c r="L72" s="2">
        <v>3</v>
      </c>
      <c r="M72" s="2">
        <v>39</v>
      </c>
      <c r="N72" s="2">
        <v>572</v>
      </c>
      <c r="O72" s="2">
        <v>11</v>
      </c>
      <c r="P72" s="2">
        <v>284</v>
      </c>
      <c r="Q72" s="2">
        <v>5.5</v>
      </c>
      <c r="R72" s="2">
        <v>13.5</v>
      </c>
      <c r="S72" s="2">
        <v>5</v>
      </c>
      <c r="T72" s="2">
        <v>10.4</v>
      </c>
      <c r="U72" s="2">
        <v>10</v>
      </c>
      <c r="V72" s="2">
        <v>8.8000000000000007</v>
      </c>
      <c r="W72" s="2">
        <v>6</v>
      </c>
      <c r="X72" s="2">
        <v>58.7</v>
      </c>
      <c r="Y72" t="str">
        <f t="shared" si="4"/>
        <v>Jerry Jeudy</v>
      </c>
      <c r="Z72" t="str">
        <f t="shared" si="5"/>
        <v>2020-Jerry Jeudy</v>
      </c>
      <c r="AA72" s="13">
        <f t="shared" si="6"/>
        <v>856</v>
      </c>
      <c r="AB72">
        <f t="shared" si="7"/>
        <v>284</v>
      </c>
    </row>
    <row r="73" spans="1:28" x14ac:dyDescent="0.2">
      <c r="A73">
        <v>2020</v>
      </c>
      <c r="B73" s="1">
        <v>72</v>
      </c>
      <c r="C73" s="2" t="s">
        <v>234</v>
      </c>
      <c r="D73" s="2" t="s">
        <v>64</v>
      </c>
      <c r="E73" s="2">
        <v>25</v>
      </c>
      <c r="F73" s="2" t="s">
        <v>181</v>
      </c>
      <c r="G73" s="2">
        <v>16</v>
      </c>
      <c r="H73" s="2">
        <v>13</v>
      </c>
      <c r="I73" s="2">
        <v>81</v>
      </c>
      <c r="J73" s="2">
        <v>52</v>
      </c>
      <c r="K73" s="2">
        <v>618</v>
      </c>
      <c r="L73" s="2">
        <v>2</v>
      </c>
      <c r="M73" s="2">
        <v>29</v>
      </c>
      <c r="N73" s="2">
        <v>393</v>
      </c>
      <c r="O73" s="2">
        <v>7.6</v>
      </c>
      <c r="P73" s="2">
        <v>225</v>
      </c>
      <c r="Q73" s="2">
        <v>4.3</v>
      </c>
      <c r="R73" s="2">
        <v>10.4</v>
      </c>
      <c r="S73" s="2">
        <v>2</v>
      </c>
      <c r="T73" s="2">
        <v>26</v>
      </c>
      <c r="U73" s="2">
        <v>3</v>
      </c>
      <c r="V73" s="2">
        <v>3.7</v>
      </c>
      <c r="W73" s="2">
        <v>2</v>
      </c>
      <c r="X73" s="2">
        <v>85.3</v>
      </c>
      <c r="Y73" t="str">
        <f t="shared" si="4"/>
        <v>Josh Reynolds</v>
      </c>
      <c r="Z73" t="str">
        <f t="shared" si="5"/>
        <v>2020-Josh Reynolds</v>
      </c>
      <c r="AA73" s="13">
        <f t="shared" si="6"/>
        <v>618</v>
      </c>
      <c r="AB73">
        <f t="shared" si="7"/>
        <v>225</v>
      </c>
    </row>
    <row r="74" spans="1:28" x14ac:dyDescent="0.2">
      <c r="A74">
        <v>2020</v>
      </c>
      <c r="B74" s="1">
        <v>73</v>
      </c>
      <c r="C74" s="2" t="s">
        <v>1064</v>
      </c>
      <c r="D74" s="2" t="s">
        <v>19</v>
      </c>
      <c r="E74" s="2">
        <v>26</v>
      </c>
      <c r="F74" s="2" t="s">
        <v>311</v>
      </c>
      <c r="G74" s="2">
        <v>16</v>
      </c>
      <c r="H74" s="2">
        <v>8</v>
      </c>
      <c r="I74" s="2">
        <v>59</v>
      </c>
      <c r="J74" s="2">
        <v>52</v>
      </c>
      <c r="K74" s="2">
        <v>586</v>
      </c>
      <c r="L74" s="2">
        <v>11</v>
      </c>
      <c r="M74" s="2">
        <v>33</v>
      </c>
      <c r="N74" s="2">
        <v>363</v>
      </c>
      <c r="O74" s="2">
        <v>7</v>
      </c>
      <c r="P74" s="2">
        <v>223</v>
      </c>
      <c r="Q74" s="2">
        <v>4.3</v>
      </c>
      <c r="R74" s="2">
        <v>7.7</v>
      </c>
      <c r="S74" s="2">
        <v>0</v>
      </c>
      <c r="T74" s="3"/>
      <c r="U74" s="2">
        <v>0</v>
      </c>
      <c r="V74" s="2">
        <v>0</v>
      </c>
      <c r="W74" s="2">
        <v>0</v>
      </c>
      <c r="X74" s="2">
        <v>147.6</v>
      </c>
      <c r="Y74" t="str">
        <f t="shared" si="4"/>
        <v>Robert Tonyan</v>
      </c>
      <c r="Z74" t="str">
        <f t="shared" si="5"/>
        <v>2020-Robert Tonyan</v>
      </c>
      <c r="AA74" s="13">
        <f t="shared" si="6"/>
        <v>586</v>
      </c>
      <c r="AB74">
        <f t="shared" si="7"/>
        <v>223</v>
      </c>
    </row>
    <row r="75" spans="1:28" x14ac:dyDescent="0.2">
      <c r="A75">
        <v>2020</v>
      </c>
      <c r="B75" s="1">
        <v>74</v>
      </c>
      <c r="C75" s="2" t="s">
        <v>583</v>
      </c>
      <c r="D75" s="2" t="s">
        <v>33</v>
      </c>
      <c r="E75" s="2">
        <v>31</v>
      </c>
      <c r="F75" s="2" t="s">
        <v>169</v>
      </c>
      <c r="G75" s="2">
        <v>9</v>
      </c>
      <c r="H75" s="2">
        <v>9</v>
      </c>
      <c r="I75" s="2">
        <v>68</v>
      </c>
      <c r="J75" s="2">
        <v>51</v>
      </c>
      <c r="K75" s="2">
        <v>771</v>
      </c>
      <c r="L75" s="2">
        <v>3</v>
      </c>
      <c r="M75" s="2">
        <v>36</v>
      </c>
      <c r="N75" s="2">
        <v>540</v>
      </c>
      <c r="O75" s="2">
        <v>10.6</v>
      </c>
      <c r="P75" s="2">
        <v>231</v>
      </c>
      <c r="Q75" s="2">
        <v>4.5</v>
      </c>
      <c r="R75" s="2">
        <v>11.2</v>
      </c>
      <c r="S75" s="2">
        <v>7</v>
      </c>
      <c r="T75" s="2">
        <v>7.3</v>
      </c>
      <c r="U75" s="2">
        <v>3</v>
      </c>
      <c r="V75" s="2">
        <v>4.4000000000000004</v>
      </c>
      <c r="W75" s="2">
        <v>0</v>
      </c>
      <c r="X75" s="2">
        <v>126.5</v>
      </c>
      <c r="Y75" t="str">
        <f t="shared" si="4"/>
        <v>Julio Jones</v>
      </c>
      <c r="Z75" t="str">
        <f t="shared" si="5"/>
        <v>2020-Julio Jones</v>
      </c>
      <c r="AA75" s="13">
        <f t="shared" si="6"/>
        <v>1370.6666666666667</v>
      </c>
      <c r="AB75">
        <f t="shared" si="7"/>
        <v>410.66666666666669</v>
      </c>
    </row>
    <row r="76" spans="1:28" x14ac:dyDescent="0.2">
      <c r="A76">
        <v>2020</v>
      </c>
      <c r="B76" s="1">
        <v>75</v>
      </c>
      <c r="C76" s="2" t="s">
        <v>533</v>
      </c>
      <c r="D76" s="2" t="s">
        <v>60</v>
      </c>
      <c r="E76" s="2">
        <v>27</v>
      </c>
      <c r="F76" s="2" t="s">
        <v>181</v>
      </c>
      <c r="G76" s="2">
        <v>15</v>
      </c>
      <c r="H76" s="2">
        <v>15</v>
      </c>
      <c r="I76" s="2">
        <v>79</v>
      </c>
      <c r="J76" s="2">
        <v>51</v>
      </c>
      <c r="K76" s="2">
        <v>742</v>
      </c>
      <c r="L76" s="2">
        <v>6</v>
      </c>
      <c r="M76" s="2">
        <v>33</v>
      </c>
      <c r="N76" s="2">
        <v>504</v>
      </c>
      <c r="O76" s="2">
        <v>9.9</v>
      </c>
      <c r="P76" s="2">
        <v>238</v>
      </c>
      <c r="Q76" s="2">
        <v>4.7</v>
      </c>
      <c r="R76" s="2">
        <v>12.5</v>
      </c>
      <c r="S76" s="2">
        <v>3</v>
      </c>
      <c r="T76" s="2">
        <v>17</v>
      </c>
      <c r="U76" s="2">
        <v>0</v>
      </c>
      <c r="V76" s="2">
        <v>0</v>
      </c>
      <c r="W76" s="2">
        <v>3</v>
      </c>
      <c r="X76" s="2">
        <v>104.5</v>
      </c>
      <c r="Y76" t="str">
        <f t="shared" si="4"/>
        <v>Tim Patrick</v>
      </c>
      <c r="Z76" t="str">
        <f t="shared" si="5"/>
        <v>2020-Tim Patrick</v>
      </c>
      <c r="AA76" s="13">
        <f t="shared" si="6"/>
        <v>791.4666666666667</v>
      </c>
      <c r="AB76">
        <f t="shared" si="7"/>
        <v>253.86666666666667</v>
      </c>
    </row>
    <row r="77" spans="1:28" x14ac:dyDescent="0.2">
      <c r="A77">
        <v>2020</v>
      </c>
      <c r="B77" s="1">
        <v>76</v>
      </c>
      <c r="C77" s="2" t="s">
        <v>940</v>
      </c>
      <c r="D77" s="2" t="s">
        <v>41</v>
      </c>
      <c r="E77" s="2">
        <v>34</v>
      </c>
      <c r="F77" s="2" t="s">
        <v>232</v>
      </c>
      <c r="G77" s="2">
        <v>16</v>
      </c>
      <c r="H77" s="2">
        <v>15</v>
      </c>
      <c r="I77" s="2">
        <v>76</v>
      </c>
      <c r="J77" s="2">
        <v>50</v>
      </c>
      <c r="K77" s="2">
        <v>456</v>
      </c>
      <c r="L77" s="2">
        <v>8</v>
      </c>
      <c r="M77" s="2">
        <v>32</v>
      </c>
      <c r="N77" s="2">
        <v>258</v>
      </c>
      <c r="O77" s="2">
        <v>5.2</v>
      </c>
      <c r="P77" s="2">
        <v>198</v>
      </c>
      <c r="Q77" s="2">
        <v>4</v>
      </c>
      <c r="R77" s="2">
        <v>6.8</v>
      </c>
      <c r="S77" s="2">
        <v>1</v>
      </c>
      <c r="T77" s="2">
        <v>50</v>
      </c>
      <c r="U77" s="2">
        <v>1</v>
      </c>
      <c r="V77" s="2">
        <v>1.3</v>
      </c>
      <c r="W77" s="2">
        <v>3</v>
      </c>
      <c r="X77" s="2">
        <v>100.5</v>
      </c>
      <c r="Y77" t="str">
        <f t="shared" si="4"/>
        <v>Jimmy Graham</v>
      </c>
      <c r="Z77" t="str">
        <f t="shared" si="5"/>
        <v>2020-Jimmy Graham</v>
      </c>
      <c r="AA77" s="13">
        <f t="shared" si="6"/>
        <v>456</v>
      </c>
      <c r="AB77">
        <f t="shared" si="7"/>
        <v>198</v>
      </c>
    </row>
    <row r="78" spans="1:28" x14ac:dyDescent="0.2">
      <c r="A78">
        <v>2020</v>
      </c>
      <c r="B78" s="1">
        <v>77</v>
      </c>
      <c r="C78" s="2" t="s">
        <v>434</v>
      </c>
      <c r="D78" s="2" t="s">
        <v>35</v>
      </c>
      <c r="E78" s="2">
        <v>23</v>
      </c>
      <c r="F78" s="2" t="s">
        <v>181</v>
      </c>
      <c r="G78" s="2">
        <v>16</v>
      </c>
      <c r="H78" s="2">
        <v>15</v>
      </c>
      <c r="I78" s="2">
        <v>96</v>
      </c>
      <c r="J78" s="2">
        <v>50</v>
      </c>
      <c r="K78" s="2">
        <v>751</v>
      </c>
      <c r="L78" s="2">
        <v>3</v>
      </c>
      <c r="M78" s="2">
        <v>38</v>
      </c>
      <c r="N78" s="2">
        <v>592</v>
      </c>
      <c r="O78" s="2">
        <v>11.8</v>
      </c>
      <c r="P78" s="2">
        <v>159</v>
      </c>
      <c r="Q78" s="2">
        <v>3.2</v>
      </c>
      <c r="R78" s="2">
        <v>12.6</v>
      </c>
      <c r="S78" s="2">
        <v>1</v>
      </c>
      <c r="T78" s="2">
        <v>50</v>
      </c>
      <c r="U78" s="2">
        <v>6</v>
      </c>
      <c r="V78" s="2">
        <v>6.3</v>
      </c>
      <c r="W78" s="2">
        <v>2</v>
      </c>
      <c r="X78" s="2">
        <v>79.8</v>
      </c>
      <c r="Y78" t="str">
        <f t="shared" si="4"/>
        <v>Darius Slayton</v>
      </c>
      <c r="Z78" t="str">
        <f t="shared" si="5"/>
        <v>2020-Darius Slayton</v>
      </c>
      <c r="AA78" s="13">
        <f t="shared" si="6"/>
        <v>751</v>
      </c>
      <c r="AB78">
        <f t="shared" si="7"/>
        <v>159</v>
      </c>
    </row>
    <row r="79" spans="1:28" x14ac:dyDescent="0.2">
      <c r="A79">
        <v>2020</v>
      </c>
      <c r="B79" s="1">
        <v>78</v>
      </c>
      <c r="C79" s="2" t="s">
        <v>949</v>
      </c>
      <c r="D79" s="2" t="s">
        <v>53</v>
      </c>
      <c r="E79" s="2">
        <v>25</v>
      </c>
      <c r="F79" s="2" t="s">
        <v>169</v>
      </c>
      <c r="G79" s="2">
        <v>15</v>
      </c>
      <c r="H79" s="2">
        <v>5</v>
      </c>
      <c r="I79" s="2">
        <v>74</v>
      </c>
      <c r="J79" s="2">
        <v>49</v>
      </c>
      <c r="K79" s="2">
        <v>667</v>
      </c>
      <c r="L79" s="2">
        <v>2</v>
      </c>
      <c r="M79" s="2">
        <v>35</v>
      </c>
      <c r="N79" s="2">
        <v>448</v>
      </c>
      <c r="O79" s="2">
        <v>9.1</v>
      </c>
      <c r="P79" s="2">
        <v>219</v>
      </c>
      <c r="Q79" s="2">
        <v>4.5</v>
      </c>
      <c r="R79" s="2">
        <v>9.3000000000000007</v>
      </c>
      <c r="S79" s="2">
        <v>3</v>
      </c>
      <c r="T79" s="2">
        <v>16.3</v>
      </c>
      <c r="U79" s="2">
        <v>6</v>
      </c>
      <c r="V79" s="2">
        <v>8.1</v>
      </c>
      <c r="W79" s="2">
        <v>2</v>
      </c>
      <c r="X79" s="2">
        <v>92.6</v>
      </c>
      <c r="Y79" t="str">
        <f t="shared" si="4"/>
        <v>Kendrick Bourne</v>
      </c>
      <c r="Z79" t="str">
        <f t="shared" si="5"/>
        <v>2020-Kendrick Bourne</v>
      </c>
      <c r="AA79" s="13">
        <f t="shared" si="6"/>
        <v>711.4666666666667</v>
      </c>
      <c r="AB79">
        <f t="shared" si="7"/>
        <v>233.6</v>
      </c>
    </row>
    <row r="80" spans="1:28" x14ac:dyDescent="0.2">
      <c r="A80">
        <v>2020</v>
      </c>
      <c r="B80" s="1">
        <v>79</v>
      </c>
      <c r="C80" s="2" t="s">
        <v>341</v>
      </c>
      <c r="D80" s="2" t="s">
        <v>41</v>
      </c>
      <c r="E80" s="2">
        <v>26</v>
      </c>
      <c r="F80" s="2" t="s">
        <v>169</v>
      </c>
      <c r="G80" s="2">
        <v>16</v>
      </c>
      <c r="H80" s="2">
        <v>6</v>
      </c>
      <c r="I80" s="2">
        <v>76</v>
      </c>
      <c r="J80" s="2">
        <v>49</v>
      </c>
      <c r="K80" s="2">
        <v>485</v>
      </c>
      <c r="L80" s="2">
        <v>2</v>
      </c>
      <c r="M80" s="2">
        <v>23</v>
      </c>
      <c r="N80" s="2">
        <v>337</v>
      </c>
      <c r="O80" s="2">
        <v>6.9</v>
      </c>
      <c r="P80" s="2">
        <v>148</v>
      </c>
      <c r="Q80" s="2">
        <v>3</v>
      </c>
      <c r="R80" s="2">
        <v>9.6999999999999993</v>
      </c>
      <c r="S80" s="2">
        <v>1</v>
      </c>
      <c r="T80" s="2">
        <v>49</v>
      </c>
      <c r="U80" s="2">
        <v>4</v>
      </c>
      <c r="V80" s="2">
        <v>5.3</v>
      </c>
      <c r="W80" s="2">
        <v>3</v>
      </c>
      <c r="X80" s="2">
        <v>74.7</v>
      </c>
      <c r="Y80" t="str">
        <f t="shared" si="4"/>
        <v>Anthony Miller</v>
      </c>
      <c r="Z80" t="str">
        <f t="shared" si="5"/>
        <v>2020-Anthony Miller</v>
      </c>
      <c r="AA80" s="13">
        <f t="shared" si="6"/>
        <v>485</v>
      </c>
      <c r="AB80">
        <f t="shared" si="7"/>
        <v>148</v>
      </c>
    </row>
    <row r="81" spans="1:28" x14ac:dyDescent="0.2">
      <c r="A81">
        <v>2020</v>
      </c>
      <c r="B81" s="1">
        <v>80</v>
      </c>
      <c r="C81" s="2" t="s">
        <v>30</v>
      </c>
      <c r="D81" s="2" t="s">
        <v>31</v>
      </c>
      <c r="E81" s="2">
        <v>22</v>
      </c>
      <c r="F81" s="2" t="s">
        <v>17</v>
      </c>
      <c r="G81" s="2">
        <v>14</v>
      </c>
      <c r="H81" s="2">
        <v>14</v>
      </c>
      <c r="I81" s="2">
        <v>60</v>
      </c>
      <c r="J81" s="2">
        <v>49</v>
      </c>
      <c r="K81" s="2">
        <v>344</v>
      </c>
      <c r="L81" s="2">
        <v>3</v>
      </c>
      <c r="M81" s="2">
        <v>15</v>
      </c>
      <c r="N81" s="2">
        <v>-39</v>
      </c>
      <c r="O81" s="2">
        <v>-0.8</v>
      </c>
      <c r="P81" s="2">
        <v>383</v>
      </c>
      <c r="Q81" s="2">
        <v>7.8</v>
      </c>
      <c r="R81" s="2">
        <v>-0.8</v>
      </c>
      <c r="S81" s="2">
        <v>5</v>
      </c>
      <c r="T81" s="2">
        <v>9.8000000000000007</v>
      </c>
      <c r="U81" s="2">
        <v>2</v>
      </c>
      <c r="V81" s="2">
        <v>3.3</v>
      </c>
      <c r="W81" s="2">
        <v>0</v>
      </c>
      <c r="X81" s="2">
        <v>107.2</v>
      </c>
      <c r="Y81" t="str">
        <f t="shared" si="4"/>
        <v>James Robinson</v>
      </c>
      <c r="Z81" t="str">
        <f t="shared" si="5"/>
        <v>2020-James Robinson</v>
      </c>
      <c r="AA81" s="13">
        <f t="shared" si="6"/>
        <v>393.14285714285717</v>
      </c>
      <c r="AB81">
        <f t="shared" si="7"/>
        <v>437.71428571428572</v>
      </c>
    </row>
    <row r="82" spans="1:28" x14ac:dyDescent="0.2">
      <c r="A82">
        <v>2020</v>
      </c>
      <c r="B82" s="1">
        <v>81</v>
      </c>
      <c r="C82" s="2" t="s">
        <v>132</v>
      </c>
      <c r="D82" s="2" t="s">
        <v>81</v>
      </c>
      <c r="E82" s="2">
        <v>28</v>
      </c>
      <c r="F82" s="3"/>
      <c r="G82" s="2">
        <v>14</v>
      </c>
      <c r="H82" s="2">
        <v>0</v>
      </c>
      <c r="I82" s="2">
        <v>62</v>
      </c>
      <c r="J82" s="2">
        <v>49</v>
      </c>
      <c r="K82" s="2">
        <v>375</v>
      </c>
      <c r="L82" s="2">
        <v>1</v>
      </c>
      <c r="M82" s="2">
        <v>20</v>
      </c>
      <c r="N82" s="2">
        <v>-36</v>
      </c>
      <c r="O82" s="2">
        <v>-0.7</v>
      </c>
      <c r="P82" s="2">
        <v>411</v>
      </c>
      <c r="Q82" s="2">
        <v>8.4</v>
      </c>
      <c r="R82" s="2">
        <v>-0.6</v>
      </c>
      <c r="S82" s="2">
        <v>2</v>
      </c>
      <c r="T82" s="2">
        <v>24.5</v>
      </c>
      <c r="U82" s="2">
        <v>3</v>
      </c>
      <c r="V82" s="2">
        <v>4.8</v>
      </c>
      <c r="W82" s="2">
        <v>1</v>
      </c>
      <c r="X82" s="2">
        <v>90.5</v>
      </c>
      <c r="Y82" t="str">
        <f t="shared" si="4"/>
        <v>James White</v>
      </c>
      <c r="Z82" t="str">
        <f t="shared" si="5"/>
        <v>2020-James White</v>
      </c>
      <c r="AA82" s="13">
        <f t="shared" si="6"/>
        <v>428.57142857142856</v>
      </c>
      <c r="AB82">
        <f t="shared" si="7"/>
        <v>469.71428571428572</v>
      </c>
    </row>
    <row r="83" spans="1:28" x14ac:dyDescent="0.2">
      <c r="A83">
        <v>2020</v>
      </c>
      <c r="B83" s="1">
        <v>82</v>
      </c>
      <c r="C83" s="2" t="s">
        <v>284</v>
      </c>
      <c r="D83" s="2" t="s">
        <v>66</v>
      </c>
      <c r="E83" s="2">
        <v>27</v>
      </c>
      <c r="F83" s="2" t="s">
        <v>181</v>
      </c>
      <c r="G83" s="2">
        <v>16</v>
      </c>
      <c r="H83" s="2">
        <v>13</v>
      </c>
      <c r="I83" s="2">
        <v>82</v>
      </c>
      <c r="J83" s="2">
        <v>48</v>
      </c>
      <c r="K83" s="2">
        <v>896</v>
      </c>
      <c r="L83" s="2">
        <v>8</v>
      </c>
      <c r="M83" s="2">
        <v>37</v>
      </c>
      <c r="N83" s="2">
        <v>666</v>
      </c>
      <c r="O83" s="2">
        <v>13.9</v>
      </c>
      <c r="P83" s="2">
        <v>230</v>
      </c>
      <c r="Q83" s="2">
        <v>4.8</v>
      </c>
      <c r="R83" s="2">
        <v>15.5</v>
      </c>
      <c r="S83" s="2">
        <v>3</v>
      </c>
      <c r="T83" s="2">
        <v>16</v>
      </c>
      <c r="U83" s="2">
        <v>5</v>
      </c>
      <c r="V83" s="2">
        <v>6.1</v>
      </c>
      <c r="W83" s="2">
        <v>3</v>
      </c>
      <c r="X83" s="2">
        <v>113.7</v>
      </c>
      <c r="Y83" t="str">
        <f t="shared" si="4"/>
        <v>Nelson Agholor</v>
      </c>
      <c r="Z83" t="str">
        <f t="shared" si="5"/>
        <v>2020-Nelson Agholor</v>
      </c>
      <c r="AA83" s="13">
        <f t="shared" si="6"/>
        <v>896</v>
      </c>
      <c r="AB83">
        <f t="shared" si="7"/>
        <v>230</v>
      </c>
    </row>
    <row r="84" spans="1:28" x14ac:dyDescent="0.2">
      <c r="A84">
        <v>2020</v>
      </c>
      <c r="B84" s="1">
        <v>83</v>
      </c>
      <c r="C84" s="2" t="s">
        <v>203</v>
      </c>
      <c r="D84" s="2" t="s">
        <v>88</v>
      </c>
      <c r="E84" s="2">
        <v>24</v>
      </c>
      <c r="F84" s="2" t="s">
        <v>169</v>
      </c>
      <c r="G84" s="2">
        <v>14</v>
      </c>
      <c r="H84" s="2">
        <v>10</v>
      </c>
      <c r="I84" s="2">
        <v>79</v>
      </c>
      <c r="J84" s="2">
        <v>48</v>
      </c>
      <c r="K84" s="2">
        <v>621</v>
      </c>
      <c r="L84" s="2">
        <v>6</v>
      </c>
      <c r="M84" s="2">
        <v>30</v>
      </c>
      <c r="N84" s="2">
        <v>446</v>
      </c>
      <c r="O84" s="2">
        <v>9.3000000000000007</v>
      </c>
      <c r="P84" s="2">
        <v>175</v>
      </c>
      <c r="Q84" s="2">
        <v>3.6</v>
      </c>
      <c r="R84" s="2">
        <v>11.8</v>
      </c>
      <c r="S84" s="2">
        <v>1</v>
      </c>
      <c r="T84" s="2">
        <v>48</v>
      </c>
      <c r="U84" s="2">
        <v>2</v>
      </c>
      <c r="V84" s="2">
        <v>2.5</v>
      </c>
      <c r="W84" s="2">
        <v>3</v>
      </c>
      <c r="X84" s="2">
        <v>95</v>
      </c>
      <c r="Y84" t="str">
        <f t="shared" si="4"/>
        <v>Christian Kirk</v>
      </c>
      <c r="Z84" t="str">
        <f t="shared" si="5"/>
        <v>2020-Christian Kirk</v>
      </c>
      <c r="AA84" s="13">
        <f t="shared" si="6"/>
        <v>709.71428571428567</v>
      </c>
      <c r="AB84">
        <f t="shared" si="7"/>
        <v>200</v>
      </c>
    </row>
    <row r="85" spans="1:28" x14ac:dyDescent="0.2">
      <c r="A85">
        <v>2020</v>
      </c>
      <c r="B85" s="1">
        <v>84</v>
      </c>
      <c r="C85" s="2" t="s">
        <v>427</v>
      </c>
      <c r="D85" s="2" t="s">
        <v>53</v>
      </c>
      <c r="E85" s="2">
        <v>27</v>
      </c>
      <c r="F85" s="2" t="s">
        <v>311</v>
      </c>
      <c r="G85" s="2">
        <v>8</v>
      </c>
      <c r="H85" s="2">
        <v>8</v>
      </c>
      <c r="I85" s="2">
        <v>63</v>
      </c>
      <c r="J85" s="2">
        <v>48</v>
      </c>
      <c r="K85" s="2">
        <v>634</v>
      </c>
      <c r="L85" s="2">
        <v>2</v>
      </c>
      <c r="M85" s="2">
        <v>32</v>
      </c>
      <c r="N85" s="2">
        <v>337</v>
      </c>
      <c r="O85" s="2">
        <v>7</v>
      </c>
      <c r="P85" s="2">
        <v>297</v>
      </c>
      <c r="Q85" s="2">
        <v>6.2</v>
      </c>
      <c r="R85" s="2">
        <v>7.3</v>
      </c>
      <c r="S85" s="2">
        <v>1</v>
      </c>
      <c r="T85" s="2">
        <v>48</v>
      </c>
      <c r="U85" s="2">
        <v>5</v>
      </c>
      <c r="V85" s="2">
        <v>7.9</v>
      </c>
      <c r="W85" s="2">
        <v>2</v>
      </c>
      <c r="X85" s="2">
        <v>104.9</v>
      </c>
      <c r="Y85" t="str">
        <f t="shared" si="4"/>
        <v>George Kittle</v>
      </c>
      <c r="Z85" t="str">
        <f t="shared" si="5"/>
        <v>2020-George Kittle</v>
      </c>
      <c r="AA85" s="13">
        <f t="shared" si="6"/>
        <v>1268</v>
      </c>
      <c r="AB85">
        <f t="shared" si="7"/>
        <v>594</v>
      </c>
    </row>
    <row r="86" spans="1:28" x14ac:dyDescent="0.2">
      <c r="A86">
        <v>2020</v>
      </c>
      <c r="B86" s="1">
        <v>85</v>
      </c>
      <c r="C86" s="2" t="s">
        <v>358</v>
      </c>
      <c r="D86" s="2" t="s">
        <v>55</v>
      </c>
      <c r="E86" s="2">
        <v>26</v>
      </c>
      <c r="F86" s="2" t="s">
        <v>181</v>
      </c>
      <c r="G86" s="2">
        <v>15</v>
      </c>
      <c r="H86" s="2">
        <v>11</v>
      </c>
      <c r="I86" s="2">
        <v>85</v>
      </c>
      <c r="J86" s="2">
        <v>48</v>
      </c>
      <c r="K86" s="2">
        <v>756</v>
      </c>
      <c r="L86" s="2">
        <v>5</v>
      </c>
      <c r="M86" s="2">
        <v>35</v>
      </c>
      <c r="N86" s="2">
        <v>594</v>
      </c>
      <c r="O86" s="2">
        <v>12.4</v>
      </c>
      <c r="P86" s="2">
        <v>162</v>
      </c>
      <c r="Q86" s="2">
        <v>3.4</v>
      </c>
      <c r="R86" s="2">
        <v>14.5</v>
      </c>
      <c r="S86" s="2">
        <v>0</v>
      </c>
      <c r="T86" s="3"/>
      <c r="U86" s="2">
        <v>3</v>
      </c>
      <c r="V86" s="2">
        <v>3.5</v>
      </c>
      <c r="W86" s="2">
        <v>2</v>
      </c>
      <c r="X86" s="2">
        <v>96</v>
      </c>
      <c r="Y86" t="str">
        <f t="shared" si="4"/>
        <v>Mike Williams</v>
      </c>
      <c r="Z86" t="str">
        <f t="shared" si="5"/>
        <v>2020-Mike Williams</v>
      </c>
      <c r="AA86" s="13">
        <f t="shared" si="6"/>
        <v>806.4</v>
      </c>
      <c r="AB86">
        <f t="shared" si="7"/>
        <v>172.8</v>
      </c>
    </row>
    <row r="87" spans="1:28" x14ac:dyDescent="0.2">
      <c r="A87">
        <v>2020</v>
      </c>
      <c r="B87" s="1">
        <v>86</v>
      </c>
      <c r="C87" s="2" t="s">
        <v>85</v>
      </c>
      <c r="D87" s="2" t="s">
        <v>86</v>
      </c>
      <c r="E87" s="2">
        <v>29</v>
      </c>
      <c r="F87" s="2" t="s">
        <v>24</v>
      </c>
      <c r="G87" s="2">
        <v>16</v>
      </c>
      <c r="H87" s="2">
        <v>10</v>
      </c>
      <c r="I87" s="2">
        <v>59</v>
      </c>
      <c r="J87" s="2">
        <v>47</v>
      </c>
      <c r="K87" s="2">
        <v>355</v>
      </c>
      <c r="L87" s="2">
        <v>3</v>
      </c>
      <c r="M87" s="2">
        <v>15</v>
      </c>
      <c r="N87" s="2">
        <v>5</v>
      </c>
      <c r="O87" s="2">
        <v>0.1</v>
      </c>
      <c r="P87" s="2">
        <v>350</v>
      </c>
      <c r="Q87" s="2">
        <v>7.4</v>
      </c>
      <c r="R87" s="2">
        <v>1.3</v>
      </c>
      <c r="S87" s="2">
        <v>2</v>
      </c>
      <c r="T87" s="2">
        <v>23.5</v>
      </c>
      <c r="U87" s="2">
        <v>4</v>
      </c>
      <c r="V87" s="2">
        <v>6.8</v>
      </c>
      <c r="W87" s="2">
        <v>1</v>
      </c>
      <c r="X87" s="2">
        <v>101.6</v>
      </c>
      <c r="Y87" t="str">
        <f t="shared" si="4"/>
        <v>Giovani Bernard</v>
      </c>
      <c r="Z87" t="str">
        <f t="shared" si="5"/>
        <v>2020-Giovani Bernard</v>
      </c>
      <c r="AA87" s="13">
        <f t="shared" si="6"/>
        <v>355</v>
      </c>
      <c r="AB87">
        <f t="shared" si="7"/>
        <v>350</v>
      </c>
    </row>
    <row r="88" spans="1:28" x14ac:dyDescent="0.2">
      <c r="A88">
        <v>2020</v>
      </c>
      <c r="B88" s="1">
        <v>87</v>
      </c>
      <c r="C88" s="2" t="s">
        <v>423</v>
      </c>
      <c r="D88" s="2" t="s">
        <v>81</v>
      </c>
      <c r="E88" s="2">
        <v>27</v>
      </c>
      <c r="F88" s="2" t="s">
        <v>181</v>
      </c>
      <c r="G88" s="2">
        <v>16</v>
      </c>
      <c r="H88" s="2">
        <v>14</v>
      </c>
      <c r="I88" s="2">
        <v>77</v>
      </c>
      <c r="J88" s="2">
        <v>47</v>
      </c>
      <c r="K88" s="2">
        <v>604</v>
      </c>
      <c r="L88" s="2">
        <v>1</v>
      </c>
      <c r="M88" s="2">
        <v>29</v>
      </c>
      <c r="N88" s="2">
        <v>432</v>
      </c>
      <c r="O88" s="2">
        <v>9.1999999999999993</v>
      </c>
      <c r="P88" s="2">
        <v>172</v>
      </c>
      <c r="Q88" s="2">
        <v>3.7</v>
      </c>
      <c r="R88" s="2">
        <v>11.5</v>
      </c>
      <c r="S88" s="2">
        <v>3</v>
      </c>
      <c r="T88" s="2">
        <v>15.7</v>
      </c>
      <c r="U88" s="2">
        <v>4</v>
      </c>
      <c r="V88" s="2">
        <v>5.2</v>
      </c>
      <c r="W88" s="2">
        <v>3</v>
      </c>
      <c r="X88" s="2">
        <v>73.7</v>
      </c>
      <c r="Y88" t="str">
        <f t="shared" si="4"/>
        <v>Damiere Byrd</v>
      </c>
      <c r="Z88" t="str">
        <f t="shared" si="5"/>
        <v>2020-Damiere Byrd</v>
      </c>
      <c r="AA88" s="13">
        <f t="shared" si="6"/>
        <v>604</v>
      </c>
      <c r="AB88">
        <f t="shared" si="7"/>
        <v>172</v>
      </c>
    </row>
    <row r="89" spans="1:28" x14ac:dyDescent="0.2">
      <c r="A89">
        <v>2020</v>
      </c>
      <c r="B89" s="1">
        <v>88</v>
      </c>
      <c r="C89" s="2" t="s">
        <v>945</v>
      </c>
      <c r="D89" s="2" t="s">
        <v>86</v>
      </c>
      <c r="E89" s="2">
        <v>32</v>
      </c>
      <c r="F89" s="2" t="s">
        <v>181</v>
      </c>
      <c r="G89" s="2">
        <v>16</v>
      </c>
      <c r="H89" s="2">
        <v>14</v>
      </c>
      <c r="I89" s="2">
        <v>104</v>
      </c>
      <c r="J89" s="2">
        <v>47</v>
      </c>
      <c r="K89" s="2">
        <v>523</v>
      </c>
      <c r="L89" s="2">
        <v>2</v>
      </c>
      <c r="M89" s="2">
        <v>34</v>
      </c>
      <c r="N89" s="2">
        <v>437</v>
      </c>
      <c r="O89" s="2">
        <v>9.3000000000000007</v>
      </c>
      <c r="P89" s="2">
        <v>86</v>
      </c>
      <c r="Q89" s="2">
        <v>1.8</v>
      </c>
      <c r="R89" s="2">
        <v>13.7</v>
      </c>
      <c r="S89" s="2">
        <v>2</v>
      </c>
      <c r="T89" s="2">
        <v>23.5</v>
      </c>
      <c r="U89" s="2">
        <v>3</v>
      </c>
      <c r="V89" s="2">
        <v>2.9</v>
      </c>
      <c r="W89" s="2">
        <v>3</v>
      </c>
      <c r="X89" s="2">
        <v>55.1</v>
      </c>
      <c r="Y89" t="str">
        <f t="shared" si="4"/>
        <v>A.J. Green</v>
      </c>
      <c r="Z89" t="str">
        <f t="shared" si="5"/>
        <v>2020-A.J. Green</v>
      </c>
      <c r="AA89" s="13">
        <f t="shared" si="6"/>
        <v>523</v>
      </c>
      <c r="AB89">
        <f t="shared" si="7"/>
        <v>86</v>
      </c>
    </row>
    <row r="90" spans="1:28" x14ac:dyDescent="0.2">
      <c r="A90">
        <v>2020</v>
      </c>
      <c r="B90" s="1">
        <v>89</v>
      </c>
      <c r="C90" s="2" t="s">
        <v>18</v>
      </c>
      <c r="D90" s="2" t="s">
        <v>19</v>
      </c>
      <c r="E90" s="2">
        <v>26</v>
      </c>
      <c r="F90" s="2" t="s">
        <v>17</v>
      </c>
      <c r="G90" s="2">
        <v>14</v>
      </c>
      <c r="H90" s="2">
        <v>14</v>
      </c>
      <c r="I90" s="2">
        <v>63</v>
      </c>
      <c r="J90" s="2">
        <v>47</v>
      </c>
      <c r="K90" s="2">
        <v>355</v>
      </c>
      <c r="L90" s="2">
        <v>2</v>
      </c>
      <c r="M90" s="2">
        <v>15</v>
      </c>
      <c r="N90" s="2">
        <v>-10</v>
      </c>
      <c r="O90" s="2">
        <v>-0.2</v>
      </c>
      <c r="P90" s="2">
        <v>365</v>
      </c>
      <c r="Q90" s="2">
        <v>7.8</v>
      </c>
      <c r="R90" s="2">
        <v>1.2</v>
      </c>
      <c r="S90" s="2">
        <v>6</v>
      </c>
      <c r="T90" s="2">
        <v>7.8</v>
      </c>
      <c r="U90" s="2">
        <v>4</v>
      </c>
      <c r="V90" s="2">
        <v>6.3</v>
      </c>
      <c r="W90" s="2">
        <v>0</v>
      </c>
      <c r="X90" s="2">
        <v>98.3</v>
      </c>
      <c r="Y90" t="str">
        <f t="shared" si="4"/>
        <v>Aaron Jones</v>
      </c>
      <c r="Z90" t="str">
        <f t="shared" si="5"/>
        <v>2020-Aaron Jones</v>
      </c>
      <c r="AA90" s="13">
        <f t="shared" si="6"/>
        <v>405.71428571428572</v>
      </c>
      <c r="AB90">
        <f t="shared" si="7"/>
        <v>417.14285714285717</v>
      </c>
    </row>
    <row r="91" spans="1:28" x14ac:dyDescent="0.2">
      <c r="A91">
        <v>2020</v>
      </c>
      <c r="B91" s="1">
        <v>90</v>
      </c>
      <c r="C91" s="2" t="s">
        <v>438</v>
      </c>
      <c r="D91" s="2" t="s">
        <v>90</v>
      </c>
      <c r="E91" s="2">
        <v>35</v>
      </c>
      <c r="F91" s="2" t="s">
        <v>169</v>
      </c>
      <c r="G91" s="2">
        <v>14</v>
      </c>
      <c r="H91" s="2">
        <v>5</v>
      </c>
      <c r="I91" s="2">
        <v>69</v>
      </c>
      <c r="J91" s="2">
        <v>46</v>
      </c>
      <c r="K91" s="2">
        <v>602</v>
      </c>
      <c r="L91" s="2">
        <v>0</v>
      </c>
      <c r="M91" s="2">
        <v>30</v>
      </c>
      <c r="N91" s="2">
        <v>312</v>
      </c>
      <c r="O91" s="2">
        <v>6.8</v>
      </c>
      <c r="P91" s="2">
        <v>290</v>
      </c>
      <c r="Q91" s="2">
        <v>6.3</v>
      </c>
      <c r="R91" s="2">
        <v>8.1</v>
      </c>
      <c r="S91" s="2">
        <v>5</v>
      </c>
      <c r="T91" s="2">
        <v>9.1999999999999993</v>
      </c>
      <c r="U91" s="2">
        <v>2</v>
      </c>
      <c r="V91" s="2">
        <v>2.9</v>
      </c>
      <c r="W91" s="2">
        <v>2</v>
      </c>
      <c r="X91" s="2">
        <v>81.900000000000006</v>
      </c>
      <c r="Y91" t="str">
        <f t="shared" si="4"/>
        <v>Danny Amendola</v>
      </c>
      <c r="Z91" t="str">
        <f t="shared" si="5"/>
        <v>2020-Danny Amendola</v>
      </c>
      <c r="AA91" s="13">
        <f t="shared" si="6"/>
        <v>688</v>
      </c>
      <c r="AB91">
        <f t="shared" si="7"/>
        <v>331.42857142857144</v>
      </c>
    </row>
    <row r="92" spans="1:28" x14ac:dyDescent="0.2">
      <c r="A92">
        <v>2020</v>
      </c>
      <c r="B92" s="1">
        <v>91</v>
      </c>
      <c r="C92" s="2" t="s">
        <v>964</v>
      </c>
      <c r="D92" s="2" t="s">
        <v>47</v>
      </c>
      <c r="E92" s="2">
        <v>25</v>
      </c>
      <c r="F92" s="2" t="s">
        <v>311</v>
      </c>
      <c r="G92" s="2">
        <v>11</v>
      </c>
      <c r="H92" s="2">
        <v>9</v>
      </c>
      <c r="I92" s="2">
        <v>65</v>
      </c>
      <c r="J92" s="2">
        <v>46</v>
      </c>
      <c r="K92" s="2">
        <v>524</v>
      </c>
      <c r="L92" s="2">
        <v>3</v>
      </c>
      <c r="M92" s="2">
        <v>28</v>
      </c>
      <c r="N92" s="2">
        <v>318</v>
      </c>
      <c r="O92" s="2">
        <v>6.9</v>
      </c>
      <c r="P92" s="2">
        <v>206</v>
      </c>
      <c r="Q92" s="2">
        <v>4.5</v>
      </c>
      <c r="R92" s="2">
        <v>8.5</v>
      </c>
      <c r="S92" s="2">
        <v>6</v>
      </c>
      <c r="T92" s="2">
        <v>7.7</v>
      </c>
      <c r="U92" s="2">
        <v>1</v>
      </c>
      <c r="V92" s="2">
        <v>1.5</v>
      </c>
      <c r="W92" s="2">
        <v>1</v>
      </c>
      <c r="X92" s="2">
        <v>103.6</v>
      </c>
      <c r="Y92" t="str">
        <f t="shared" si="4"/>
        <v>Dallas Goedert</v>
      </c>
      <c r="Z92" t="str">
        <f t="shared" si="5"/>
        <v>2020-Dallas Goedert</v>
      </c>
      <c r="AA92" s="13">
        <f t="shared" si="6"/>
        <v>762.18181818181813</v>
      </c>
      <c r="AB92">
        <f t="shared" si="7"/>
        <v>299.63636363636363</v>
      </c>
    </row>
    <row r="93" spans="1:28" x14ac:dyDescent="0.2">
      <c r="A93">
        <v>2020</v>
      </c>
      <c r="B93" s="1">
        <v>92</v>
      </c>
      <c r="C93" s="2" t="s">
        <v>1215</v>
      </c>
      <c r="D93" s="2" t="s">
        <v>28</v>
      </c>
      <c r="E93" s="2">
        <v>26</v>
      </c>
      <c r="F93" s="2" t="s">
        <v>232</v>
      </c>
      <c r="G93" s="2">
        <v>13</v>
      </c>
      <c r="H93" s="2">
        <v>13</v>
      </c>
      <c r="I93" s="2">
        <v>70</v>
      </c>
      <c r="J93" s="2">
        <v>46</v>
      </c>
      <c r="K93" s="2">
        <v>435</v>
      </c>
      <c r="L93" s="2">
        <v>4</v>
      </c>
      <c r="M93" s="2">
        <v>27</v>
      </c>
      <c r="N93" s="2">
        <v>261</v>
      </c>
      <c r="O93" s="2">
        <v>5.7</v>
      </c>
      <c r="P93" s="2">
        <v>174</v>
      </c>
      <c r="Q93" s="2">
        <v>3.8</v>
      </c>
      <c r="R93" s="2">
        <v>6.4</v>
      </c>
      <c r="S93" s="2">
        <v>1</v>
      </c>
      <c r="T93" s="2">
        <v>46</v>
      </c>
      <c r="U93" s="2">
        <v>2</v>
      </c>
      <c r="V93" s="2">
        <v>2.9</v>
      </c>
      <c r="W93" s="2">
        <v>1</v>
      </c>
      <c r="X93" s="2">
        <v>95.8</v>
      </c>
      <c r="Y93" t="str">
        <f t="shared" si="4"/>
        <v>Austin Hooper</v>
      </c>
      <c r="Z93" t="str">
        <f t="shared" si="5"/>
        <v>2020-Austin Hooper</v>
      </c>
      <c r="AA93" s="13">
        <f t="shared" si="6"/>
        <v>535.38461538461536</v>
      </c>
      <c r="AB93">
        <f t="shared" si="7"/>
        <v>214.15384615384616</v>
      </c>
    </row>
    <row r="94" spans="1:28" x14ac:dyDescent="0.2">
      <c r="A94">
        <v>2020</v>
      </c>
      <c r="B94" s="1">
        <v>93</v>
      </c>
      <c r="C94" s="2" t="s">
        <v>92</v>
      </c>
      <c r="D94" s="2" t="s">
        <v>90</v>
      </c>
      <c r="E94" s="2">
        <v>21</v>
      </c>
      <c r="F94" s="2" t="s">
        <v>24</v>
      </c>
      <c r="G94" s="2">
        <v>13</v>
      </c>
      <c r="H94" s="2">
        <v>4</v>
      </c>
      <c r="I94" s="2">
        <v>57</v>
      </c>
      <c r="J94" s="2">
        <v>46</v>
      </c>
      <c r="K94" s="2">
        <v>357</v>
      </c>
      <c r="L94" s="2">
        <v>2</v>
      </c>
      <c r="M94" s="2">
        <v>15</v>
      </c>
      <c r="N94" s="2">
        <v>6</v>
      </c>
      <c r="O94" s="2">
        <v>0.1</v>
      </c>
      <c r="P94" s="2">
        <v>351</v>
      </c>
      <c r="Q94" s="2">
        <v>7.6</v>
      </c>
      <c r="R94" s="2">
        <v>0.9</v>
      </c>
      <c r="S94" s="2">
        <v>2</v>
      </c>
      <c r="T94" s="2">
        <v>23</v>
      </c>
      <c r="U94" s="2">
        <v>5</v>
      </c>
      <c r="V94" s="2">
        <v>8.8000000000000007</v>
      </c>
      <c r="W94" s="2">
        <v>0</v>
      </c>
      <c r="X94" s="2">
        <v>104.5</v>
      </c>
      <c r="Y94" t="str">
        <f t="shared" si="4"/>
        <v>D'Andre Swift</v>
      </c>
      <c r="Z94" t="str">
        <f t="shared" si="5"/>
        <v>2020-D'Andre Swift</v>
      </c>
      <c r="AA94" s="13">
        <f t="shared" si="6"/>
        <v>439.38461538461536</v>
      </c>
      <c r="AB94">
        <f t="shared" si="7"/>
        <v>432</v>
      </c>
    </row>
    <row r="95" spans="1:28" x14ac:dyDescent="0.2">
      <c r="A95">
        <v>2020</v>
      </c>
      <c r="B95" s="1">
        <v>94</v>
      </c>
      <c r="C95" s="2" t="s">
        <v>312</v>
      </c>
      <c r="D95" s="2" t="s">
        <v>16</v>
      </c>
      <c r="E95" s="2">
        <v>32</v>
      </c>
      <c r="F95" s="2" t="s">
        <v>169</v>
      </c>
      <c r="G95" s="2">
        <v>8</v>
      </c>
      <c r="H95" s="2">
        <v>4</v>
      </c>
      <c r="I95" s="2">
        <v>62</v>
      </c>
      <c r="J95" s="2">
        <v>45</v>
      </c>
      <c r="K95" s="2">
        <v>483</v>
      </c>
      <c r="L95" s="2">
        <v>4</v>
      </c>
      <c r="M95" s="2">
        <v>27</v>
      </c>
      <c r="N95" s="2">
        <v>232</v>
      </c>
      <c r="O95" s="2">
        <v>5.2</v>
      </c>
      <c r="P95" s="2">
        <v>251</v>
      </c>
      <c r="Q95" s="2">
        <v>5.6</v>
      </c>
      <c r="R95" s="2">
        <v>8.9</v>
      </c>
      <c r="S95" s="2">
        <v>3</v>
      </c>
      <c r="T95" s="2">
        <v>15</v>
      </c>
      <c r="U95" s="2">
        <v>0</v>
      </c>
      <c r="V95" s="2">
        <v>0</v>
      </c>
      <c r="W95" s="2">
        <v>1</v>
      </c>
      <c r="X95" s="2">
        <v>109.8</v>
      </c>
      <c r="Y95" t="str">
        <f t="shared" si="4"/>
        <v>Antonio Brown</v>
      </c>
      <c r="Z95" t="str">
        <f t="shared" si="5"/>
        <v>2020-Antonio Brown</v>
      </c>
      <c r="AA95" s="13">
        <f t="shared" si="6"/>
        <v>966</v>
      </c>
      <c r="AB95">
        <f t="shared" si="7"/>
        <v>502</v>
      </c>
    </row>
    <row r="96" spans="1:28" x14ac:dyDescent="0.2">
      <c r="A96">
        <v>2020</v>
      </c>
      <c r="B96" s="1">
        <v>95</v>
      </c>
      <c r="C96" s="2" t="s">
        <v>944</v>
      </c>
      <c r="D96" s="2" t="s">
        <v>16</v>
      </c>
      <c r="E96" s="2">
        <v>31</v>
      </c>
      <c r="F96" s="2" t="s">
        <v>232</v>
      </c>
      <c r="G96" s="2">
        <v>16</v>
      </c>
      <c r="H96" s="2">
        <v>16</v>
      </c>
      <c r="I96" s="2">
        <v>77</v>
      </c>
      <c r="J96" s="2">
        <v>45</v>
      </c>
      <c r="K96" s="2">
        <v>623</v>
      </c>
      <c r="L96" s="2">
        <v>7</v>
      </c>
      <c r="M96" s="2">
        <v>29</v>
      </c>
      <c r="N96" s="2">
        <v>377</v>
      </c>
      <c r="O96" s="2">
        <v>8.4</v>
      </c>
      <c r="P96" s="2">
        <v>246</v>
      </c>
      <c r="Q96" s="2">
        <v>5.5</v>
      </c>
      <c r="R96" s="2">
        <v>11</v>
      </c>
      <c r="S96" s="2">
        <v>1</v>
      </c>
      <c r="T96" s="2">
        <v>45</v>
      </c>
      <c r="U96" s="2">
        <v>2</v>
      </c>
      <c r="V96" s="2">
        <v>2.6</v>
      </c>
      <c r="W96" s="2">
        <v>2</v>
      </c>
      <c r="X96" s="2">
        <v>104</v>
      </c>
      <c r="Y96" t="str">
        <f t="shared" si="4"/>
        <v>Rob Gronkowski</v>
      </c>
      <c r="Z96" t="str">
        <f t="shared" si="5"/>
        <v>2020-Rob Gronkowski</v>
      </c>
      <c r="AA96" s="13">
        <f t="shared" si="6"/>
        <v>623</v>
      </c>
      <c r="AB96">
        <f t="shared" si="7"/>
        <v>246</v>
      </c>
    </row>
    <row r="97" spans="1:28" x14ac:dyDescent="0.2">
      <c r="A97">
        <v>2020</v>
      </c>
      <c r="B97" s="1">
        <v>96</v>
      </c>
      <c r="C97" s="2" t="s">
        <v>988</v>
      </c>
      <c r="D97" s="2" t="s">
        <v>62</v>
      </c>
      <c r="E97" s="2">
        <v>26</v>
      </c>
      <c r="F97" s="2" t="s">
        <v>169</v>
      </c>
      <c r="G97" s="2">
        <v>16</v>
      </c>
      <c r="H97" s="2">
        <v>9</v>
      </c>
      <c r="I97" s="2">
        <v>59</v>
      </c>
      <c r="J97" s="2">
        <v>45</v>
      </c>
      <c r="K97" s="2">
        <v>466</v>
      </c>
      <c r="L97" s="2">
        <v>3</v>
      </c>
      <c r="M97" s="2">
        <v>26</v>
      </c>
      <c r="N97" s="2">
        <v>293</v>
      </c>
      <c r="O97" s="2">
        <v>6.5</v>
      </c>
      <c r="P97" s="2">
        <v>173</v>
      </c>
      <c r="Q97" s="2">
        <v>3.8</v>
      </c>
      <c r="R97" s="2">
        <v>8.9</v>
      </c>
      <c r="S97" s="2">
        <v>1</v>
      </c>
      <c r="T97" s="2">
        <v>45</v>
      </c>
      <c r="U97" s="2">
        <v>1</v>
      </c>
      <c r="V97" s="2">
        <v>1.7</v>
      </c>
      <c r="W97" s="2">
        <v>1</v>
      </c>
      <c r="X97" s="2">
        <v>108.4</v>
      </c>
      <c r="Y97" t="str">
        <f t="shared" si="4"/>
        <v>Demarcus Robinson</v>
      </c>
      <c r="Z97" t="str">
        <f t="shared" si="5"/>
        <v>2020-Demarcus Robinson</v>
      </c>
      <c r="AA97" s="13">
        <f t="shared" si="6"/>
        <v>466</v>
      </c>
      <c r="AB97">
        <f t="shared" si="7"/>
        <v>173</v>
      </c>
    </row>
    <row r="98" spans="1:28" x14ac:dyDescent="0.2">
      <c r="A98">
        <v>2020</v>
      </c>
      <c r="B98" s="1">
        <v>97</v>
      </c>
      <c r="C98" s="2" t="s">
        <v>38</v>
      </c>
      <c r="D98" s="2" t="s">
        <v>39</v>
      </c>
      <c r="E98" s="2">
        <v>25</v>
      </c>
      <c r="F98" s="2" t="s">
        <v>17</v>
      </c>
      <c r="G98" s="2">
        <v>14</v>
      </c>
      <c r="H98" s="2">
        <v>14</v>
      </c>
      <c r="I98" s="2">
        <v>54</v>
      </c>
      <c r="J98" s="2">
        <v>44</v>
      </c>
      <c r="K98" s="2">
        <v>361</v>
      </c>
      <c r="L98" s="2">
        <v>1</v>
      </c>
      <c r="M98" s="2">
        <v>17</v>
      </c>
      <c r="N98" s="2">
        <v>-77</v>
      </c>
      <c r="O98" s="2">
        <v>-1.8</v>
      </c>
      <c r="P98" s="2">
        <v>438</v>
      </c>
      <c r="Q98" s="2">
        <v>10</v>
      </c>
      <c r="R98" s="2">
        <v>-1.8</v>
      </c>
      <c r="S98" s="2">
        <v>6</v>
      </c>
      <c r="T98" s="2">
        <v>7.3</v>
      </c>
      <c r="U98" s="2">
        <v>3</v>
      </c>
      <c r="V98" s="2">
        <v>5.6</v>
      </c>
      <c r="W98" s="2">
        <v>1</v>
      </c>
      <c r="X98" s="2">
        <v>93</v>
      </c>
      <c r="Y98" t="str">
        <f t="shared" si="4"/>
        <v>Dalvin Cook</v>
      </c>
      <c r="Z98" t="str">
        <f t="shared" si="5"/>
        <v>2020-Dalvin Cook</v>
      </c>
      <c r="AA98" s="13">
        <f t="shared" si="6"/>
        <v>412.57142857142856</v>
      </c>
      <c r="AB98">
        <f t="shared" si="7"/>
        <v>500.57142857142856</v>
      </c>
    </row>
    <row r="99" spans="1:28" x14ac:dyDescent="0.2">
      <c r="A99">
        <v>2020</v>
      </c>
      <c r="B99" s="1">
        <v>98</v>
      </c>
      <c r="C99" s="2" t="s">
        <v>452</v>
      </c>
      <c r="D99" s="2" t="s">
        <v>64</v>
      </c>
      <c r="E99" s="2">
        <v>27</v>
      </c>
      <c r="F99" s="2" t="s">
        <v>232</v>
      </c>
      <c r="G99" s="2">
        <v>15</v>
      </c>
      <c r="H99" s="2">
        <v>15</v>
      </c>
      <c r="I99" s="2">
        <v>60</v>
      </c>
      <c r="J99" s="2">
        <v>44</v>
      </c>
      <c r="K99" s="2">
        <v>521</v>
      </c>
      <c r="L99" s="2">
        <v>5</v>
      </c>
      <c r="M99" s="2">
        <v>26</v>
      </c>
      <c r="N99" s="2">
        <v>283</v>
      </c>
      <c r="O99" s="2">
        <v>6.4</v>
      </c>
      <c r="P99" s="2">
        <v>238</v>
      </c>
      <c r="Q99" s="2">
        <v>5.4</v>
      </c>
      <c r="R99" s="2">
        <v>7.7</v>
      </c>
      <c r="S99" s="2">
        <v>4</v>
      </c>
      <c r="T99" s="2">
        <v>11</v>
      </c>
      <c r="U99" s="2">
        <v>3</v>
      </c>
      <c r="V99" s="2">
        <v>5</v>
      </c>
      <c r="W99" s="2">
        <v>0</v>
      </c>
      <c r="X99" s="2">
        <v>127.2</v>
      </c>
      <c r="Y99" t="str">
        <f t="shared" si="4"/>
        <v>Tyler Higbee</v>
      </c>
      <c r="Z99" t="str">
        <f t="shared" si="5"/>
        <v>2020-Tyler Higbee</v>
      </c>
      <c r="AA99" s="13">
        <f t="shared" si="6"/>
        <v>555.73333333333335</v>
      </c>
      <c r="AB99">
        <f t="shared" si="7"/>
        <v>253.86666666666667</v>
      </c>
    </row>
    <row r="100" spans="1:28" x14ac:dyDescent="0.2">
      <c r="A100">
        <v>2020</v>
      </c>
      <c r="B100" s="1">
        <v>99</v>
      </c>
      <c r="C100" s="2" t="s">
        <v>299</v>
      </c>
      <c r="D100" s="2" t="s">
        <v>58</v>
      </c>
      <c r="E100" s="2">
        <v>26</v>
      </c>
      <c r="F100" s="2" t="s">
        <v>181</v>
      </c>
      <c r="G100" s="2">
        <v>16</v>
      </c>
      <c r="H100" s="2">
        <v>14</v>
      </c>
      <c r="I100" s="2">
        <v>71</v>
      </c>
      <c r="J100" s="2">
        <v>44</v>
      </c>
      <c r="K100" s="2">
        <v>629</v>
      </c>
      <c r="L100" s="2">
        <v>5</v>
      </c>
      <c r="M100" s="2">
        <v>29</v>
      </c>
      <c r="N100" s="2">
        <v>396</v>
      </c>
      <c r="O100" s="2">
        <v>9</v>
      </c>
      <c r="P100" s="2">
        <v>233</v>
      </c>
      <c r="Q100" s="2">
        <v>5.3</v>
      </c>
      <c r="R100" s="2">
        <v>10.9</v>
      </c>
      <c r="S100" s="2">
        <v>1</v>
      </c>
      <c r="T100" s="2">
        <v>44</v>
      </c>
      <c r="U100" s="2">
        <v>3</v>
      </c>
      <c r="V100" s="2">
        <v>4.2</v>
      </c>
      <c r="W100" s="2">
        <v>2</v>
      </c>
      <c r="X100" s="2">
        <v>102.4</v>
      </c>
      <c r="Y100" t="str">
        <f t="shared" si="4"/>
        <v>Zach Pascal</v>
      </c>
      <c r="Z100" t="str">
        <f t="shared" si="5"/>
        <v>2020-Zach Pascal</v>
      </c>
      <c r="AA100" s="13">
        <f t="shared" si="6"/>
        <v>629</v>
      </c>
      <c r="AB100">
        <f t="shared" si="7"/>
        <v>233</v>
      </c>
    </row>
    <row r="101" spans="1:28" x14ac:dyDescent="0.2">
      <c r="A101">
        <v>2020</v>
      </c>
      <c r="B101" s="1">
        <v>100</v>
      </c>
      <c r="C101" s="2" t="s">
        <v>320</v>
      </c>
      <c r="D101" s="2" t="s">
        <v>64</v>
      </c>
      <c r="E101" s="2">
        <v>26</v>
      </c>
      <c r="F101" s="2" t="s">
        <v>311</v>
      </c>
      <c r="G101" s="2">
        <v>16</v>
      </c>
      <c r="H101" s="2">
        <v>7</v>
      </c>
      <c r="I101" s="2">
        <v>62</v>
      </c>
      <c r="J101" s="2">
        <v>41</v>
      </c>
      <c r="K101" s="2">
        <v>417</v>
      </c>
      <c r="L101" s="2">
        <v>1</v>
      </c>
      <c r="M101" s="2">
        <v>24</v>
      </c>
      <c r="N101" s="2">
        <v>174</v>
      </c>
      <c r="O101" s="2">
        <v>4.2</v>
      </c>
      <c r="P101" s="2">
        <v>243</v>
      </c>
      <c r="Q101" s="2">
        <v>5.9</v>
      </c>
      <c r="R101" s="2">
        <v>6.2</v>
      </c>
      <c r="S101" s="2">
        <v>6</v>
      </c>
      <c r="T101" s="2">
        <v>6.8</v>
      </c>
      <c r="U101" s="2">
        <v>7</v>
      </c>
      <c r="V101" s="2">
        <v>11.3</v>
      </c>
      <c r="W101" s="2">
        <v>1</v>
      </c>
      <c r="X101" s="2">
        <v>83.9</v>
      </c>
      <c r="Y101" t="str">
        <f t="shared" si="4"/>
        <v>Gerald Everett</v>
      </c>
      <c r="Z101" t="str">
        <f t="shared" si="5"/>
        <v>2020-Gerald Everett</v>
      </c>
      <c r="AA101" s="13">
        <f t="shared" si="6"/>
        <v>417</v>
      </c>
      <c r="AB101">
        <f t="shared" si="7"/>
        <v>243</v>
      </c>
    </row>
    <row r="102" spans="1:28" x14ac:dyDescent="0.2">
      <c r="A102">
        <v>2020</v>
      </c>
      <c r="B102" s="1">
        <v>101</v>
      </c>
      <c r="C102" s="2" t="s">
        <v>77</v>
      </c>
      <c r="D102" s="2" t="s">
        <v>78</v>
      </c>
      <c r="E102" s="2">
        <v>23</v>
      </c>
      <c r="F102" s="2" t="s">
        <v>24</v>
      </c>
      <c r="G102" s="2">
        <v>10</v>
      </c>
      <c r="H102" s="2">
        <v>7</v>
      </c>
      <c r="I102" s="2">
        <v>47</v>
      </c>
      <c r="J102" s="2">
        <v>41</v>
      </c>
      <c r="K102" s="2">
        <v>388</v>
      </c>
      <c r="L102" s="2">
        <v>2</v>
      </c>
      <c r="M102" s="2">
        <v>12</v>
      </c>
      <c r="N102" s="2">
        <v>0</v>
      </c>
      <c r="O102" s="2">
        <v>0</v>
      </c>
      <c r="P102" s="2">
        <v>388</v>
      </c>
      <c r="Q102" s="2">
        <v>9.5</v>
      </c>
      <c r="R102" s="2">
        <v>0.2</v>
      </c>
      <c r="S102" s="2">
        <v>4</v>
      </c>
      <c r="T102" s="2">
        <v>10.3</v>
      </c>
      <c r="U102" s="2">
        <v>2</v>
      </c>
      <c r="V102" s="2">
        <v>4.3</v>
      </c>
      <c r="W102" s="2">
        <v>0</v>
      </c>
      <c r="X102" s="2">
        <v>115.2</v>
      </c>
      <c r="Y102" t="str">
        <f t="shared" si="4"/>
        <v>Myles Gaskin</v>
      </c>
      <c r="Z102" t="str">
        <f t="shared" si="5"/>
        <v>2020-Myles Gaskin</v>
      </c>
      <c r="AA102" s="13">
        <f t="shared" si="6"/>
        <v>620.79999999999995</v>
      </c>
      <c r="AB102">
        <f t="shared" si="7"/>
        <v>620.79999999999995</v>
      </c>
    </row>
    <row r="103" spans="1:28" x14ac:dyDescent="0.2">
      <c r="A103">
        <v>2020</v>
      </c>
      <c r="B103" s="1">
        <v>102</v>
      </c>
      <c r="C103" s="2" t="s">
        <v>409</v>
      </c>
      <c r="D103" s="2" t="s">
        <v>62</v>
      </c>
      <c r="E103" s="2">
        <v>22</v>
      </c>
      <c r="F103" s="2" t="s">
        <v>169</v>
      </c>
      <c r="G103" s="2">
        <v>16</v>
      </c>
      <c r="H103" s="2">
        <v>8</v>
      </c>
      <c r="I103" s="2">
        <v>62</v>
      </c>
      <c r="J103" s="2">
        <v>41</v>
      </c>
      <c r="K103" s="2">
        <v>560</v>
      </c>
      <c r="L103" s="2">
        <v>4</v>
      </c>
      <c r="M103" s="2">
        <v>23</v>
      </c>
      <c r="N103" s="2">
        <v>275</v>
      </c>
      <c r="O103" s="2">
        <v>6.7</v>
      </c>
      <c r="P103" s="2">
        <v>285</v>
      </c>
      <c r="Q103" s="2">
        <v>7</v>
      </c>
      <c r="R103" s="2">
        <v>10.6</v>
      </c>
      <c r="S103" s="2">
        <v>2</v>
      </c>
      <c r="T103" s="2">
        <v>20.5</v>
      </c>
      <c r="U103" s="2">
        <v>8</v>
      </c>
      <c r="V103" s="2">
        <v>12.9</v>
      </c>
      <c r="W103" s="2">
        <v>0</v>
      </c>
      <c r="X103" s="2">
        <v>116.3</v>
      </c>
      <c r="Y103" t="str">
        <f t="shared" si="4"/>
        <v>Mecole Hardman</v>
      </c>
      <c r="Z103" t="str">
        <f t="shared" si="5"/>
        <v>2020-Mecole Hardman</v>
      </c>
      <c r="AA103" s="13">
        <f t="shared" si="6"/>
        <v>560</v>
      </c>
      <c r="AB103">
        <f t="shared" si="7"/>
        <v>285</v>
      </c>
    </row>
    <row r="104" spans="1:28" x14ac:dyDescent="0.2">
      <c r="A104">
        <v>2020</v>
      </c>
      <c r="B104" s="1">
        <v>103</v>
      </c>
      <c r="C104" s="2" t="s">
        <v>257</v>
      </c>
      <c r="D104" s="2" t="s">
        <v>26</v>
      </c>
      <c r="E104" s="2">
        <v>25</v>
      </c>
      <c r="F104" s="2" t="s">
        <v>232</v>
      </c>
      <c r="G104" s="2">
        <v>15</v>
      </c>
      <c r="H104" s="2">
        <v>14</v>
      </c>
      <c r="I104" s="2">
        <v>65</v>
      </c>
      <c r="J104" s="2">
        <v>41</v>
      </c>
      <c r="K104" s="2">
        <v>448</v>
      </c>
      <c r="L104" s="2">
        <v>8</v>
      </c>
      <c r="M104" s="2">
        <v>25</v>
      </c>
      <c r="N104" s="2">
        <v>210</v>
      </c>
      <c r="O104" s="2">
        <v>5.0999999999999996</v>
      </c>
      <c r="P104" s="2">
        <v>238</v>
      </c>
      <c r="Q104" s="2">
        <v>5.8</v>
      </c>
      <c r="R104" s="2">
        <v>5.5</v>
      </c>
      <c r="S104" s="2">
        <v>2</v>
      </c>
      <c r="T104" s="2">
        <v>20.5</v>
      </c>
      <c r="U104" s="2">
        <v>3</v>
      </c>
      <c r="V104" s="2">
        <v>4.5999999999999996</v>
      </c>
      <c r="W104" s="2">
        <v>2</v>
      </c>
      <c r="X104" s="2">
        <v>110.1</v>
      </c>
      <c r="Y104" t="str">
        <f t="shared" si="4"/>
        <v>Jonnu Smith</v>
      </c>
      <c r="Z104" t="str">
        <f t="shared" si="5"/>
        <v>2020-Jonnu Smith</v>
      </c>
      <c r="AA104" s="13">
        <f t="shared" si="6"/>
        <v>477.86666666666667</v>
      </c>
      <c r="AB104">
        <f t="shared" si="7"/>
        <v>253.86666666666667</v>
      </c>
    </row>
    <row r="105" spans="1:28" x14ac:dyDescent="0.2">
      <c r="A105">
        <v>2020</v>
      </c>
      <c r="B105" s="1">
        <v>104</v>
      </c>
      <c r="C105" s="2" t="s">
        <v>965</v>
      </c>
      <c r="D105" s="2" t="s">
        <v>31</v>
      </c>
      <c r="E105" s="2">
        <v>28</v>
      </c>
      <c r="F105" s="2" t="s">
        <v>169</v>
      </c>
      <c r="G105" s="2">
        <v>15</v>
      </c>
      <c r="H105" s="2">
        <v>4</v>
      </c>
      <c r="I105" s="2">
        <v>63</v>
      </c>
      <c r="J105" s="2">
        <v>40</v>
      </c>
      <c r="K105" s="2">
        <v>471</v>
      </c>
      <c r="L105" s="2">
        <v>2</v>
      </c>
      <c r="M105" s="2">
        <v>24</v>
      </c>
      <c r="N105" s="2">
        <v>291</v>
      </c>
      <c r="O105" s="2">
        <v>7.3</v>
      </c>
      <c r="P105" s="2">
        <v>180</v>
      </c>
      <c r="Q105" s="2">
        <v>4.5</v>
      </c>
      <c r="R105" s="2">
        <v>10.3</v>
      </c>
      <c r="S105" s="2">
        <v>4</v>
      </c>
      <c r="T105" s="2">
        <v>10</v>
      </c>
      <c r="U105" s="2">
        <v>4</v>
      </c>
      <c r="V105" s="2">
        <v>6.3</v>
      </c>
      <c r="W105" s="2">
        <v>1</v>
      </c>
      <c r="X105" s="2">
        <v>90.1</v>
      </c>
      <c r="Y105" t="str">
        <f t="shared" si="4"/>
        <v>Chris Conley</v>
      </c>
      <c r="Z105" t="str">
        <f t="shared" si="5"/>
        <v>2020-Chris Conley</v>
      </c>
      <c r="AA105" s="13">
        <f t="shared" si="6"/>
        <v>502.4</v>
      </c>
      <c r="AB105">
        <f t="shared" si="7"/>
        <v>192</v>
      </c>
    </row>
    <row r="106" spans="1:28" x14ac:dyDescent="0.2">
      <c r="A106">
        <v>2020</v>
      </c>
      <c r="B106" s="1">
        <v>105</v>
      </c>
      <c r="C106" s="2" t="s">
        <v>418</v>
      </c>
      <c r="D106" s="2" t="s">
        <v>58</v>
      </c>
      <c r="E106" s="2">
        <v>23</v>
      </c>
      <c r="F106" s="2" t="s">
        <v>169</v>
      </c>
      <c r="G106" s="2">
        <v>13</v>
      </c>
      <c r="H106" s="2">
        <v>8</v>
      </c>
      <c r="I106" s="2">
        <v>61</v>
      </c>
      <c r="J106" s="2">
        <v>40</v>
      </c>
      <c r="K106" s="2">
        <v>503</v>
      </c>
      <c r="L106" s="2">
        <v>1</v>
      </c>
      <c r="M106" s="2">
        <v>22</v>
      </c>
      <c r="N106" s="2">
        <v>210</v>
      </c>
      <c r="O106" s="2">
        <v>5.3</v>
      </c>
      <c r="P106" s="2">
        <v>293</v>
      </c>
      <c r="Q106" s="2">
        <v>7.3</v>
      </c>
      <c r="R106" s="2">
        <v>8.4</v>
      </c>
      <c r="S106" s="2">
        <v>2</v>
      </c>
      <c r="T106" s="2">
        <v>20</v>
      </c>
      <c r="U106" s="2">
        <v>1</v>
      </c>
      <c r="V106" s="2">
        <v>1.6</v>
      </c>
      <c r="W106" s="2">
        <v>1</v>
      </c>
      <c r="X106" s="2">
        <v>89.7</v>
      </c>
      <c r="Y106" t="str">
        <f t="shared" si="4"/>
        <v>Michael Pittman Jr.</v>
      </c>
      <c r="Z106" t="str">
        <f t="shared" si="5"/>
        <v>2020-Michael Pittman Jr.</v>
      </c>
      <c r="AA106" s="13">
        <f t="shared" si="6"/>
        <v>619.07692307692309</v>
      </c>
      <c r="AB106">
        <f t="shared" si="7"/>
        <v>360.61538461538464</v>
      </c>
    </row>
    <row r="107" spans="1:28" x14ac:dyDescent="0.2">
      <c r="A107">
        <v>2020</v>
      </c>
      <c r="B107" s="1">
        <v>106</v>
      </c>
      <c r="C107" s="2" t="s">
        <v>1159</v>
      </c>
      <c r="D107" s="2" t="s">
        <v>86</v>
      </c>
      <c r="E107" s="2">
        <v>24</v>
      </c>
      <c r="F107" s="2" t="s">
        <v>232</v>
      </c>
      <c r="G107" s="2">
        <v>16</v>
      </c>
      <c r="H107" s="2">
        <v>13</v>
      </c>
      <c r="I107" s="2">
        <v>53</v>
      </c>
      <c r="J107" s="2">
        <v>40</v>
      </c>
      <c r="K107" s="2">
        <v>349</v>
      </c>
      <c r="L107" s="2">
        <v>1</v>
      </c>
      <c r="M107" s="2">
        <v>16</v>
      </c>
      <c r="N107" s="2">
        <v>151</v>
      </c>
      <c r="O107" s="2">
        <v>3.8</v>
      </c>
      <c r="P107" s="2">
        <v>198</v>
      </c>
      <c r="Q107" s="2">
        <v>5</v>
      </c>
      <c r="R107" s="2">
        <v>4.2</v>
      </c>
      <c r="S107" s="2">
        <v>5</v>
      </c>
      <c r="T107" s="2">
        <v>8</v>
      </c>
      <c r="U107" s="2">
        <v>3</v>
      </c>
      <c r="V107" s="2">
        <v>5.7</v>
      </c>
      <c r="W107" s="2">
        <v>1</v>
      </c>
      <c r="X107" s="2">
        <v>90.8</v>
      </c>
      <c r="Y107" t="str">
        <f t="shared" si="4"/>
        <v>Drew Sample</v>
      </c>
      <c r="Z107" t="str">
        <f t="shared" si="5"/>
        <v>2020-Drew Sample</v>
      </c>
      <c r="AA107" s="13">
        <f t="shared" si="6"/>
        <v>349</v>
      </c>
      <c r="AB107">
        <f t="shared" si="7"/>
        <v>198</v>
      </c>
    </row>
    <row r="108" spans="1:28" x14ac:dyDescent="0.2">
      <c r="A108">
        <v>2020</v>
      </c>
      <c r="B108" s="1">
        <v>107</v>
      </c>
      <c r="C108" s="2" t="s">
        <v>471</v>
      </c>
      <c r="D108" s="2" t="s">
        <v>49</v>
      </c>
      <c r="E108" s="2">
        <v>27</v>
      </c>
      <c r="F108" s="2" t="s">
        <v>169</v>
      </c>
      <c r="G108" s="2">
        <v>7</v>
      </c>
      <c r="H108" s="2">
        <v>5</v>
      </c>
      <c r="I108" s="2">
        <v>55</v>
      </c>
      <c r="J108" s="2">
        <v>40</v>
      </c>
      <c r="K108" s="2">
        <v>438</v>
      </c>
      <c r="L108" s="2">
        <v>0</v>
      </c>
      <c r="M108" s="2">
        <v>25</v>
      </c>
      <c r="N108" s="2">
        <v>356</v>
      </c>
      <c r="O108" s="2">
        <v>8.9</v>
      </c>
      <c r="P108" s="2">
        <v>82</v>
      </c>
      <c r="Q108" s="2">
        <v>2.1</v>
      </c>
      <c r="R108" s="2">
        <v>9.6</v>
      </c>
      <c r="S108" s="2">
        <v>1</v>
      </c>
      <c r="T108" s="2">
        <v>40</v>
      </c>
      <c r="U108" s="2">
        <v>1</v>
      </c>
      <c r="V108" s="2">
        <v>1.8</v>
      </c>
      <c r="W108" s="2">
        <v>1</v>
      </c>
      <c r="X108" s="2">
        <v>88.3</v>
      </c>
      <c r="Y108" t="str">
        <f t="shared" si="4"/>
        <v>Michael Thomas</v>
      </c>
      <c r="Z108" t="str">
        <f t="shared" si="5"/>
        <v>2020-Michael Thomas</v>
      </c>
      <c r="AA108" s="13">
        <f t="shared" si="6"/>
        <v>1001.1428571428571</v>
      </c>
      <c r="AB108">
        <f t="shared" si="7"/>
        <v>187.42857142857142</v>
      </c>
    </row>
    <row r="109" spans="1:28" x14ac:dyDescent="0.2">
      <c r="A109">
        <v>2020</v>
      </c>
      <c r="B109" s="1">
        <v>108</v>
      </c>
      <c r="C109" s="2" t="s">
        <v>994</v>
      </c>
      <c r="D109" s="2" t="s">
        <v>26</v>
      </c>
      <c r="E109" s="2">
        <v>25</v>
      </c>
      <c r="F109" s="2" t="s">
        <v>311</v>
      </c>
      <c r="G109" s="2">
        <v>16</v>
      </c>
      <c r="H109" s="2">
        <v>1</v>
      </c>
      <c r="I109" s="2">
        <v>53</v>
      </c>
      <c r="J109" s="2">
        <v>39</v>
      </c>
      <c r="K109" s="2">
        <v>387</v>
      </c>
      <c r="L109" s="2">
        <v>1</v>
      </c>
      <c r="M109" s="2">
        <v>26</v>
      </c>
      <c r="N109" s="2">
        <v>244</v>
      </c>
      <c r="O109" s="2">
        <v>6.3</v>
      </c>
      <c r="P109" s="2">
        <v>143</v>
      </c>
      <c r="Q109" s="2">
        <v>3.7</v>
      </c>
      <c r="R109" s="2">
        <v>7</v>
      </c>
      <c r="S109" s="2">
        <v>4</v>
      </c>
      <c r="T109" s="2">
        <v>9.8000000000000007</v>
      </c>
      <c r="U109" s="2">
        <v>1</v>
      </c>
      <c r="V109" s="2">
        <v>1.9</v>
      </c>
      <c r="W109" s="2">
        <v>0</v>
      </c>
      <c r="X109" s="2">
        <v>100.1</v>
      </c>
      <c r="Y109" t="str">
        <f t="shared" si="4"/>
        <v>Anthony Firkser</v>
      </c>
      <c r="Z109" t="str">
        <f t="shared" si="5"/>
        <v>2020-Anthony Firkser</v>
      </c>
      <c r="AA109" s="13">
        <f t="shared" si="6"/>
        <v>387</v>
      </c>
      <c r="AB109">
        <f t="shared" si="7"/>
        <v>143</v>
      </c>
    </row>
    <row r="110" spans="1:28" x14ac:dyDescent="0.2">
      <c r="A110">
        <v>2020</v>
      </c>
      <c r="B110" s="1">
        <v>109</v>
      </c>
      <c r="C110" s="2" t="s">
        <v>263</v>
      </c>
      <c r="D110" s="2" t="s">
        <v>74</v>
      </c>
      <c r="E110" s="2">
        <v>30</v>
      </c>
      <c r="F110" s="2" t="s">
        <v>169</v>
      </c>
      <c r="G110" s="2">
        <v>10</v>
      </c>
      <c r="H110" s="2">
        <v>2</v>
      </c>
      <c r="I110" s="2">
        <v>48</v>
      </c>
      <c r="J110" s="2">
        <v>38</v>
      </c>
      <c r="K110" s="2">
        <v>441</v>
      </c>
      <c r="L110" s="2">
        <v>3</v>
      </c>
      <c r="M110" s="2">
        <v>20</v>
      </c>
      <c r="N110" s="2">
        <v>270</v>
      </c>
      <c r="O110" s="2">
        <v>7.1</v>
      </c>
      <c r="P110" s="2">
        <v>171</v>
      </c>
      <c r="Q110" s="2">
        <v>4.5</v>
      </c>
      <c r="R110" s="2">
        <v>6.7</v>
      </c>
      <c r="S110" s="2">
        <v>1</v>
      </c>
      <c r="T110" s="2">
        <v>38</v>
      </c>
      <c r="U110" s="2">
        <v>0</v>
      </c>
      <c r="V110" s="2">
        <v>0</v>
      </c>
      <c r="W110" s="2">
        <v>0</v>
      </c>
      <c r="X110" s="2">
        <v>125.8</v>
      </c>
      <c r="Y110" t="str">
        <f t="shared" si="4"/>
        <v>Randall Cobb</v>
      </c>
      <c r="Z110" t="str">
        <f t="shared" si="5"/>
        <v>2020-Randall Cobb</v>
      </c>
      <c r="AA110" s="13">
        <f t="shared" si="6"/>
        <v>705.6</v>
      </c>
      <c r="AB110">
        <f t="shared" si="7"/>
        <v>273.60000000000002</v>
      </c>
    </row>
    <row r="111" spans="1:28" x14ac:dyDescent="0.2">
      <c r="A111">
        <v>2020</v>
      </c>
      <c r="B111" s="1">
        <v>110</v>
      </c>
      <c r="C111" s="2" t="s">
        <v>1222</v>
      </c>
      <c r="D111" s="2" t="s">
        <v>47</v>
      </c>
      <c r="E111" s="2">
        <v>25</v>
      </c>
      <c r="F111" s="2" t="s">
        <v>169</v>
      </c>
      <c r="G111" s="2">
        <v>13</v>
      </c>
      <c r="H111" s="2">
        <v>8</v>
      </c>
      <c r="I111" s="2">
        <v>67</v>
      </c>
      <c r="J111" s="2">
        <v>38</v>
      </c>
      <c r="K111" s="2">
        <v>539</v>
      </c>
      <c r="L111" s="2">
        <v>4</v>
      </c>
      <c r="M111" s="2">
        <v>26</v>
      </c>
      <c r="N111" s="2">
        <v>439</v>
      </c>
      <c r="O111" s="2">
        <v>11.6</v>
      </c>
      <c r="P111" s="2">
        <v>100</v>
      </c>
      <c r="Q111" s="2">
        <v>2.6</v>
      </c>
      <c r="R111" s="2">
        <v>12</v>
      </c>
      <c r="S111" s="2">
        <v>3</v>
      </c>
      <c r="T111" s="2">
        <v>12.7</v>
      </c>
      <c r="U111" s="2">
        <v>2</v>
      </c>
      <c r="V111" s="2">
        <v>3</v>
      </c>
      <c r="W111" s="2">
        <v>1</v>
      </c>
      <c r="X111" s="2">
        <v>96.5</v>
      </c>
      <c r="Y111" t="str">
        <f t="shared" si="4"/>
        <v>Travis Fulgham</v>
      </c>
      <c r="Z111" t="str">
        <f t="shared" si="5"/>
        <v>2020-Travis Fulgham</v>
      </c>
      <c r="AA111" s="13">
        <f t="shared" si="6"/>
        <v>663.38461538461536</v>
      </c>
      <c r="AB111">
        <f t="shared" si="7"/>
        <v>123.07692307692308</v>
      </c>
    </row>
    <row r="112" spans="1:28" x14ac:dyDescent="0.2">
      <c r="A112">
        <v>2020</v>
      </c>
      <c r="B112" s="1">
        <v>111</v>
      </c>
      <c r="C112" s="2" t="s">
        <v>45</v>
      </c>
      <c r="D112" s="2" t="s">
        <v>28</v>
      </c>
      <c r="E112" s="2">
        <v>25</v>
      </c>
      <c r="F112" s="2" t="s">
        <v>24</v>
      </c>
      <c r="G112" s="2">
        <v>16</v>
      </c>
      <c r="H112" s="2">
        <v>5</v>
      </c>
      <c r="I112" s="2">
        <v>51</v>
      </c>
      <c r="J112" s="2">
        <v>38</v>
      </c>
      <c r="K112" s="2">
        <v>304</v>
      </c>
      <c r="L112" s="2">
        <v>5</v>
      </c>
      <c r="M112" s="2">
        <v>19</v>
      </c>
      <c r="N112" s="2">
        <v>24</v>
      </c>
      <c r="O112" s="2">
        <v>0.6</v>
      </c>
      <c r="P112" s="2">
        <v>280</v>
      </c>
      <c r="Q112" s="2">
        <v>7.4</v>
      </c>
      <c r="R112" s="2">
        <v>1.4</v>
      </c>
      <c r="S112" s="2">
        <v>5</v>
      </c>
      <c r="T112" s="2">
        <v>7.6</v>
      </c>
      <c r="U112" s="2">
        <v>4</v>
      </c>
      <c r="V112" s="2">
        <v>7.8</v>
      </c>
      <c r="W112" s="2">
        <v>0</v>
      </c>
      <c r="X112" s="2">
        <v>121.7</v>
      </c>
      <c r="Y112" t="str">
        <f t="shared" si="4"/>
        <v>Kareem Hunt</v>
      </c>
      <c r="Z112" t="str">
        <f t="shared" si="5"/>
        <v>2020-Kareem Hunt</v>
      </c>
      <c r="AA112" s="13">
        <f t="shared" si="6"/>
        <v>304</v>
      </c>
      <c r="AB112">
        <f t="shared" si="7"/>
        <v>280</v>
      </c>
    </row>
    <row r="113" spans="1:28" x14ac:dyDescent="0.2">
      <c r="A113">
        <v>2020</v>
      </c>
      <c r="B113" s="1">
        <v>112</v>
      </c>
      <c r="C113" s="2" t="s">
        <v>20</v>
      </c>
      <c r="D113" s="2" t="s">
        <v>21</v>
      </c>
      <c r="E113" s="2">
        <v>23</v>
      </c>
      <c r="F113" s="2" t="s">
        <v>17</v>
      </c>
      <c r="G113" s="2">
        <v>16</v>
      </c>
      <c r="H113" s="2">
        <v>16</v>
      </c>
      <c r="I113" s="2">
        <v>50</v>
      </c>
      <c r="J113" s="2">
        <v>38</v>
      </c>
      <c r="K113" s="2">
        <v>269</v>
      </c>
      <c r="L113" s="2">
        <v>0</v>
      </c>
      <c r="M113" s="2">
        <v>8</v>
      </c>
      <c r="N113" s="2">
        <v>0</v>
      </c>
      <c r="O113" s="2">
        <v>0</v>
      </c>
      <c r="P113" s="2">
        <v>269</v>
      </c>
      <c r="Q113" s="2">
        <v>7.1</v>
      </c>
      <c r="R113" s="2">
        <v>1</v>
      </c>
      <c r="S113" s="2">
        <v>4</v>
      </c>
      <c r="T113" s="2">
        <v>9.5</v>
      </c>
      <c r="U113" s="2">
        <v>3</v>
      </c>
      <c r="V113" s="2">
        <v>6</v>
      </c>
      <c r="W113" s="2">
        <v>0</v>
      </c>
      <c r="X113" s="2">
        <v>87.8</v>
      </c>
      <c r="Y113" t="str">
        <f t="shared" si="4"/>
        <v>Devin Singletary</v>
      </c>
      <c r="Z113" t="str">
        <f t="shared" si="5"/>
        <v>2020-Devin Singletary</v>
      </c>
      <c r="AA113" s="13">
        <f t="shared" si="6"/>
        <v>269</v>
      </c>
      <c r="AB113">
        <f t="shared" si="7"/>
        <v>269</v>
      </c>
    </row>
    <row r="114" spans="1:28" x14ac:dyDescent="0.2">
      <c r="A114">
        <v>2020</v>
      </c>
      <c r="B114" s="1">
        <v>113</v>
      </c>
      <c r="C114" s="2" t="s">
        <v>436</v>
      </c>
      <c r="D114" s="2" t="s">
        <v>74</v>
      </c>
      <c r="E114" s="2">
        <v>28</v>
      </c>
      <c r="F114" s="2" t="s">
        <v>311</v>
      </c>
      <c r="G114" s="2">
        <v>13</v>
      </c>
      <c r="H114" s="2">
        <v>5</v>
      </c>
      <c r="I114" s="2">
        <v>49</v>
      </c>
      <c r="J114" s="2">
        <v>37</v>
      </c>
      <c r="K114" s="2">
        <v>403</v>
      </c>
      <c r="L114" s="2">
        <v>1</v>
      </c>
      <c r="M114" s="2">
        <v>20</v>
      </c>
      <c r="N114" s="2">
        <v>231</v>
      </c>
      <c r="O114" s="2">
        <v>6.2</v>
      </c>
      <c r="P114" s="2">
        <v>172</v>
      </c>
      <c r="Q114" s="2">
        <v>4.5999999999999996</v>
      </c>
      <c r="R114" s="2">
        <v>7.5</v>
      </c>
      <c r="S114" s="2">
        <v>3</v>
      </c>
      <c r="T114" s="2">
        <v>12.3</v>
      </c>
      <c r="U114" s="2">
        <v>3</v>
      </c>
      <c r="V114" s="2">
        <v>6.1</v>
      </c>
      <c r="W114" s="2">
        <v>0</v>
      </c>
      <c r="X114" s="2">
        <v>106.1</v>
      </c>
      <c r="Y114" t="str">
        <f t="shared" si="4"/>
        <v>Jordan Akins</v>
      </c>
      <c r="Z114" t="str">
        <f t="shared" si="5"/>
        <v>2020-Jordan Akins</v>
      </c>
      <c r="AA114" s="13">
        <f t="shared" si="6"/>
        <v>496</v>
      </c>
      <c r="AB114">
        <f t="shared" si="7"/>
        <v>211.69230769230768</v>
      </c>
    </row>
    <row r="115" spans="1:28" x14ac:dyDescent="0.2">
      <c r="A115">
        <v>2020</v>
      </c>
      <c r="B115" s="1">
        <v>114</v>
      </c>
      <c r="C115" s="2" t="s">
        <v>414</v>
      </c>
      <c r="D115" s="2" t="s">
        <v>68</v>
      </c>
      <c r="E115" s="2">
        <v>25</v>
      </c>
      <c r="F115" s="2" t="s">
        <v>169</v>
      </c>
      <c r="G115" s="2">
        <v>16</v>
      </c>
      <c r="H115" s="2">
        <v>2</v>
      </c>
      <c r="I115" s="2">
        <v>55</v>
      </c>
      <c r="J115" s="2">
        <v>37</v>
      </c>
      <c r="K115" s="2">
        <v>394</v>
      </c>
      <c r="L115" s="2">
        <v>3</v>
      </c>
      <c r="M115" s="2">
        <v>19</v>
      </c>
      <c r="N115" s="2">
        <v>178</v>
      </c>
      <c r="O115" s="2">
        <v>4.8</v>
      </c>
      <c r="P115" s="2">
        <v>216</v>
      </c>
      <c r="Q115" s="2">
        <v>5.8</v>
      </c>
      <c r="R115" s="2">
        <v>7.6</v>
      </c>
      <c r="S115" s="2">
        <v>2</v>
      </c>
      <c r="T115" s="2">
        <v>18.5</v>
      </c>
      <c r="U115" s="2">
        <v>3</v>
      </c>
      <c r="V115" s="2">
        <v>5.5</v>
      </c>
      <c r="W115" s="2">
        <v>1</v>
      </c>
      <c r="X115" s="2">
        <v>98.6</v>
      </c>
      <c r="Y115" t="str">
        <f t="shared" si="4"/>
        <v>Braxton Berrios</v>
      </c>
      <c r="Z115" t="str">
        <f t="shared" si="5"/>
        <v>2020-Braxton Berrios</v>
      </c>
      <c r="AA115" s="13">
        <f t="shared" si="6"/>
        <v>394</v>
      </c>
      <c r="AB115">
        <f t="shared" si="7"/>
        <v>216</v>
      </c>
    </row>
    <row r="116" spans="1:28" x14ac:dyDescent="0.2">
      <c r="A116">
        <v>2020</v>
      </c>
      <c r="B116" s="1">
        <v>115</v>
      </c>
      <c r="C116" s="2" t="s">
        <v>50</v>
      </c>
      <c r="D116" s="2" t="s">
        <v>51</v>
      </c>
      <c r="E116" s="2">
        <v>26</v>
      </c>
      <c r="F116" s="2" t="s">
        <v>17</v>
      </c>
      <c r="G116" s="2">
        <v>12</v>
      </c>
      <c r="H116" s="2">
        <v>12</v>
      </c>
      <c r="I116" s="2">
        <v>46</v>
      </c>
      <c r="J116" s="2">
        <v>37</v>
      </c>
      <c r="K116" s="2">
        <v>287</v>
      </c>
      <c r="L116" s="2">
        <v>4</v>
      </c>
      <c r="M116" s="2">
        <v>14</v>
      </c>
      <c r="N116" s="2">
        <v>30</v>
      </c>
      <c r="O116" s="2">
        <v>0.8</v>
      </c>
      <c r="P116" s="2">
        <v>257</v>
      </c>
      <c r="Q116" s="2">
        <v>6.9</v>
      </c>
      <c r="R116" s="2">
        <v>1.3</v>
      </c>
      <c r="S116" s="2">
        <v>3</v>
      </c>
      <c r="T116" s="2">
        <v>12.3</v>
      </c>
      <c r="U116" s="2">
        <v>3</v>
      </c>
      <c r="V116" s="2">
        <v>6.5</v>
      </c>
      <c r="W116" s="2">
        <v>4</v>
      </c>
      <c r="X116" s="2">
        <v>85.4</v>
      </c>
      <c r="Y116" t="str">
        <f t="shared" si="4"/>
        <v>Chris Carson</v>
      </c>
      <c r="Z116" t="str">
        <f t="shared" si="5"/>
        <v>2020-Chris Carson</v>
      </c>
      <c r="AA116" s="13">
        <f t="shared" si="6"/>
        <v>382.66666666666669</v>
      </c>
      <c r="AB116">
        <f t="shared" si="7"/>
        <v>342.66666666666669</v>
      </c>
    </row>
    <row r="117" spans="1:28" x14ac:dyDescent="0.2">
      <c r="A117">
        <v>2020</v>
      </c>
      <c r="B117" s="1">
        <v>116</v>
      </c>
      <c r="C117" s="2" t="s">
        <v>1216</v>
      </c>
      <c r="D117" s="2" t="s">
        <v>49</v>
      </c>
      <c r="E117" s="2">
        <v>33</v>
      </c>
      <c r="F117" s="2" t="s">
        <v>311</v>
      </c>
      <c r="G117" s="2">
        <v>15</v>
      </c>
      <c r="H117" s="2">
        <v>5</v>
      </c>
      <c r="I117" s="2">
        <v>60</v>
      </c>
      <c r="J117" s="2">
        <v>37</v>
      </c>
      <c r="K117" s="2">
        <v>504</v>
      </c>
      <c r="L117" s="2">
        <v>7</v>
      </c>
      <c r="M117" s="2">
        <v>27</v>
      </c>
      <c r="N117" s="2">
        <v>380</v>
      </c>
      <c r="O117" s="2">
        <v>10.3</v>
      </c>
      <c r="P117" s="2">
        <v>124</v>
      </c>
      <c r="Q117" s="2">
        <v>3.4</v>
      </c>
      <c r="R117" s="2">
        <v>11.5</v>
      </c>
      <c r="S117" s="2">
        <v>2</v>
      </c>
      <c r="T117" s="2">
        <v>18.5</v>
      </c>
      <c r="U117" s="2">
        <v>2</v>
      </c>
      <c r="V117" s="2">
        <v>3.3</v>
      </c>
      <c r="W117" s="2">
        <v>1</v>
      </c>
      <c r="X117" s="2">
        <v>120.4</v>
      </c>
      <c r="Y117" t="str">
        <f t="shared" si="4"/>
        <v>Jared Cook</v>
      </c>
      <c r="Z117" t="str">
        <f t="shared" si="5"/>
        <v>2020-Jared Cook</v>
      </c>
      <c r="AA117" s="13">
        <f t="shared" si="6"/>
        <v>537.6</v>
      </c>
      <c r="AB117">
        <f t="shared" si="7"/>
        <v>132.26666666666668</v>
      </c>
    </row>
    <row r="118" spans="1:28" x14ac:dyDescent="0.2">
      <c r="A118">
        <v>2020</v>
      </c>
      <c r="B118" s="1">
        <v>117</v>
      </c>
      <c r="C118" s="2" t="s">
        <v>951</v>
      </c>
      <c r="D118" s="2" t="s">
        <v>28</v>
      </c>
      <c r="E118" s="2">
        <v>26</v>
      </c>
      <c r="F118" s="2" t="s">
        <v>169</v>
      </c>
      <c r="G118" s="2">
        <v>13</v>
      </c>
      <c r="H118" s="2">
        <v>6</v>
      </c>
      <c r="I118" s="2">
        <v>52</v>
      </c>
      <c r="J118" s="2">
        <v>37</v>
      </c>
      <c r="K118" s="2">
        <v>599</v>
      </c>
      <c r="L118" s="2">
        <v>4</v>
      </c>
      <c r="M118" s="2">
        <v>26</v>
      </c>
      <c r="N118" s="2">
        <v>521</v>
      </c>
      <c r="O118" s="2">
        <v>14.1</v>
      </c>
      <c r="P118" s="2">
        <v>78</v>
      </c>
      <c r="Q118" s="2">
        <v>2.1</v>
      </c>
      <c r="R118" s="2">
        <v>14.1</v>
      </c>
      <c r="S118" s="2">
        <v>0</v>
      </c>
      <c r="T118" s="3"/>
      <c r="U118" s="2">
        <v>0</v>
      </c>
      <c r="V118" s="2">
        <v>0</v>
      </c>
      <c r="W118" s="2">
        <v>2</v>
      </c>
      <c r="X118" s="2">
        <v>119</v>
      </c>
      <c r="Y118" t="str">
        <f t="shared" si="4"/>
        <v>Rashard Higgins</v>
      </c>
      <c r="Z118" t="str">
        <f t="shared" si="5"/>
        <v>2020-Rashard Higgins</v>
      </c>
      <c r="AA118" s="13">
        <f t="shared" si="6"/>
        <v>737.23076923076928</v>
      </c>
      <c r="AB118">
        <f t="shared" si="7"/>
        <v>96</v>
      </c>
    </row>
    <row r="119" spans="1:28" x14ac:dyDescent="0.2">
      <c r="A119">
        <v>2020</v>
      </c>
      <c r="B119" s="1">
        <v>118</v>
      </c>
      <c r="C119" s="2" t="s">
        <v>306</v>
      </c>
      <c r="D119" s="2" t="s">
        <v>62</v>
      </c>
      <c r="E119" s="2">
        <v>27</v>
      </c>
      <c r="F119" s="2" t="s">
        <v>169</v>
      </c>
      <c r="G119" s="2">
        <v>10</v>
      </c>
      <c r="H119" s="2">
        <v>9</v>
      </c>
      <c r="I119" s="2">
        <v>55</v>
      </c>
      <c r="J119" s="2">
        <v>37</v>
      </c>
      <c r="K119" s="2">
        <v>421</v>
      </c>
      <c r="L119" s="2">
        <v>2</v>
      </c>
      <c r="M119" s="2">
        <v>27</v>
      </c>
      <c r="N119" s="2">
        <v>264</v>
      </c>
      <c r="O119" s="2">
        <v>7.1</v>
      </c>
      <c r="P119" s="2">
        <v>157</v>
      </c>
      <c r="Q119" s="2">
        <v>4.2</v>
      </c>
      <c r="R119" s="2">
        <v>8.1</v>
      </c>
      <c r="S119" s="2">
        <v>2</v>
      </c>
      <c r="T119" s="2">
        <v>18.5</v>
      </c>
      <c r="U119" s="2">
        <v>3</v>
      </c>
      <c r="V119" s="2">
        <v>5.5</v>
      </c>
      <c r="W119" s="2">
        <v>0</v>
      </c>
      <c r="X119" s="2">
        <v>102.2</v>
      </c>
      <c r="Y119" t="str">
        <f t="shared" si="4"/>
        <v>Sammy Watkins</v>
      </c>
      <c r="Z119" t="str">
        <f t="shared" si="5"/>
        <v>2020-Sammy Watkins</v>
      </c>
      <c r="AA119" s="13">
        <f t="shared" si="6"/>
        <v>673.6</v>
      </c>
      <c r="AB119">
        <f t="shared" si="7"/>
        <v>251.2</v>
      </c>
    </row>
    <row r="120" spans="1:28" x14ac:dyDescent="0.2">
      <c r="A120">
        <v>2020</v>
      </c>
      <c r="B120" s="1">
        <v>119</v>
      </c>
      <c r="C120" s="2" t="s">
        <v>61</v>
      </c>
      <c r="D120" s="2" t="s">
        <v>62</v>
      </c>
      <c r="E120" s="2">
        <v>21</v>
      </c>
      <c r="F120" s="2" t="s">
        <v>17</v>
      </c>
      <c r="G120" s="2">
        <v>13</v>
      </c>
      <c r="H120" s="2">
        <v>13</v>
      </c>
      <c r="I120" s="2">
        <v>54</v>
      </c>
      <c r="J120" s="2">
        <v>36</v>
      </c>
      <c r="K120" s="2">
        <v>297</v>
      </c>
      <c r="L120" s="2">
        <v>1</v>
      </c>
      <c r="M120" s="2">
        <v>12</v>
      </c>
      <c r="N120" s="2">
        <v>2</v>
      </c>
      <c r="O120" s="2">
        <v>0.1</v>
      </c>
      <c r="P120" s="2">
        <v>295</v>
      </c>
      <c r="Q120" s="2">
        <v>8.1999999999999993</v>
      </c>
      <c r="R120" s="2">
        <v>0.6</v>
      </c>
      <c r="S120" s="2">
        <v>10</v>
      </c>
      <c r="T120" s="2">
        <v>3.6</v>
      </c>
      <c r="U120" s="2">
        <v>3</v>
      </c>
      <c r="V120" s="2">
        <v>5.6</v>
      </c>
      <c r="W120" s="2">
        <v>1</v>
      </c>
      <c r="X120" s="2">
        <v>79</v>
      </c>
      <c r="Y120" t="str">
        <f t="shared" si="4"/>
        <v>Clyde Edwards-Helaire</v>
      </c>
      <c r="Z120" t="str">
        <f t="shared" si="5"/>
        <v>2020-Clyde Edwards-Helaire</v>
      </c>
      <c r="AA120" s="13">
        <f t="shared" si="6"/>
        <v>365.53846153846155</v>
      </c>
      <c r="AB120">
        <f t="shared" si="7"/>
        <v>363.07692307692309</v>
      </c>
    </row>
    <row r="121" spans="1:28" x14ac:dyDescent="0.2">
      <c r="A121">
        <v>2020</v>
      </c>
      <c r="B121" s="1">
        <v>120</v>
      </c>
      <c r="C121" s="2" t="s">
        <v>1005</v>
      </c>
      <c r="D121" s="2" t="s">
        <v>31</v>
      </c>
      <c r="E121" s="2">
        <v>30</v>
      </c>
      <c r="F121" s="2" t="s">
        <v>311</v>
      </c>
      <c r="G121" s="2">
        <v>15</v>
      </c>
      <c r="H121" s="2">
        <v>4</v>
      </c>
      <c r="I121" s="2">
        <v>60</v>
      </c>
      <c r="J121" s="2">
        <v>36</v>
      </c>
      <c r="K121" s="2">
        <v>349</v>
      </c>
      <c r="L121" s="2">
        <v>2</v>
      </c>
      <c r="M121" s="2">
        <v>22</v>
      </c>
      <c r="N121" s="2">
        <v>236</v>
      </c>
      <c r="O121" s="2">
        <v>6.6</v>
      </c>
      <c r="P121" s="2">
        <v>113</v>
      </c>
      <c r="Q121" s="2">
        <v>3.1</v>
      </c>
      <c r="R121" s="2">
        <v>8.1999999999999993</v>
      </c>
      <c r="S121" s="2">
        <v>0</v>
      </c>
      <c r="T121" s="3"/>
      <c r="U121" s="2">
        <v>0</v>
      </c>
      <c r="V121" s="2">
        <v>0</v>
      </c>
      <c r="W121" s="2">
        <v>4</v>
      </c>
      <c r="X121" s="2">
        <v>59.7</v>
      </c>
      <c r="Y121" t="str">
        <f t="shared" si="4"/>
        <v>Tyler Eifert</v>
      </c>
      <c r="Z121" t="str">
        <f t="shared" si="5"/>
        <v>2020-Tyler Eifert</v>
      </c>
      <c r="AA121" s="13">
        <f t="shared" si="6"/>
        <v>372.26666666666665</v>
      </c>
      <c r="AB121">
        <f t="shared" si="7"/>
        <v>120.53333333333333</v>
      </c>
    </row>
    <row r="122" spans="1:28" x14ac:dyDescent="0.2">
      <c r="A122">
        <v>2020</v>
      </c>
      <c r="B122" s="1">
        <v>121</v>
      </c>
      <c r="C122" s="2" t="s">
        <v>1213</v>
      </c>
      <c r="D122" s="2" t="s">
        <v>47</v>
      </c>
      <c r="E122" s="2">
        <v>30</v>
      </c>
      <c r="F122" s="2" t="s">
        <v>232</v>
      </c>
      <c r="G122" s="2">
        <v>11</v>
      </c>
      <c r="H122" s="2">
        <v>11</v>
      </c>
      <c r="I122" s="2">
        <v>72</v>
      </c>
      <c r="J122" s="2">
        <v>36</v>
      </c>
      <c r="K122" s="2">
        <v>335</v>
      </c>
      <c r="L122" s="2">
        <v>1</v>
      </c>
      <c r="M122" s="2">
        <v>16</v>
      </c>
      <c r="N122" s="2">
        <v>247</v>
      </c>
      <c r="O122" s="2">
        <v>6.9</v>
      </c>
      <c r="P122" s="2">
        <v>88</v>
      </c>
      <c r="Q122" s="2">
        <v>2.4</v>
      </c>
      <c r="R122" s="2">
        <v>7.4</v>
      </c>
      <c r="S122" s="2">
        <v>0</v>
      </c>
      <c r="T122" s="3"/>
      <c r="U122" s="2">
        <v>5</v>
      </c>
      <c r="V122" s="2">
        <v>6.9</v>
      </c>
      <c r="W122" s="2">
        <v>3</v>
      </c>
      <c r="X122" s="2">
        <v>50.4</v>
      </c>
      <c r="Y122" t="str">
        <f t="shared" si="4"/>
        <v>Zach Ertz</v>
      </c>
      <c r="Z122" t="str">
        <f t="shared" si="5"/>
        <v>2020-Zach Ertz</v>
      </c>
      <c r="AA122" s="13">
        <f t="shared" si="6"/>
        <v>487.27272727272725</v>
      </c>
      <c r="AB122">
        <f t="shared" si="7"/>
        <v>128</v>
      </c>
    </row>
    <row r="123" spans="1:28" x14ac:dyDescent="0.2">
      <c r="A123">
        <v>2020</v>
      </c>
      <c r="B123" s="1">
        <v>122</v>
      </c>
      <c r="C123" s="2" t="s">
        <v>103</v>
      </c>
      <c r="D123" s="2" t="s">
        <v>16</v>
      </c>
      <c r="E123" s="2">
        <v>25</v>
      </c>
      <c r="F123" s="2" t="s">
        <v>24</v>
      </c>
      <c r="G123" s="2">
        <v>13</v>
      </c>
      <c r="H123" s="2">
        <v>3</v>
      </c>
      <c r="I123" s="2">
        <v>47</v>
      </c>
      <c r="J123" s="2">
        <v>36</v>
      </c>
      <c r="K123" s="2">
        <v>233</v>
      </c>
      <c r="L123" s="2">
        <v>0</v>
      </c>
      <c r="M123" s="2">
        <v>9</v>
      </c>
      <c r="N123" s="2">
        <v>-2</v>
      </c>
      <c r="O123" s="2">
        <v>-0.1</v>
      </c>
      <c r="P123" s="2">
        <v>235</v>
      </c>
      <c r="Q123" s="2">
        <v>6.5</v>
      </c>
      <c r="R123" s="2">
        <v>0.1</v>
      </c>
      <c r="S123" s="2">
        <v>5</v>
      </c>
      <c r="T123" s="2">
        <v>7.2</v>
      </c>
      <c r="U123" s="2">
        <v>7</v>
      </c>
      <c r="V123" s="2">
        <v>14.9</v>
      </c>
      <c r="W123" s="2">
        <v>0</v>
      </c>
      <c r="X123" s="2">
        <v>86.6</v>
      </c>
      <c r="Y123" t="str">
        <f t="shared" si="4"/>
        <v>Leonard Fournette</v>
      </c>
      <c r="Z123" t="str">
        <f t="shared" si="5"/>
        <v>2020-Leonard Fournette</v>
      </c>
      <c r="AA123" s="13">
        <f t="shared" si="6"/>
        <v>286.76923076923077</v>
      </c>
      <c r="AB123">
        <f t="shared" si="7"/>
        <v>289.23076923076923</v>
      </c>
    </row>
    <row r="124" spans="1:28" x14ac:dyDescent="0.2">
      <c r="A124">
        <v>2020</v>
      </c>
      <c r="B124" s="1">
        <v>123</v>
      </c>
      <c r="C124" s="2" t="s">
        <v>69</v>
      </c>
      <c r="D124" s="2" t="s">
        <v>70</v>
      </c>
      <c r="E124" s="2">
        <v>22</v>
      </c>
      <c r="F124" s="2" t="s">
        <v>24</v>
      </c>
      <c r="G124" s="2">
        <v>14</v>
      </c>
      <c r="H124" s="2">
        <v>10</v>
      </c>
      <c r="I124" s="2">
        <v>44</v>
      </c>
      <c r="J124" s="2">
        <v>36</v>
      </c>
      <c r="K124" s="2">
        <v>247</v>
      </c>
      <c r="L124" s="2">
        <v>0</v>
      </c>
      <c r="M124" s="2">
        <v>9</v>
      </c>
      <c r="N124" s="2">
        <v>-54</v>
      </c>
      <c r="O124" s="2">
        <v>-1.5</v>
      </c>
      <c r="P124" s="2">
        <v>301</v>
      </c>
      <c r="Q124" s="2">
        <v>8.4</v>
      </c>
      <c r="R124" s="2">
        <v>-0.8</v>
      </c>
      <c r="S124" s="2">
        <v>8</v>
      </c>
      <c r="T124" s="2">
        <v>4.5</v>
      </c>
      <c r="U124" s="2">
        <v>2</v>
      </c>
      <c r="V124" s="2">
        <v>4.5</v>
      </c>
      <c r="W124" s="2">
        <v>0</v>
      </c>
      <c r="X124" s="2">
        <v>90.1</v>
      </c>
      <c r="Y124" t="str">
        <f t="shared" si="4"/>
        <v>Antonio Gibson</v>
      </c>
      <c r="Z124" t="str">
        <f t="shared" si="5"/>
        <v>2020-Antonio Gibson</v>
      </c>
      <c r="AA124" s="13">
        <f t="shared" si="6"/>
        <v>282.28571428571428</v>
      </c>
      <c r="AB124">
        <f t="shared" si="7"/>
        <v>344</v>
      </c>
    </row>
    <row r="125" spans="1:28" x14ac:dyDescent="0.2">
      <c r="A125">
        <v>2020</v>
      </c>
      <c r="B125" s="1">
        <v>124</v>
      </c>
      <c r="C125" s="2" t="s">
        <v>247</v>
      </c>
      <c r="D125" s="2" t="s">
        <v>78</v>
      </c>
      <c r="E125" s="2">
        <v>28</v>
      </c>
      <c r="F125" s="2" t="s">
        <v>169</v>
      </c>
      <c r="G125" s="2">
        <v>14</v>
      </c>
      <c r="H125" s="2">
        <v>4</v>
      </c>
      <c r="I125" s="2">
        <v>54</v>
      </c>
      <c r="J125" s="2">
        <v>36</v>
      </c>
      <c r="K125" s="2">
        <v>373</v>
      </c>
      <c r="L125" s="2">
        <v>1</v>
      </c>
      <c r="M125" s="2">
        <v>22</v>
      </c>
      <c r="N125" s="2">
        <v>201</v>
      </c>
      <c r="O125" s="2">
        <v>5.6</v>
      </c>
      <c r="P125" s="2">
        <v>172</v>
      </c>
      <c r="Q125" s="2">
        <v>4.8</v>
      </c>
      <c r="R125" s="2">
        <v>10.5</v>
      </c>
      <c r="S125" s="2">
        <v>9</v>
      </c>
      <c r="T125" s="2">
        <v>4</v>
      </c>
      <c r="U125" s="2">
        <v>3</v>
      </c>
      <c r="V125" s="2">
        <v>5.6</v>
      </c>
      <c r="W125" s="2">
        <v>2</v>
      </c>
      <c r="X125" s="2">
        <v>77.2</v>
      </c>
      <c r="Y125" t="str">
        <f t="shared" si="4"/>
        <v>Jakeem Grant</v>
      </c>
      <c r="Z125" t="str">
        <f t="shared" si="5"/>
        <v>2020-Jakeem Grant</v>
      </c>
      <c r="AA125" s="13">
        <f t="shared" si="6"/>
        <v>426.28571428571428</v>
      </c>
      <c r="AB125">
        <f t="shared" si="7"/>
        <v>196.57142857142858</v>
      </c>
    </row>
    <row r="126" spans="1:28" x14ac:dyDescent="0.2">
      <c r="A126">
        <v>2020</v>
      </c>
      <c r="B126" s="1">
        <v>125</v>
      </c>
      <c r="C126" s="2" t="s">
        <v>57</v>
      </c>
      <c r="D126" s="2" t="s">
        <v>58</v>
      </c>
      <c r="E126" s="2">
        <v>21</v>
      </c>
      <c r="F126" s="2" t="s">
        <v>17</v>
      </c>
      <c r="G126" s="2">
        <v>15</v>
      </c>
      <c r="H126" s="2">
        <v>13</v>
      </c>
      <c r="I126" s="2">
        <v>39</v>
      </c>
      <c r="J126" s="2">
        <v>36</v>
      </c>
      <c r="K126" s="2">
        <v>299</v>
      </c>
      <c r="L126" s="2">
        <v>1</v>
      </c>
      <c r="M126" s="2">
        <v>12</v>
      </c>
      <c r="N126" s="2">
        <v>-68</v>
      </c>
      <c r="O126" s="2">
        <v>-1.9</v>
      </c>
      <c r="P126" s="2">
        <v>367</v>
      </c>
      <c r="Q126" s="2">
        <v>10.199999999999999</v>
      </c>
      <c r="R126" s="2">
        <v>-1.3</v>
      </c>
      <c r="S126" s="2">
        <v>3</v>
      </c>
      <c r="T126" s="2">
        <v>12</v>
      </c>
      <c r="U126" s="2">
        <v>1</v>
      </c>
      <c r="V126" s="2">
        <v>2.6</v>
      </c>
      <c r="W126" s="2">
        <v>0</v>
      </c>
      <c r="X126" s="2">
        <v>107.2</v>
      </c>
      <c r="Y126" t="str">
        <f t="shared" si="4"/>
        <v>Jonathan Taylor</v>
      </c>
      <c r="Z126" t="str">
        <f t="shared" si="5"/>
        <v>2020-Jonathan Taylor</v>
      </c>
      <c r="AA126" s="13">
        <f t="shared" si="6"/>
        <v>318.93333333333334</v>
      </c>
      <c r="AB126">
        <f t="shared" si="7"/>
        <v>391.46666666666664</v>
      </c>
    </row>
    <row r="127" spans="1:28" x14ac:dyDescent="0.2">
      <c r="A127">
        <v>2020</v>
      </c>
      <c r="B127" s="1">
        <v>126</v>
      </c>
      <c r="C127" s="2" t="s">
        <v>71</v>
      </c>
      <c r="D127" s="2" t="s">
        <v>72</v>
      </c>
      <c r="E127" s="2">
        <v>25</v>
      </c>
      <c r="F127" s="2" t="s">
        <v>17</v>
      </c>
      <c r="G127" s="2">
        <v>13</v>
      </c>
      <c r="H127" s="2">
        <v>11</v>
      </c>
      <c r="I127" s="2">
        <v>43</v>
      </c>
      <c r="J127" s="2">
        <v>35</v>
      </c>
      <c r="K127" s="2">
        <v>215</v>
      </c>
      <c r="L127" s="2">
        <v>0</v>
      </c>
      <c r="M127" s="2">
        <v>10</v>
      </c>
      <c r="N127" s="2">
        <v>-15</v>
      </c>
      <c r="O127" s="2">
        <v>-0.4</v>
      </c>
      <c r="P127" s="2">
        <v>230</v>
      </c>
      <c r="Q127" s="2">
        <v>6.6</v>
      </c>
      <c r="R127" s="2">
        <v>-0.1</v>
      </c>
      <c r="S127" s="2">
        <v>3</v>
      </c>
      <c r="T127" s="2">
        <v>11.7</v>
      </c>
      <c r="U127" s="2">
        <v>4</v>
      </c>
      <c r="V127" s="2">
        <v>9.3000000000000007</v>
      </c>
      <c r="W127" s="2">
        <v>0</v>
      </c>
      <c r="X127" s="2">
        <v>87.5</v>
      </c>
      <c r="Y127" t="str">
        <f t="shared" si="4"/>
        <v>James Conner</v>
      </c>
      <c r="Z127" t="str">
        <f t="shared" si="5"/>
        <v>2020-James Conner</v>
      </c>
      <c r="AA127" s="13">
        <f t="shared" si="6"/>
        <v>264.61538461538464</v>
      </c>
      <c r="AB127">
        <f t="shared" si="7"/>
        <v>283.07692307692309</v>
      </c>
    </row>
    <row r="128" spans="1:28" x14ac:dyDescent="0.2">
      <c r="A128">
        <v>2020</v>
      </c>
      <c r="B128" s="1">
        <v>127</v>
      </c>
      <c r="C128" s="2" t="s">
        <v>446</v>
      </c>
      <c r="D128" s="2" t="s">
        <v>21</v>
      </c>
      <c r="E128" s="2">
        <v>21</v>
      </c>
      <c r="F128" s="2" t="s">
        <v>181</v>
      </c>
      <c r="G128" s="2">
        <v>16</v>
      </c>
      <c r="H128" s="2">
        <v>11</v>
      </c>
      <c r="I128" s="2">
        <v>62</v>
      </c>
      <c r="J128" s="2">
        <v>35</v>
      </c>
      <c r="K128" s="2">
        <v>599</v>
      </c>
      <c r="L128" s="2">
        <v>7</v>
      </c>
      <c r="M128" s="2">
        <v>27</v>
      </c>
      <c r="N128" s="2">
        <v>468</v>
      </c>
      <c r="O128" s="2">
        <v>13.4</v>
      </c>
      <c r="P128" s="2">
        <v>131</v>
      </c>
      <c r="Q128" s="2">
        <v>3.7</v>
      </c>
      <c r="R128" s="2">
        <v>15.2</v>
      </c>
      <c r="S128" s="2">
        <v>1</v>
      </c>
      <c r="T128" s="2">
        <v>35</v>
      </c>
      <c r="U128" s="2">
        <v>3</v>
      </c>
      <c r="V128" s="2">
        <v>4.8</v>
      </c>
      <c r="W128" s="2">
        <v>4</v>
      </c>
      <c r="X128" s="2">
        <v>100.1</v>
      </c>
      <c r="Y128" t="str">
        <f t="shared" si="4"/>
        <v>Gabriel Davis</v>
      </c>
      <c r="Z128" t="str">
        <f t="shared" si="5"/>
        <v>2020-Gabriel Davis</v>
      </c>
      <c r="AA128" s="13">
        <f t="shared" si="6"/>
        <v>599</v>
      </c>
      <c r="AB128">
        <f t="shared" si="7"/>
        <v>131</v>
      </c>
    </row>
    <row r="129" spans="1:28" x14ac:dyDescent="0.2">
      <c r="A129">
        <v>2020</v>
      </c>
      <c r="B129" s="1">
        <v>128</v>
      </c>
      <c r="C129" s="2" t="s">
        <v>275</v>
      </c>
      <c r="D129" s="2" t="s">
        <v>51</v>
      </c>
      <c r="E129" s="2">
        <v>25</v>
      </c>
      <c r="F129" s="2" t="s">
        <v>169</v>
      </c>
      <c r="G129" s="2">
        <v>16</v>
      </c>
      <c r="H129" s="2">
        <v>6</v>
      </c>
      <c r="I129" s="2">
        <v>47</v>
      </c>
      <c r="J129" s="2">
        <v>35</v>
      </c>
      <c r="K129" s="2">
        <v>417</v>
      </c>
      <c r="L129" s="2">
        <v>6</v>
      </c>
      <c r="M129" s="2">
        <v>18</v>
      </c>
      <c r="N129" s="2">
        <v>248</v>
      </c>
      <c r="O129" s="2">
        <v>7.1</v>
      </c>
      <c r="P129" s="2">
        <v>169</v>
      </c>
      <c r="Q129" s="2">
        <v>4.8</v>
      </c>
      <c r="R129" s="2">
        <v>8.9</v>
      </c>
      <c r="S129" s="2">
        <v>0</v>
      </c>
      <c r="T129" s="3"/>
      <c r="U129" s="2">
        <v>3</v>
      </c>
      <c r="V129" s="2">
        <v>6.4</v>
      </c>
      <c r="W129" s="2">
        <v>0</v>
      </c>
      <c r="X129" s="2">
        <v>140.69999999999999</v>
      </c>
      <c r="Y129" t="str">
        <f t="shared" si="4"/>
        <v>David Moore</v>
      </c>
      <c r="Z129" t="str">
        <f t="shared" si="5"/>
        <v>2020-David Moore</v>
      </c>
      <c r="AA129" s="13">
        <f t="shared" si="6"/>
        <v>417</v>
      </c>
      <c r="AB129">
        <f t="shared" si="7"/>
        <v>169</v>
      </c>
    </row>
    <row r="130" spans="1:28" x14ac:dyDescent="0.2">
      <c r="A130">
        <v>2020</v>
      </c>
      <c r="B130" s="1">
        <v>129</v>
      </c>
      <c r="C130" s="2" t="s">
        <v>353</v>
      </c>
      <c r="D130" s="2" t="s">
        <v>35</v>
      </c>
      <c r="E130" s="2">
        <v>32</v>
      </c>
      <c r="F130" s="3"/>
      <c r="G130" s="2">
        <v>12</v>
      </c>
      <c r="H130" s="2">
        <v>4</v>
      </c>
      <c r="I130" s="2">
        <v>52</v>
      </c>
      <c r="J130" s="2">
        <v>35</v>
      </c>
      <c r="K130" s="2">
        <v>388</v>
      </c>
      <c r="L130" s="2">
        <v>2</v>
      </c>
      <c r="M130" s="2">
        <v>17</v>
      </c>
      <c r="N130" s="2">
        <v>313</v>
      </c>
      <c r="O130" s="2">
        <v>8.9</v>
      </c>
      <c r="P130" s="2">
        <v>75</v>
      </c>
      <c r="Q130" s="2">
        <v>2.1</v>
      </c>
      <c r="R130" s="2">
        <v>8.5</v>
      </c>
      <c r="S130" s="2">
        <v>0</v>
      </c>
      <c r="T130" s="3"/>
      <c r="U130" s="2">
        <v>1</v>
      </c>
      <c r="V130" s="2">
        <v>1.9</v>
      </c>
      <c r="W130" s="2">
        <v>1</v>
      </c>
      <c r="X130" s="2">
        <v>94.1</v>
      </c>
      <c r="Y130" t="str">
        <f t="shared" si="4"/>
        <v>Golden Tate</v>
      </c>
      <c r="Z130" t="str">
        <f t="shared" si="5"/>
        <v>2020-Golden Tate</v>
      </c>
      <c r="AA130" s="13">
        <f t="shared" si="6"/>
        <v>517.33333333333337</v>
      </c>
      <c r="AB130">
        <f t="shared" si="7"/>
        <v>100</v>
      </c>
    </row>
    <row r="131" spans="1:28" x14ac:dyDescent="0.2">
      <c r="A131">
        <v>2020</v>
      </c>
      <c r="B131" s="1">
        <v>130</v>
      </c>
      <c r="C131" s="2" t="s">
        <v>468</v>
      </c>
      <c r="D131" s="2" t="s">
        <v>49</v>
      </c>
      <c r="E131" s="2">
        <v>24</v>
      </c>
      <c r="F131" s="2" t="s">
        <v>169</v>
      </c>
      <c r="G131" s="2">
        <v>14</v>
      </c>
      <c r="H131" s="2">
        <v>10</v>
      </c>
      <c r="I131" s="2">
        <v>50</v>
      </c>
      <c r="J131" s="2">
        <v>34</v>
      </c>
      <c r="K131" s="2">
        <v>448</v>
      </c>
      <c r="L131" s="2">
        <v>4</v>
      </c>
      <c r="M131" s="2">
        <v>22</v>
      </c>
      <c r="N131" s="2">
        <v>313</v>
      </c>
      <c r="O131" s="2">
        <v>9.1999999999999993</v>
      </c>
      <c r="P131" s="2">
        <v>135</v>
      </c>
      <c r="Q131" s="2">
        <v>4</v>
      </c>
      <c r="R131" s="2">
        <v>9</v>
      </c>
      <c r="S131" s="2">
        <v>5</v>
      </c>
      <c r="T131" s="2">
        <v>6.8</v>
      </c>
      <c r="U131" s="2">
        <v>4</v>
      </c>
      <c r="V131" s="2">
        <v>8</v>
      </c>
      <c r="W131" s="2">
        <v>0</v>
      </c>
      <c r="X131" s="2">
        <v>122.7</v>
      </c>
      <c r="Y131" t="str">
        <f t="shared" ref="Y131:Y194" si="8">SUBSTITUTE(SUBSTITUTE(C131,"*",""),"+","")</f>
        <v>Tre'Quan Smith</v>
      </c>
      <c r="Z131" t="str">
        <f t="shared" ref="Z131:Z194" si="9">TRIM(CONCATENATE(A131,"-",Y131))</f>
        <v>2020-Tre'Quan Smith</v>
      </c>
      <c r="AA131" s="13">
        <f t="shared" ref="AA131:AA194" si="10">K131/G131*16</f>
        <v>512</v>
      </c>
      <c r="AB131">
        <f t="shared" ref="AB131:AB194" si="11">P131/G131*16</f>
        <v>154.28571428571428</v>
      </c>
    </row>
    <row r="132" spans="1:28" x14ac:dyDescent="0.2">
      <c r="A132">
        <v>2020</v>
      </c>
      <c r="B132" s="1">
        <v>131</v>
      </c>
      <c r="C132" s="2" t="s">
        <v>286</v>
      </c>
      <c r="D132" s="2" t="s">
        <v>21</v>
      </c>
      <c r="E132" s="2">
        <v>30</v>
      </c>
      <c r="F132" s="2" t="s">
        <v>169</v>
      </c>
      <c r="G132" s="2">
        <v>9</v>
      </c>
      <c r="H132" s="2">
        <v>8</v>
      </c>
      <c r="I132" s="2">
        <v>52</v>
      </c>
      <c r="J132" s="2">
        <v>33</v>
      </c>
      <c r="K132" s="2">
        <v>458</v>
      </c>
      <c r="L132" s="2">
        <v>3</v>
      </c>
      <c r="M132" s="2">
        <v>22</v>
      </c>
      <c r="N132" s="2">
        <v>281</v>
      </c>
      <c r="O132" s="2">
        <v>8.5</v>
      </c>
      <c r="P132" s="2">
        <v>177</v>
      </c>
      <c r="Q132" s="2">
        <v>5.4</v>
      </c>
      <c r="R132" s="2">
        <v>12.4</v>
      </c>
      <c r="S132" s="2">
        <v>0</v>
      </c>
      <c r="T132" s="3"/>
      <c r="U132" s="2">
        <v>2</v>
      </c>
      <c r="V132" s="2">
        <v>3.8</v>
      </c>
      <c r="W132" s="2">
        <v>0</v>
      </c>
      <c r="X132" s="2">
        <v>110.9</v>
      </c>
      <c r="Y132" t="str">
        <f t="shared" si="8"/>
        <v>John Brown</v>
      </c>
      <c r="Z132" t="str">
        <f t="shared" si="9"/>
        <v>2020-John Brown</v>
      </c>
      <c r="AA132" s="13">
        <f t="shared" si="10"/>
        <v>814.22222222222217</v>
      </c>
      <c r="AB132">
        <f t="shared" si="11"/>
        <v>314.66666666666669</v>
      </c>
    </row>
    <row r="133" spans="1:28" x14ac:dyDescent="0.2">
      <c r="A133">
        <v>2020</v>
      </c>
      <c r="B133" s="1">
        <v>132</v>
      </c>
      <c r="C133" s="2" t="s">
        <v>288</v>
      </c>
      <c r="D133" s="2" t="s">
        <v>74</v>
      </c>
      <c r="E133" s="2">
        <v>23</v>
      </c>
      <c r="F133" s="2" t="s">
        <v>169</v>
      </c>
      <c r="G133" s="2">
        <v>8</v>
      </c>
      <c r="H133" s="2">
        <v>4</v>
      </c>
      <c r="I133" s="2">
        <v>40</v>
      </c>
      <c r="J133" s="2">
        <v>33</v>
      </c>
      <c r="K133" s="2">
        <v>400</v>
      </c>
      <c r="L133" s="2">
        <v>3</v>
      </c>
      <c r="M133" s="2">
        <v>19</v>
      </c>
      <c r="N133" s="2">
        <v>252</v>
      </c>
      <c r="O133" s="2">
        <v>7.6</v>
      </c>
      <c r="P133" s="2">
        <v>148</v>
      </c>
      <c r="Q133" s="2">
        <v>4.5</v>
      </c>
      <c r="R133" s="2">
        <v>9.4</v>
      </c>
      <c r="S133" s="2">
        <v>4</v>
      </c>
      <c r="T133" s="2">
        <v>8.3000000000000007</v>
      </c>
      <c r="U133" s="2">
        <v>0</v>
      </c>
      <c r="V133" s="2">
        <v>0</v>
      </c>
      <c r="W133" s="2">
        <v>0</v>
      </c>
      <c r="X133" s="2">
        <v>133.30000000000001</v>
      </c>
      <c r="Y133" t="str">
        <f t="shared" si="8"/>
        <v>Keke Coutee</v>
      </c>
      <c r="Z133" t="str">
        <f t="shared" si="9"/>
        <v>2020-Keke Coutee</v>
      </c>
      <c r="AA133" s="13">
        <f t="shared" si="10"/>
        <v>800</v>
      </c>
      <c r="AB133">
        <f t="shared" si="11"/>
        <v>296</v>
      </c>
    </row>
    <row r="134" spans="1:28" x14ac:dyDescent="0.2">
      <c r="A134">
        <v>2020</v>
      </c>
      <c r="B134" s="1">
        <v>133</v>
      </c>
      <c r="C134" s="2" t="s">
        <v>229</v>
      </c>
      <c r="D134" s="2" t="s">
        <v>81</v>
      </c>
      <c r="E134" s="2">
        <v>23</v>
      </c>
      <c r="F134" s="2" t="s">
        <v>169</v>
      </c>
      <c r="G134" s="2">
        <v>14</v>
      </c>
      <c r="H134" s="2">
        <v>9</v>
      </c>
      <c r="I134" s="2">
        <v>57</v>
      </c>
      <c r="J134" s="2">
        <v>33</v>
      </c>
      <c r="K134" s="2">
        <v>309</v>
      </c>
      <c r="L134" s="2">
        <v>2</v>
      </c>
      <c r="M134" s="2">
        <v>15</v>
      </c>
      <c r="N134" s="2">
        <v>204</v>
      </c>
      <c r="O134" s="2">
        <v>6.2</v>
      </c>
      <c r="P134" s="2">
        <v>105</v>
      </c>
      <c r="Q134" s="2">
        <v>3.2</v>
      </c>
      <c r="R134" s="2">
        <v>8</v>
      </c>
      <c r="S134" s="2">
        <v>4</v>
      </c>
      <c r="T134" s="2">
        <v>8.3000000000000007</v>
      </c>
      <c r="U134" s="2">
        <v>1</v>
      </c>
      <c r="V134" s="2">
        <v>1.8</v>
      </c>
      <c r="W134" s="2">
        <v>2</v>
      </c>
      <c r="X134" s="2">
        <v>70</v>
      </c>
      <c r="Y134" t="str">
        <f t="shared" si="8"/>
        <v>N'Keal Harry</v>
      </c>
      <c r="Z134" t="str">
        <f t="shared" si="9"/>
        <v>2020-N'Keal Harry</v>
      </c>
      <c r="AA134" s="13">
        <f t="shared" si="10"/>
        <v>353.14285714285717</v>
      </c>
      <c r="AB134">
        <f t="shared" si="11"/>
        <v>120</v>
      </c>
    </row>
    <row r="135" spans="1:28" x14ac:dyDescent="0.2">
      <c r="A135">
        <v>2020</v>
      </c>
      <c r="B135" s="1">
        <v>134</v>
      </c>
      <c r="C135" s="2" t="s">
        <v>65</v>
      </c>
      <c r="D135" s="2" t="s">
        <v>66</v>
      </c>
      <c r="E135" s="2">
        <v>22</v>
      </c>
      <c r="F135" s="2" t="s">
        <v>17</v>
      </c>
      <c r="G135" s="2">
        <v>15</v>
      </c>
      <c r="H135" s="2">
        <v>15</v>
      </c>
      <c r="I135" s="2">
        <v>45</v>
      </c>
      <c r="J135" s="2">
        <v>33</v>
      </c>
      <c r="K135" s="2">
        <v>238</v>
      </c>
      <c r="L135" s="2">
        <v>0</v>
      </c>
      <c r="M135" s="2">
        <v>9</v>
      </c>
      <c r="N135" s="2">
        <v>0</v>
      </c>
      <c r="O135" s="2">
        <v>0</v>
      </c>
      <c r="P135" s="2">
        <v>238</v>
      </c>
      <c r="Q135" s="2">
        <v>7.2</v>
      </c>
      <c r="R135" s="2">
        <v>0.7</v>
      </c>
      <c r="S135" s="2">
        <v>4</v>
      </c>
      <c r="T135" s="2">
        <v>8.3000000000000007</v>
      </c>
      <c r="U135" s="2">
        <v>2</v>
      </c>
      <c r="V135" s="2">
        <v>4.4000000000000004</v>
      </c>
      <c r="W135" s="2">
        <v>0</v>
      </c>
      <c r="X135" s="2">
        <v>85.2</v>
      </c>
      <c r="Y135" t="str">
        <f t="shared" si="8"/>
        <v>Josh Jacobs</v>
      </c>
      <c r="Z135" t="str">
        <f t="shared" si="9"/>
        <v>2020-Josh Jacobs</v>
      </c>
      <c r="AA135" s="13">
        <f t="shared" si="10"/>
        <v>253.86666666666667</v>
      </c>
      <c r="AB135">
        <f t="shared" si="11"/>
        <v>253.86666666666667</v>
      </c>
    </row>
    <row r="136" spans="1:28" x14ac:dyDescent="0.2">
      <c r="A136">
        <v>2020</v>
      </c>
      <c r="B136" s="1">
        <v>135</v>
      </c>
      <c r="C136" s="2" t="s">
        <v>73</v>
      </c>
      <c r="D136" s="2" t="s">
        <v>74</v>
      </c>
      <c r="E136" s="2">
        <v>29</v>
      </c>
      <c r="F136" s="2" t="s">
        <v>17</v>
      </c>
      <c r="G136" s="2">
        <v>12</v>
      </c>
      <c r="H136" s="2">
        <v>12</v>
      </c>
      <c r="I136" s="2">
        <v>46</v>
      </c>
      <c r="J136" s="2">
        <v>33</v>
      </c>
      <c r="K136" s="2">
        <v>314</v>
      </c>
      <c r="L136" s="2">
        <v>2</v>
      </c>
      <c r="M136" s="2">
        <v>16</v>
      </c>
      <c r="N136" s="2">
        <v>79</v>
      </c>
      <c r="O136" s="2">
        <v>2.4</v>
      </c>
      <c r="P136" s="2">
        <v>235</v>
      </c>
      <c r="Q136" s="2">
        <v>7.1</v>
      </c>
      <c r="R136" s="2">
        <v>3.7</v>
      </c>
      <c r="S136" s="2">
        <v>0</v>
      </c>
      <c r="T136" s="3"/>
      <c r="U136" s="2">
        <v>2</v>
      </c>
      <c r="V136" s="2">
        <v>4.3</v>
      </c>
      <c r="W136" s="2">
        <v>0</v>
      </c>
      <c r="X136" s="2">
        <v>104.8</v>
      </c>
      <c r="Y136" t="str">
        <f t="shared" si="8"/>
        <v>David Johnson</v>
      </c>
      <c r="Z136" t="str">
        <f t="shared" si="9"/>
        <v>2020-David Johnson</v>
      </c>
      <c r="AA136" s="13">
        <f t="shared" si="10"/>
        <v>418.66666666666669</v>
      </c>
      <c r="AB136">
        <f t="shared" si="11"/>
        <v>313.33333333333331</v>
      </c>
    </row>
    <row r="137" spans="1:28" x14ac:dyDescent="0.2">
      <c r="A137">
        <v>2020</v>
      </c>
      <c r="B137" s="1">
        <v>136</v>
      </c>
      <c r="C137" s="2" t="s">
        <v>338</v>
      </c>
      <c r="D137" s="2" t="s">
        <v>19</v>
      </c>
      <c r="E137" s="2">
        <v>25</v>
      </c>
      <c r="F137" s="2" t="s">
        <v>169</v>
      </c>
      <c r="G137" s="2">
        <v>10</v>
      </c>
      <c r="H137" s="2">
        <v>9</v>
      </c>
      <c r="I137" s="2">
        <v>46</v>
      </c>
      <c r="J137" s="2">
        <v>33</v>
      </c>
      <c r="K137" s="2">
        <v>451</v>
      </c>
      <c r="L137" s="2">
        <v>3</v>
      </c>
      <c r="M137" s="2">
        <v>23</v>
      </c>
      <c r="N137" s="2">
        <v>256</v>
      </c>
      <c r="O137" s="2">
        <v>7.8</v>
      </c>
      <c r="P137" s="2">
        <v>195</v>
      </c>
      <c r="Q137" s="2">
        <v>5.9</v>
      </c>
      <c r="R137" s="2">
        <v>10</v>
      </c>
      <c r="S137" s="2">
        <v>0</v>
      </c>
      <c r="T137" s="3"/>
      <c r="U137" s="2">
        <v>5</v>
      </c>
      <c r="V137" s="2">
        <v>10.9</v>
      </c>
      <c r="W137" s="2">
        <v>0</v>
      </c>
      <c r="X137" s="2">
        <v>124.5</v>
      </c>
      <c r="Y137" t="str">
        <f t="shared" si="8"/>
        <v>Allen Lazard</v>
      </c>
      <c r="Z137" t="str">
        <f t="shared" si="9"/>
        <v>2020-Allen Lazard</v>
      </c>
      <c r="AA137" s="13">
        <f t="shared" si="10"/>
        <v>721.6</v>
      </c>
      <c r="AB137">
        <f t="shared" si="11"/>
        <v>312</v>
      </c>
    </row>
    <row r="138" spans="1:28" x14ac:dyDescent="0.2">
      <c r="A138">
        <v>2020</v>
      </c>
      <c r="B138" s="1">
        <v>137</v>
      </c>
      <c r="C138" s="2" t="s">
        <v>362</v>
      </c>
      <c r="D138" s="2" t="s">
        <v>53</v>
      </c>
      <c r="E138" s="2">
        <v>28</v>
      </c>
      <c r="F138" s="2" t="s">
        <v>24</v>
      </c>
      <c r="G138" s="2">
        <v>16</v>
      </c>
      <c r="H138" s="2">
        <v>4</v>
      </c>
      <c r="I138" s="2">
        <v>46</v>
      </c>
      <c r="J138" s="2">
        <v>33</v>
      </c>
      <c r="K138" s="2">
        <v>253</v>
      </c>
      <c r="L138" s="2">
        <v>1</v>
      </c>
      <c r="M138" s="2">
        <v>12</v>
      </c>
      <c r="N138" s="2">
        <v>75</v>
      </c>
      <c r="O138" s="2">
        <v>2.2999999999999998</v>
      </c>
      <c r="P138" s="2">
        <v>178</v>
      </c>
      <c r="Q138" s="2">
        <v>5.4</v>
      </c>
      <c r="R138" s="2">
        <v>3.4</v>
      </c>
      <c r="S138" s="2">
        <v>1</v>
      </c>
      <c r="T138" s="2">
        <v>33</v>
      </c>
      <c r="U138" s="2">
        <v>2</v>
      </c>
      <c r="V138" s="2">
        <v>4.3</v>
      </c>
      <c r="W138" s="2">
        <v>3</v>
      </c>
      <c r="X138" s="2">
        <v>64.900000000000006</v>
      </c>
      <c r="Y138" t="str">
        <f t="shared" si="8"/>
        <v>Jerick McKinnon</v>
      </c>
      <c r="Z138" t="str">
        <f t="shared" si="9"/>
        <v>2020-Jerick McKinnon</v>
      </c>
      <c r="AA138" s="13">
        <f t="shared" si="10"/>
        <v>253</v>
      </c>
      <c r="AB138">
        <f t="shared" si="11"/>
        <v>178</v>
      </c>
    </row>
    <row r="139" spans="1:28" x14ac:dyDescent="0.2">
      <c r="A139">
        <v>2020</v>
      </c>
      <c r="B139" s="1">
        <v>138</v>
      </c>
      <c r="C139" s="2" t="s">
        <v>297</v>
      </c>
      <c r="D139" s="2" t="s">
        <v>16</v>
      </c>
      <c r="E139" s="2">
        <v>23</v>
      </c>
      <c r="F139" s="2" t="s">
        <v>169</v>
      </c>
      <c r="G139" s="2">
        <v>16</v>
      </c>
      <c r="H139" s="2">
        <v>5</v>
      </c>
      <c r="I139" s="2">
        <v>53</v>
      </c>
      <c r="J139" s="2">
        <v>33</v>
      </c>
      <c r="K139" s="2">
        <v>501</v>
      </c>
      <c r="L139" s="2">
        <v>3</v>
      </c>
      <c r="M139" s="2">
        <v>20</v>
      </c>
      <c r="N139" s="2">
        <v>392</v>
      </c>
      <c r="O139" s="2">
        <v>11.9</v>
      </c>
      <c r="P139" s="2">
        <v>109</v>
      </c>
      <c r="Q139" s="2">
        <v>3.3</v>
      </c>
      <c r="R139" s="2">
        <v>15.8</v>
      </c>
      <c r="S139" s="2">
        <v>1</v>
      </c>
      <c r="T139" s="2">
        <v>33</v>
      </c>
      <c r="U139" s="2">
        <v>2</v>
      </c>
      <c r="V139" s="2">
        <v>3.8</v>
      </c>
      <c r="W139" s="2">
        <v>2</v>
      </c>
      <c r="X139" s="2">
        <v>96.5</v>
      </c>
      <c r="Y139" t="str">
        <f t="shared" si="8"/>
        <v>Scott Miller</v>
      </c>
      <c r="Z139" t="str">
        <f t="shared" si="9"/>
        <v>2020-Scott Miller</v>
      </c>
      <c r="AA139" s="13">
        <f t="shared" si="10"/>
        <v>501</v>
      </c>
      <c r="AB139">
        <f t="shared" si="11"/>
        <v>109</v>
      </c>
    </row>
    <row r="140" spans="1:28" x14ac:dyDescent="0.2">
      <c r="A140">
        <v>2020</v>
      </c>
      <c r="B140" s="1">
        <v>139</v>
      </c>
      <c r="C140" s="2" t="s">
        <v>193</v>
      </c>
      <c r="D140" s="2" t="s">
        <v>53</v>
      </c>
      <c r="E140" s="2">
        <v>24</v>
      </c>
      <c r="F140" s="2" t="s">
        <v>169</v>
      </c>
      <c r="G140" s="2">
        <v>7</v>
      </c>
      <c r="H140" s="2">
        <v>5</v>
      </c>
      <c r="I140" s="2">
        <v>44</v>
      </c>
      <c r="J140" s="2">
        <v>33</v>
      </c>
      <c r="K140" s="2">
        <v>391</v>
      </c>
      <c r="L140" s="2">
        <v>1</v>
      </c>
      <c r="M140" s="2">
        <v>19</v>
      </c>
      <c r="N140" s="2">
        <v>-7</v>
      </c>
      <c r="O140" s="2">
        <v>-0.2</v>
      </c>
      <c r="P140" s="2">
        <v>398</v>
      </c>
      <c r="Q140" s="2">
        <v>12.1</v>
      </c>
      <c r="R140" s="2">
        <v>2.2000000000000002</v>
      </c>
      <c r="S140" s="2">
        <v>6</v>
      </c>
      <c r="T140" s="2">
        <v>5.5</v>
      </c>
      <c r="U140" s="2">
        <v>3</v>
      </c>
      <c r="V140" s="2">
        <v>6.8</v>
      </c>
      <c r="W140" s="2">
        <v>2</v>
      </c>
      <c r="X140" s="2">
        <v>90.2</v>
      </c>
      <c r="Y140" t="str">
        <f t="shared" si="8"/>
        <v>Deebo Samuel</v>
      </c>
      <c r="Z140" t="str">
        <f t="shared" si="9"/>
        <v>2020-Deebo Samuel</v>
      </c>
      <c r="AA140" s="13">
        <f t="shared" si="10"/>
        <v>893.71428571428567</v>
      </c>
      <c r="AB140">
        <f t="shared" si="11"/>
        <v>909.71428571428567</v>
      </c>
    </row>
    <row r="141" spans="1:28" x14ac:dyDescent="0.2">
      <c r="A141">
        <v>2020</v>
      </c>
      <c r="B141" s="1">
        <v>140</v>
      </c>
      <c r="C141" s="2" t="s">
        <v>302</v>
      </c>
      <c r="D141" s="2" t="s">
        <v>23</v>
      </c>
      <c r="E141" s="2">
        <v>28</v>
      </c>
      <c r="F141" s="2" t="s">
        <v>169</v>
      </c>
      <c r="G141" s="2">
        <v>13</v>
      </c>
      <c r="H141" s="2">
        <v>8</v>
      </c>
      <c r="I141" s="2">
        <v>48</v>
      </c>
      <c r="J141" s="2">
        <v>33</v>
      </c>
      <c r="K141" s="2">
        <v>432</v>
      </c>
      <c r="L141" s="2">
        <v>3</v>
      </c>
      <c r="M141" s="2">
        <v>23</v>
      </c>
      <c r="N141" s="2">
        <v>245</v>
      </c>
      <c r="O141" s="2">
        <v>7.4</v>
      </c>
      <c r="P141" s="2">
        <v>187</v>
      </c>
      <c r="Q141" s="2">
        <v>5.7</v>
      </c>
      <c r="R141" s="2">
        <v>8.9</v>
      </c>
      <c r="S141" s="2">
        <v>7</v>
      </c>
      <c r="T141" s="2">
        <v>4.7</v>
      </c>
      <c r="U141" s="2">
        <v>3</v>
      </c>
      <c r="V141" s="2">
        <v>6.3</v>
      </c>
      <c r="W141" s="2">
        <v>1</v>
      </c>
      <c r="X141" s="2">
        <v>109</v>
      </c>
      <c r="Y141" t="str">
        <f t="shared" si="8"/>
        <v>Willie Snead</v>
      </c>
      <c r="Z141" t="str">
        <f t="shared" si="9"/>
        <v>2020-Willie Snead</v>
      </c>
      <c r="AA141" s="13">
        <f t="shared" si="10"/>
        <v>531.69230769230774</v>
      </c>
      <c r="AB141">
        <f t="shared" si="11"/>
        <v>230.15384615384616</v>
      </c>
    </row>
    <row r="142" spans="1:28" x14ac:dyDescent="0.2">
      <c r="A142">
        <v>2020</v>
      </c>
      <c r="B142" s="1">
        <v>141</v>
      </c>
      <c r="C142" s="2" t="s">
        <v>304</v>
      </c>
      <c r="D142" s="2" t="s">
        <v>19</v>
      </c>
      <c r="E142" s="2">
        <v>26</v>
      </c>
      <c r="F142" s="2" t="s">
        <v>181</v>
      </c>
      <c r="G142" s="2">
        <v>16</v>
      </c>
      <c r="H142" s="2">
        <v>12</v>
      </c>
      <c r="I142" s="2">
        <v>63</v>
      </c>
      <c r="J142" s="2">
        <v>33</v>
      </c>
      <c r="K142" s="2">
        <v>690</v>
      </c>
      <c r="L142" s="2">
        <v>6</v>
      </c>
      <c r="M142" s="2">
        <v>27</v>
      </c>
      <c r="N142" s="2">
        <v>449</v>
      </c>
      <c r="O142" s="2">
        <v>13.6</v>
      </c>
      <c r="P142" s="2">
        <v>241</v>
      </c>
      <c r="Q142" s="2">
        <v>7.3</v>
      </c>
      <c r="R142" s="2">
        <v>18.3</v>
      </c>
      <c r="S142" s="2">
        <v>1</v>
      </c>
      <c r="T142" s="2">
        <v>33</v>
      </c>
      <c r="U142" s="2">
        <v>7</v>
      </c>
      <c r="V142" s="2">
        <v>11.1</v>
      </c>
      <c r="W142" s="2">
        <v>2</v>
      </c>
      <c r="X142" s="2">
        <v>109.9</v>
      </c>
      <c r="Y142" t="str">
        <f t="shared" si="8"/>
        <v>Marquez Valdes-Scantling</v>
      </c>
      <c r="Z142" t="str">
        <f t="shared" si="9"/>
        <v>2020-Marquez Valdes-Scantling</v>
      </c>
      <c r="AA142" s="13">
        <f t="shared" si="10"/>
        <v>690</v>
      </c>
      <c r="AB142">
        <f t="shared" si="11"/>
        <v>241</v>
      </c>
    </row>
    <row r="143" spans="1:28" x14ac:dyDescent="0.2">
      <c r="A143">
        <v>2020</v>
      </c>
      <c r="B143" s="1">
        <v>142</v>
      </c>
      <c r="C143" s="2" t="s">
        <v>59</v>
      </c>
      <c r="D143" s="2" t="s">
        <v>60</v>
      </c>
      <c r="E143" s="2">
        <v>27</v>
      </c>
      <c r="F143" s="2" t="s">
        <v>24</v>
      </c>
      <c r="G143" s="2">
        <v>15</v>
      </c>
      <c r="H143" s="2">
        <v>10</v>
      </c>
      <c r="I143" s="2">
        <v>44</v>
      </c>
      <c r="J143" s="2">
        <v>32</v>
      </c>
      <c r="K143" s="2">
        <v>158</v>
      </c>
      <c r="L143" s="2">
        <v>1</v>
      </c>
      <c r="M143" s="2">
        <v>7</v>
      </c>
      <c r="N143" s="2">
        <v>-9</v>
      </c>
      <c r="O143" s="2">
        <v>-0.3</v>
      </c>
      <c r="P143" s="2">
        <v>167</v>
      </c>
      <c r="Q143" s="2">
        <v>5.2</v>
      </c>
      <c r="R143" s="2">
        <v>0.1</v>
      </c>
      <c r="S143" s="2">
        <v>4</v>
      </c>
      <c r="T143" s="2">
        <v>8</v>
      </c>
      <c r="U143" s="2">
        <v>3</v>
      </c>
      <c r="V143" s="2">
        <v>6.8</v>
      </c>
      <c r="W143" s="2">
        <v>0</v>
      </c>
      <c r="X143" s="2">
        <v>85.2</v>
      </c>
      <c r="Y143" t="str">
        <f t="shared" si="8"/>
        <v>Melvin Gordon</v>
      </c>
      <c r="Z143" t="str">
        <f t="shared" si="9"/>
        <v>2020-Melvin Gordon</v>
      </c>
      <c r="AA143" s="13">
        <f t="shared" si="10"/>
        <v>168.53333333333333</v>
      </c>
      <c r="AB143">
        <f t="shared" si="11"/>
        <v>178.13333333333333</v>
      </c>
    </row>
    <row r="144" spans="1:28" x14ac:dyDescent="0.2">
      <c r="A144">
        <v>2020</v>
      </c>
      <c r="B144" s="1">
        <v>143</v>
      </c>
      <c r="C144" s="2" t="s">
        <v>466</v>
      </c>
      <c r="D144" s="2" t="s">
        <v>70</v>
      </c>
      <c r="E144" s="2">
        <v>24</v>
      </c>
      <c r="F144" s="2" t="s">
        <v>169</v>
      </c>
      <c r="G144" s="2">
        <v>16</v>
      </c>
      <c r="H144" s="2">
        <v>10</v>
      </c>
      <c r="I144" s="2">
        <v>48</v>
      </c>
      <c r="J144" s="2">
        <v>32</v>
      </c>
      <c r="K144" s="2">
        <v>477</v>
      </c>
      <c r="L144" s="2">
        <v>1</v>
      </c>
      <c r="M144" s="2">
        <v>18</v>
      </c>
      <c r="N144" s="2">
        <v>228</v>
      </c>
      <c r="O144" s="2">
        <v>7.1</v>
      </c>
      <c r="P144" s="2">
        <v>249</v>
      </c>
      <c r="Q144" s="2">
        <v>7.8</v>
      </c>
      <c r="R144" s="2">
        <v>10.9</v>
      </c>
      <c r="S144" s="2">
        <v>5</v>
      </c>
      <c r="T144" s="2">
        <v>6.4</v>
      </c>
      <c r="U144" s="2">
        <v>1</v>
      </c>
      <c r="V144" s="2">
        <v>2.1</v>
      </c>
      <c r="W144" s="2">
        <v>3</v>
      </c>
      <c r="X144" s="2">
        <v>79.900000000000006</v>
      </c>
      <c r="Y144" t="str">
        <f t="shared" si="8"/>
        <v>Cam Sims</v>
      </c>
      <c r="Z144" t="str">
        <f t="shared" si="9"/>
        <v>2020-Cam Sims</v>
      </c>
      <c r="AA144" s="13">
        <f t="shared" si="10"/>
        <v>477</v>
      </c>
      <c r="AB144">
        <f t="shared" si="11"/>
        <v>249</v>
      </c>
    </row>
    <row r="145" spans="1:28" x14ac:dyDescent="0.2">
      <c r="A145">
        <v>2020</v>
      </c>
      <c r="B145" s="1">
        <v>144</v>
      </c>
      <c r="C145" s="2" t="s">
        <v>1040</v>
      </c>
      <c r="D145" s="2" t="s">
        <v>58</v>
      </c>
      <c r="E145" s="2">
        <v>27</v>
      </c>
      <c r="F145" s="2" t="s">
        <v>311</v>
      </c>
      <c r="G145" s="2">
        <v>15</v>
      </c>
      <c r="H145" s="2">
        <v>6</v>
      </c>
      <c r="I145" s="2">
        <v>39</v>
      </c>
      <c r="J145" s="2">
        <v>31</v>
      </c>
      <c r="K145" s="2">
        <v>394</v>
      </c>
      <c r="L145" s="2">
        <v>2</v>
      </c>
      <c r="M145" s="2">
        <v>19</v>
      </c>
      <c r="N145" s="2">
        <v>212</v>
      </c>
      <c r="O145" s="2">
        <v>6.8</v>
      </c>
      <c r="P145" s="2">
        <v>182</v>
      </c>
      <c r="Q145" s="2">
        <v>5.9</v>
      </c>
      <c r="R145" s="2">
        <v>6.8</v>
      </c>
      <c r="S145" s="2">
        <v>0</v>
      </c>
      <c r="T145" s="3"/>
      <c r="U145" s="2">
        <v>1</v>
      </c>
      <c r="V145" s="2">
        <v>2.6</v>
      </c>
      <c r="W145" s="2">
        <v>2</v>
      </c>
      <c r="X145" s="2">
        <v>104.5</v>
      </c>
      <c r="Y145" t="str">
        <f t="shared" si="8"/>
        <v>Mo Alie-Cox</v>
      </c>
      <c r="Z145" t="str">
        <f t="shared" si="9"/>
        <v>2020-Mo Alie-Cox</v>
      </c>
      <c r="AA145" s="13">
        <f t="shared" si="10"/>
        <v>420.26666666666665</v>
      </c>
      <c r="AB145">
        <f t="shared" si="11"/>
        <v>194.13333333333333</v>
      </c>
    </row>
    <row r="146" spans="1:28" x14ac:dyDescent="0.2">
      <c r="A146">
        <v>2020</v>
      </c>
      <c r="B146" s="1">
        <v>145</v>
      </c>
      <c r="C146" s="2" t="s">
        <v>1015</v>
      </c>
      <c r="D146" s="2" t="s">
        <v>88</v>
      </c>
      <c r="E146" s="2">
        <v>25</v>
      </c>
      <c r="F146" s="2" t="s">
        <v>311</v>
      </c>
      <c r="G146" s="2">
        <v>16</v>
      </c>
      <c r="H146" s="2">
        <v>5</v>
      </c>
      <c r="I146" s="2">
        <v>45</v>
      </c>
      <c r="J146" s="2">
        <v>31</v>
      </c>
      <c r="K146" s="2">
        <v>438</v>
      </c>
      <c r="L146" s="2">
        <v>4</v>
      </c>
      <c r="M146" s="2">
        <v>24</v>
      </c>
      <c r="N146" s="2">
        <v>265</v>
      </c>
      <c r="O146" s="2">
        <v>8.5</v>
      </c>
      <c r="P146" s="2">
        <v>173</v>
      </c>
      <c r="Q146" s="2">
        <v>5.6</v>
      </c>
      <c r="R146" s="2">
        <v>12.6</v>
      </c>
      <c r="S146" s="2">
        <v>0</v>
      </c>
      <c r="T146" s="3"/>
      <c r="U146" s="2">
        <v>1</v>
      </c>
      <c r="V146" s="2">
        <v>2.2000000000000002</v>
      </c>
      <c r="W146" s="2">
        <v>1</v>
      </c>
      <c r="X146" s="2">
        <v>120.4</v>
      </c>
      <c r="Y146" t="str">
        <f t="shared" si="8"/>
        <v>Dan Arnold</v>
      </c>
      <c r="Z146" t="str">
        <f t="shared" si="9"/>
        <v>2020-Dan Arnold</v>
      </c>
      <c r="AA146" s="13">
        <f t="shared" si="10"/>
        <v>438</v>
      </c>
      <c r="AB146">
        <f t="shared" si="11"/>
        <v>173</v>
      </c>
    </row>
    <row r="147" spans="1:28" x14ac:dyDescent="0.2">
      <c r="A147">
        <v>2020</v>
      </c>
      <c r="B147" s="1">
        <v>146</v>
      </c>
      <c r="C147" s="2" t="s">
        <v>950</v>
      </c>
      <c r="D147" s="2" t="s">
        <v>68</v>
      </c>
      <c r="E147" s="2">
        <v>24</v>
      </c>
      <c r="F147" s="2" t="s">
        <v>232</v>
      </c>
      <c r="G147" s="2">
        <v>16</v>
      </c>
      <c r="H147" s="2">
        <v>13</v>
      </c>
      <c r="I147" s="2">
        <v>45</v>
      </c>
      <c r="J147" s="2">
        <v>31</v>
      </c>
      <c r="K147" s="2">
        <v>287</v>
      </c>
      <c r="L147" s="2">
        <v>3</v>
      </c>
      <c r="M147" s="2">
        <v>17</v>
      </c>
      <c r="N147" s="2">
        <v>159</v>
      </c>
      <c r="O147" s="2">
        <v>5.0999999999999996</v>
      </c>
      <c r="P147" s="2">
        <v>128</v>
      </c>
      <c r="Q147" s="2">
        <v>4.0999999999999996</v>
      </c>
      <c r="R147" s="2">
        <v>6.8</v>
      </c>
      <c r="S147" s="2">
        <v>1</v>
      </c>
      <c r="T147" s="2">
        <v>31</v>
      </c>
      <c r="U147" s="2">
        <v>4</v>
      </c>
      <c r="V147" s="2">
        <v>8.9</v>
      </c>
      <c r="W147" s="2">
        <v>0</v>
      </c>
      <c r="X147" s="2">
        <v>108.3</v>
      </c>
      <c r="Y147" t="str">
        <f t="shared" si="8"/>
        <v>Chris Herndon</v>
      </c>
      <c r="Z147" t="str">
        <f t="shared" si="9"/>
        <v>2020-Chris Herndon</v>
      </c>
      <c r="AA147" s="13">
        <f t="shared" si="10"/>
        <v>287</v>
      </c>
      <c r="AB147">
        <f t="shared" si="11"/>
        <v>128</v>
      </c>
    </row>
    <row r="148" spans="1:28" x14ac:dyDescent="0.2">
      <c r="A148">
        <v>2020</v>
      </c>
      <c r="B148" s="1">
        <v>147</v>
      </c>
      <c r="C148" s="2" t="s">
        <v>413</v>
      </c>
      <c r="D148" s="2" t="s">
        <v>47</v>
      </c>
      <c r="E148" s="2">
        <v>21</v>
      </c>
      <c r="F148" s="2" t="s">
        <v>181</v>
      </c>
      <c r="G148" s="2">
        <v>11</v>
      </c>
      <c r="H148" s="2">
        <v>11</v>
      </c>
      <c r="I148" s="2">
        <v>54</v>
      </c>
      <c r="J148" s="2">
        <v>31</v>
      </c>
      <c r="K148" s="2">
        <v>396</v>
      </c>
      <c r="L148" s="2">
        <v>1</v>
      </c>
      <c r="M148" s="2">
        <v>19</v>
      </c>
      <c r="N148" s="2">
        <v>205</v>
      </c>
      <c r="O148" s="2">
        <v>6.6</v>
      </c>
      <c r="P148" s="2">
        <v>191</v>
      </c>
      <c r="Q148" s="2">
        <v>6.2</v>
      </c>
      <c r="R148" s="2">
        <v>12.7</v>
      </c>
      <c r="S148" s="2">
        <v>3</v>
      </c>
      <c r="T148" s="2">
        <v>10.3</v>
      </c>
      <c r="U148" s="2">
        <v>1</v>
      </c>
      <c r="V148" s="2">
        <v>1.9</v>
      </c>
      <c r="W148" s="2">
        <v>3</v>
      </c>
      <c r="X148" s="2">
        <v>63.5</v>
      </c>
      <c r="Y148" t="str">
        <f t="shared" si="8"/>
        <v>Jalen Reagor</v>
      </c>
      <c r="Z148" t="str">
        <f t="shared" si="9"/>
        <v>2020-Jalen Reagor</v>
      </c>
      <c r="AA148" s="13">
        <f t="shared" si="10"/>
        <v>576</v>
      </c>
      <c r="AB148">
        <f t="shared" si="11"/>
        <v>277.81818181818181</v>
      </c>
    </row>
    <row r="149" spans="1:28" x14ac:dyDescent="0.2">
      <c r="A149">
        <v>2020</v>
      </c>
      <c r="B149" s="1">
        <v>148</v>
      </c>
      <c r="C149" s="2" t="s">
        <v>82</v>
      </c>
      <c r="D149" s="2" t="s">
        <v>19</v>
      </c>
      <c r="E149" s="2">
        <v>25</v>
      </c>
      <c r="F149" s="2" t="s">
        <v>24</v>
      </c>
      <c r="G149" s="2">
        <v>14</v>
      </c>
      <c r="H149" s="2">
        <v>3</v>
      </c>
      <c r="I149" s="2">
        <v>35</v>
      </c>
      <c r="J149" s="2">
        <v>31</v>
      </c>
      <c r="K149" s="2">
        <v>236</v>
      </c>
      <c r="L149" s="2">
        <v>1</v>
      </c>
      <c r="M149" s="2">
        <v>11</v>
      </c>
      <c r="N149" s="2">
        <v>17</v>
      </c>
      <c r="O149" s="2">
        <v>0.5</v>
      </c>
      <c r="P149" s="2">
        <v>219</v>
      </c>
      <c r="Q149" s="2">
        <v>7.1</v>
      </c>
      <c r="R149" s="2">
        <v>0.5</v>
      </c>
      <c r="S149" s="2">
        <v>4</v>
      </c>
      <c r="T149" s="2">
        <v>7.8</v>
      </c>
      <c r="U149" s="2">
        <v>2</v>
      </c>
      <c r="V149" s="2">
        <v>5.7</v>
      </c>
      <c r="W149" s="2">
        <v>0</v>
      </c>
      <c r="X149" s="2">
        <v>104.3</v>
      </c>
      <c r="Y149" t="str">
        <f t="shared" si="8"/>
        <v>Jamaal Williams</v>
      </c>
      <c r="Z149" t="str">
        <f t="shared" si="9"/>
        <v>2020-Jamaal Williams</v>
      </c>
      <c r="AA149" s="13">
        <f t="shared" si="10"/>
        <v>269.71428571428572</v>
      </c>
      <c r="AB149">
        <f t="shared" si="11"/>
        <v>250.28571428571428</v>
      </c>
    </row>
    <row r="150" spans="1:28" x14ac:dyDescent="0.2">
      <c r="A150">
        <v>2020</v>
      </c>
      <c r="B150" s="1">
        <v>149</v>
      </c>
      <c r="C150" s="2" t="s">
        <v>391</v>
      </c>
      <c r="D150" s="2" t="s">
        <v>60</v>
      </c>
      <c r="E150" s="2">
        <v>21</v>
      </c>
      <c r="F150" s="2" t="s">
        <v>169</v>
      </c>
      <c r="G150" s="2">
        <v>13</v>
      </c>
      <c r="H150" s="2">
        <v>4</v>
      </c>
      <c r="I150" s="2">
        <v>56</v>
      </c>
      <c r="J150" s="2">
        <v>30</v>
      </c>
      <c r="K150" s="2">
        <v>381</v>
      </c>
      <c r="L150" s="2">
        <v>3</v>
      </c>
      <c r="M150" s="2">
        <v>17</v>
      </c>
      <c r="N150" s="2">
        <v>257</v>
      </c>
      <c r="O150" s="2">
        <v>8.6</v>
      </c>
      <c r="P150" s="2">
        <v>124</v>
      </c>
      <c r="Q150" s="2">
        <v>4.0999999999999996</v>
      </c>
      <c r="R150" s="2">
        <v>10.4</v>
      </c>
      <c r="S150" s="2">
        <v>4</v>
      </c>
      <c r="T150" s="2">
        <v>7.5</v>
      </c>
      <c r="U150" s="2">
        <v>7</v>
      </c>
      <c r="V150" s="2">
        <v>12.5</v>
      </c>
      <c r="W150" s="2">
        <v>3</v>
      </c>
      <c r="X150" s="2">
        <v>70.599999999999994</v>
      </c>
      <c r="Y150" t="str">
        <f t="shared" si="8"/>
        <v>KJ Hamler</v>
      </c>
      <c r="Z150" t="str">
        <f t="shared" si="9"/>
        <v>2020-KJ Hamler</v>
      </c>
      <c r="AA150" s="13">
        <f t="shared" si="10"/>
        <v>468.92307692307691</v>
      </c>
      <c r="AB150">
        <f t="shared" si="11"/>
        <v>152.61538461538461</v>
      </c>
    </row>
    <row r="151" spans="1:28" x14ac:dyDescent="0.2">
      <c r="A151">
        <v>2020</v>
      </c>
      <c r="B151" s="1">
        <v>150</v>
      </c>
      <c r="C151" s="2" t="s">
        <v>214</v>
      </c>
      <c r="D151" s="2" t="s">
        <v>21</v>
      </c>
      <c r="E151" s="2">
        <v>25</v>
      </c>
      <c r="F151" s="2" t="s">
        <v>169</v>
      </c>
      <c r="G151" s="2">
        <v>16</v>
      </c>
      <c r="H151" s="2">
        <v>7</v>
      </c>
      <c r="I151" s="2">
        <v>34</v>
      </c>
      <c r="J151" s="2">
        <v>30</v>
      </c>
      <c r="K151" s="2">
        <v>282</v>
      </c>
      <c r="L151" s="2">
        <v>5</v>
      </c>
      <c r="M151" s="2">
        <v>17</v>
      </c>
      <c r="N151" s="2">
        <v>92</v>
      </c>
      <c r="O151" s="2">
        <v>3.1</v>
      </c>
      <c r="P151" s="2">
        <v>190</v>
      </c>
      <c r="Q151" s="2">
        <v>6.3</v>
      </c>
      <c r="R151" s="2">
        <v>4.4000000000000004</v>
      </c>
      <c r="S151" s="2">
        <v>0</v>
      </c>
      <c r="T151" s="3"/>
      <c r="U151" s="2">
        <v>1</v>
      </c>
      <c r="V151" s="2">
        <v>2.9</v>
      </c>
      <c r="W151" s="2">
        <v>0</v>
      </c>
      <c r="X151" s="2">
        <v>140.80000000000001</v>
      </c>
      <c r="Y151" t="str">
        <f t="shared" si="8"/>
        <v>Isaiah McKenzie</v>
      </c>
      <c r="Z151" t="str">
        <f t="shared" si="9"/>
        <v>2020-Isaiah McKenzie</v>
      </c>
      <c r="AA151" s="13">
        <f t="shared" si="10"/>
        <v>282</v>
      </c>
      <c r="AB151">
        <f t="shared" si="11"/>
        <v>190</v>
      </c>
    </row>
    <row r="152" spans="1:28" x14ac:dyDescent="0.2">
      <c r="A152">
        <v>2020</v>
      </c>
      <c r="B152" s="1">
        <v>151</v>
      </c>
      <c r="C152" s="2" t="s">
        <v>300</v>
      </c>
      <c r="D152" s="2" t="s">
        <v>68</v>
      </c>
      <c r="E152" s="2">
        <v>27</v>
      </c>
      <c r="F152" s="2" t="s">
        <v>181</v>
      </c>
      <c r="G152" s="2">
        <v>12</v>
      </c>
      <c r="H152" s="2">
        <v>12</v>
      </c>
      <c r="I152" s="2">
        <v>60</v>
      </c>
      <c r="J152" s="2">
        <v>30</v>
      </c>
      <c r="K152" s="2">
        <v>505</v>
      </c>
      <c r="L152" s="2">
        <v>3</v>
      </c>
      <c r="M152" s="2">
        <v>20</v>
      </c>
      <c r="N152" s="2">
        <v>345</v>
      </c>
      <c r="O152" s="2">
        <v>11.5</v>
      </c>
      <c r="P152" s="2">
        <v>160</v>
      </c>
      <c r="Q152" s="2">
        <v>5.3</v>
      </c>
      <c r="R152" s="2">
        <v>15.1</v>
      </c>
      <c r="S152" s="2">
        <v>1</v>
      </c>
      <c r="T152" s="2">
        <v>30</v>
      </c>
      <c r="U152" s="2">
        <v>3</v>
      </c>
      <c r="V152" s="2">
        <v>5</v>
      </c>
      <c r="W152" s="2">
        <v>4</v>
      </c>
      <c r="X152" s="2">
        <v>67.7</v>
      </c>
      <c r="Y152" t="str">
        <f t="shared" si="8"/>
        <v>Breshad Perriman</v>
      </c>
      <c r="Z152" t="str">
        <f t="shared" si="9"/>
        <v>2020-Breshad Perriman</v>
      </c>
      <c r="AA152" s="13">
        <f t="shared" si="10"/>
        <v>673.33333333333337</v>
      </c>
      <c r="AB152">
        <f t="shared" si="11"/>
        <v>213.33333333333334</v>
      </c>
    </row>
    <row r="153" spans="1:28" x14ac:dyDescent="0.2">
      <c r="A153">
        <v>2020</v>
      </c>
      <c r="B153" s="1">
        <v>152</v>
      </c>
      <c r="C153" s="2" t="s">
        <v>1132</v>
      </c>
      <c r="D153" s="2" t="s">
        <v>39</v>
      </c>
      <c r="E153" s="2">
        <v>22</v>
      </c>
      <c r="F153" s="2" t="s">
        <v>311</v>
      </c>
      <c r="G153" s="2">
        <v>13</v>
      </c>
      <c r="H153" s="2">
        <v>7</v>
      </c>
      <c r="I153" s="2">
        <v>43</v>
      </c>
      <c r="J153" s="2">
        <v>30</v>
      </c>
      <c r="K153" s="2">
        <v>365</v>
      </c>
      <c r="L153" s="2">
        <v>5</v>
      </c>
      <c r="M153" s="2">
        <v>22</v>
      </c>
      <c r="N153" s="2">
        <v>239</v>
      </c>
      <c r="O153" s="2">
        <v>8</v>
      </c>
      <c r="P153" s="2">
        <v>126</v>
      </c>
      <c r="Q153" s="2">
        <v>4.2</v>
      </c>
      <c r="R153" s="2">
        <v>8</v>
      </c>
      <c r="S153" s="2">
        <v>2</v>
      </c>
      <c r="T153" s="2">
        <v>15</v>
      </c>
      <c r="U153" s="2">
        <v>1</v>
      </c>
      <c r="V153" s="2">
        <v>2.2999999999999998</v>
      </c>
      <c r="W153" s="2">
        <v>0</v>
      </c>
      <c r="X153" s="2">
        <v>134.4</v>
      </c>
      <c r="Y153" t="str">
        <f t="shared" si="8"/>
        <v>Irv Smith Jr.</v>
      </c>
      <c r="Z153" t="str">
        <f t="shared" si="9"/>
        <v>2020-Irv Smith Jr.</v>
      </c>
      <c r="AA153" s="13">
        <f t="shared" si="10"/>
        <v>449.23076923076923</v>
      </c>
      <c r="AB153">
        <f t="shared" si="11"/>
        <v>155.07692307692307</v>
      </c>
    </row>
    <row r="154" spans="1:28" x14ac:dyDescent="0.2">
      <c r="A154">
        <v>2020</v>
      </c>
      <c r="B154" s="1">
        <v>153</v>
      </c>
      <c r="C154" s="2" t="s">
        <v>1003</v>
      </c>
      <c r="D154" s="2" t="s">
        <v>72</v>
      </c>
      <c r="E154" s="2">
        <v>24</v>
      </c>
      <c r="F154" s="2" t="s">
        <v>169</v>
      </c>
      <c r="G154" s="2">
        <v>16</v>
      </c>
      <c r="H154" s="2">
        <v>7</v>
      </c>
      <c r="I154" s="2">
        <v>56</v>
      </c>
      <c r="J154" s="2">
        <v>30</v>
      </c>
      <c r="K154" s="2">
        <v>392</v>
      </c>
      <c r="L154" s="2">
        <v>5</v>
      </c>
      <c r="M154" s="2">
        <v>19</v>
      </c>
      <c r="N154" s="2">
        <v>253</v>
      </c>
      <c r="O154" s="2">
        <v>8.4</v>
      </c>
      <c r="P154" s="2">
        <v>139</v>
      </c>
      <c r="Q154" s="2">
        <v>4.5999999999999996</v>
      </c>
      <c r="R154" s="2">
        <v>12.5</v>
      </c>
      <c r="S154" s="2">
        <v>1</v>
      </c>
      <c r="T154" s="2">
        <v>30</v>
      </c>
      <c r="U154" s="2">
        <v>4</v>
      </c>
      <c r="V154" s="2">
        <v>7.1</v>
      </c>
      <c r="W154" s="2">
        <v>2</v>
      </c>
      <c r="X154" s="2">
        <v>90.8</v>
      </c>
      <c r="Y154" t="str">
        <f t="shared" si="8"/>
        <v>James Washington</v>
      </c>
      <c r="Z154" t="str">
        <f t="shared" si="9"/>
        <v>2020-James Washington</v>
      </c>
      <c r="AA154" s="13">
        <f t="shared" si="10"/>
        <v>392</v>
      </c>
      <c r="AB154">
        <f t="shared" si="11"/>
        <v>139</v>
      </c>
    </row>
    <row r="155" spans="1:28" x14ac:dyDescent="0.2">
      <c r="A155">
        <v>2020</v>
      </c>
      <c r="B155" s="1">
        <v>154</v>
      </c>
      <c r="C155" s="2" t="s">
        <v>130</v>
      </c>
      <c r="D155" s="2" t="s">
        <v>115</v>
      </c>
      <c r="E155" s="2">
        <v>25</v>
      </c>
      <c r="F155" s="3"/>
      <c r="G155" s="2">
        <v>11</v>
      </c>
      <c r="H155" s="2">
        <v>2</v>
      </c>
      <c r="I155" s="2">
        <v>37</v>
      </c>
      <c r="J155" s="2">
        <v>29</v>
      </c>
      <c r="K155" s="2">
        <v>166</v>
      </c>
      <c r="L155" s="2">
        <v>0</v>
      </c>
      <c r="M155" s="2">
        <v>5</v>
      </c>
      <c r="N155" s="2">
        <v>-47</v>
      </c>
      <c r="O155" s="2">
        <v>-1.6</v>
      </c>
      <c r="P155" s="2">
        <v>213</v>
      </c>
      <c r="Q155" s="2">
        <v>7.3</v>
      </c>
      <c r="R155" s="2">
        <v>-0.5</v>
      </c>
      <c r="S155" s="2">
        <v>4</v>
      </c>
      <c r="T155" s="2">
        <v>7.3</v>
      </c>
      <c r="U155" s="2">
        <v>2</v>
      </c>
      <c r="V155" s="2">
        <v>5.4</v>
      </c>
      <c r="W155" s="3"/>
      <c r="X155" s="2">
        <v>85.4</v>
      </c>
      <c r="Y155" t="str">
        <f t="shared" si="8"/>
        <v>Kalen Ballage</v>
      </c>
      <c r="Z155" t="str">
        <f t="shared" si="9"/>
        <v>2020-Kalen Ballage</v>
      </c>
      <c r="AA155" s="13">
        <f t="shared" si="10"/>
        <v>241.45454545454547</v>
      </c>
      <c r="AB155">
        <f t="shared" si="11"/>
        <v>309.81818181818181</v>
      </c>
    </row>
    <row r="156" spans="1:28" x14ac:dyDescent="0.2">
      <c r="A156">
        <v>2020</v>
      </c>
      <c r="B156" s="1">
        <v>155</v>
      </c>
      <c r="C156" s="2" t="s">
        <v>390</v>
      </c>
      <c r="D156" s="2" t="s">
        <v>78</v>
      </c>
      <c r="E156" s="2">
        <v>23</v>
      </c>
      <c r="F156" s="2" t="s">
        <v>24</v>
      </c>
      <c r="G156" s="2">
        <v>10</v>
      </c>
      <c r="H156" s="2">
        <v>4</v>
      </c>
      <c r="I156" s="2">
        <v>37</v>
      </c>
      <c r="J156" s="2">
        <v>28</v>
      </c>
      <c r="K156" s="2">
        <v>211</v>
      </c>
      <c r="L156" s="2">
        <v>0</v>
      </c>
      <c r="M156" s="2">
        <v>13</v>
      </c>
      <c r="N156" s="2">
        <v>99</v>
      </c>
      <c r="O156" s="2">
        <v>3.5</v>
      </c>
      <c r="P156" s="2">
        <v>112</v>
      </c>
      <c r="Q156" s="2">
        <v>4</v>
      </c>
      <c r="R156" s="2">
        <v>5</v>
      </c>
      <c r="S156" s="2">
        <v>6</v>
      </c>
      <c r="T156" s="2">
        <v>4.7</v>
      </c>
      <c r="U156" s="2">
        <v>0</v>
      </c>
      <c r="V156" s="2">
        <v>0</v>
      </c>
      <c r="W156" s="2">
        <v>2</v>
      </c>
      <c r="X156" s="2">
        <v>66.400000000000006</v>
      </c>
      <c r="Y156" t="str">
        <f t="shared" si="8"/>
        <v>Lynn Bowden Jr.</v>
      </c>
      <c r="Z156" t="str">
        <f t="shared" si="9"/>
        <v>2020-Lynn Bowden Jr.</v>
      </c>
      <c r="AA156" s="13">
        <f t="shared" si="10"/>
        <v>337.6</v>
      </c>
      <c r="AB156">
        <f t="shared" si="11"/>
        <v>179.2</v>
      </c>
    </row>
    <row r="157" spans="1:28" x14ac:dyDescent="0.2">
      <c r="A157">
        <v>2020</v>
      </c>
      <c r="B157" s="1">
        <v>156</v>
      </c>
      <c r="C157" s="2" t="s">
        <v>967</v>
      </c>
      <c r="D157" s="2" t="s">
        <v>16</v>
      </c>
      <c r="E157" s="2">
        <v>29</v>
      </c>
      <c r="F157" s="2" t="s">
        <v>311</v>
      </c>
      <c r="G157" s="2">
        <v>16</v>
      </c>
      <c r="H157" s="2">
        <v>1</v>
      </c>
      <c r="I157" s="2">
        <v>34</v>
      </c>
      <c r="J157" s="2">
        <v>28</v>
      </c>
      <c r="K157" s="2">
        <v>282</v>
      </c>
      <c r="L157" s="2">
        <v>2</v>
      </c>
      <c r="M157" s="2">
        <v>17</v>
      </c>
      <c r="N157" s="2">
        <v>211</v>
      </c>
      <c r="O157" s="2">
        <v>7.5</v>
      </c>
      <c r="P157" s="2">
        <v>71</v>
      </c>
      <c r="Q157" s="2">
        <v>2.5</v>
      </c>
      <c r="R157" s="2">
        <v>8.6</v>
      </c>
      <c r="S157" s="2">
        <v>0</v>
      </c>
      <c r="T157" s="3"/>
      <c r="U157" s="2">
        <v>0</v>
      </c>
      <c r="V157" s="2">
        <v>0</v>
      </c>
      <c r="W157" s="2">
        <v>1</v>
      </c>
      <c r="X157" s="2">
        <v>108.6</v>
      </c>
      <c r="Y157" t="str">
        <f t="shared" si="8"/>
        <v>Cameron Brate</v>
      </c>
      <c r="Z157" t="str">
        <f t="shared" si="9"/>
        <v>2020-Cameron Brate</v>
      </c>
      <c r="AA157" s="13">
        <f t="shared" si="10"/>
        <v>282</v>
      </c>
      <c r="AB157">
        <f t="shared" si="11"/>
        <v>71</v>
      </c>
    </row>
    <row r="158" spans="1:28" x14ac:dyDescent="0.2">
      <c r="A158">
        <v>2020</v>
      </c>
      <c r="B158" s="1">
        <v>157</v>
      </c>
      <c r="C158" s="2" t="s">
        <v>422</v>
      </c>
      <c r="D158" s="2" t="s">
        <v>58</v>
      </c>
      <c r="E158" s="2">
        <v>29</v>
      </c>
      <c r="F158" s="2" t="s">
        <v>311</v>
      </c>
      <c r="G158" s="2">
        <v>13</v>
      </c>
      <c r="H158" s="2">
        <v>4</v>
      </c>
      <c r="I158" s="2">
        <v>47</v>
      </c>
      <c r="J158" s="2">
        <v>28</v>
      </c>
      <c r="K158" s="2">
        <v>250</v>
      </c>
      <c r="L158" s="2">
        <v>3</v>
      </c>
      <c r="M158" s="2">
        <v>14</v>
      </c>
      <c r="N158" s="2">
        <v>163</v>
      </c>
      <c r="O158" s="2">
        <v>5.8</v>
      </c>
      <c r="P158" s="2">
        <v>87</v>
      </c>
      <c r="Q158" s="2">
        <v>3.1</v>
      </c>
      <c r="R158" s="2">
        <v>7.5</v>
      </c>
      <c r="S158" s="2">
        <v>1</v>
      </c>
      <c r="T158" s="2">
        <v>28</v>
      </c>
      <c r="U158" s="2">
        <v>4</v>
      </c>
      <c r="V158" s="2">
        <v>8.5</v>
      </c>
      <c r="W158" s="2">
        <v>1</v>
      </c>
      <c r="X158" s="2">
        <v>86.3</v>
      </c>
      <c r="Y158" t="str">
        <f t="shared" si="8"/>
        <v>Trey Burton</v>
      </c>
      <c r="Z158" t="str">
        <f t="shared" si="9"/>
        <v>2020-Trey Burton</v>
      </c>
      <c r="AA158" s="13">
        <f t="shared" si="10"/>
        <v>307.69230769230768</v>
      </c>
      <c r="AB158">
        <f t="shared" si="11"/>
        <v>107.07692307692308</v>
      </c>
    </row>
    <row r="159" spans="1:28" x14ac:dyDescent="0.2">
      <c r="A159">
        <v>2020</v>
      </c>
      <c r="B159" s="1">
        <v>158</v>
      </c>
      <c r="C159" s="2" t="s">
        <v>321</v>
      </c>
      <c r="D159" s="2" t="s">
        <v>78</v>
      </c>
      <c r="E159" s="2">
        <v>24</v>
      </c>
      <c r="F159" s="3"/>
      <c r="G159" s="2">
        <v>10</v>
      </c>
      <c r="H159" s="2">
        <v>1</v>
      </c>
      <c r="I159" s="2">
        <v>44</v>
      </c>
      <c r="J159" s="2">
        <v>28</v>
      </c>
      <c r="K159" s="2">
        <v>276</v>
      </c>
      <c r="L159" s="2">
        <v>0</v>
      </c>
      <c r="M159" s="2">
        <v>18</v>
      </c>
      <c r="N159" s="2">
        <v>208</v>
      </c>
      <c r="O159" s="2">
        <v>7.4</v>
      </c>
      <c r="P159" s="2">
        <v>68</v>
      </c>
      <c r="Q159" s="2">
        <v>2.4</v>
      </c>
      <c r="R159" s="2">
        <v>9.1999999999999993</v>
      </c>
      <c r="S159" s="2">
        <v>0</v>
      </c>
      <c r="T159" s="3"/>
      <c r="U159" s="2">
        <v>1</v>
      </c>
      <c r="V159" s="2">
        <v>2.2999999999999998</v>
      </c>
      <c r="W159" s="2">
        <v>2</v>
      </c>
      <c r="X159" s="2">
        <v>62.3</v>
      </c>
      <c r="Y159" t="str">
        <f t="shared" si="8"/>
        <v>Isaiah Ford</v>
      </c>
      <c r="Z159" t="str">
        <f t="shared" si="9"/>
        <v>2020-Isaiah Ford</v>
      </c>
      <c r="AA159" s="13">
        <f t="shared" si="10"/>
        <v>441.6</v>
      </c>
      <c r="AB159">
        <f t="shared" si="11"/>
        <v>108.8</v>
      </c>
    </row>
    <row r="160" spans="1:28" x14ac:dyDescent="0.2">
      <c r="A160">
        <v>2020</v>
      </c>
      <c r="B160" s="1">
        <v>159</v>
      </c>
      <c r="C160" s="2" t="s">
        <v>426</v>
      </c>
      <c r="D160" s="2" t="s">
        <v>55</v>
      </c>
      <c r="E160" s="2">
        <v>23</v>
      </c>
      <c r="F160" s="2" t="s">
        <v>169</v>
      </c>
      <c r="G160" s="2">
        <v>16</v>
      </c>
      <c r="H160" s="2">
        <v>9</v>
      </c>
      <c r="I160" s="2">
        <v>55</v>
      </c>
      <c r="J160" s="2">
        <v>28</v>
      </c>
      <c r="K160" s="2">
        <v>511</v>
      </c>
      <c r="L160" s="2">
        <v>3</v>
      </c>
      <c r="M160" s="2">
        <v>18</v>
      </c>
      <c r="N160" s="2">
        <v>332</v>
      </c>
      <c r="O160" s="2">
        <v>11.9</v>
      </c>
      <c r="P160" s="2">
        <v>179</v>
      </c>
      <c r="Q160" s="2">
        <v>6.4</v>
      </c>
      <c r="R160" s="2">
        <v>16.3</v>
      </c>
      <c r="S160" s="2">
        <v>1</v>
      </c>
      <c r="T160" s="2">
        <v>28</v>
      </c>
      <c r="U160" s="2">
        <v>5</v>
      </c>
      <c r="V160" s="2">
        <v>9.1</v>
      </c>
      <c r="W160" s="2">
        <v>2</v>
      </c>
      <c r="X160" s="2">
        <v>86.2</v>
      </c>
      <c r="Y160" t="str">
        <f t="shared" si="8"/>
        <v>Jalen Guyton</v>
      </c>
      <c r="Z160" t="str">
        <f t="shared" si="9"/>
        <v>2020-Jalen Guyton</v>
      </c>
      <c r="AA160" s="13">
        <f t="shared" si="10"/>
        <v>511</v>
      </c>
      <c r="AB160">
        <f t="shared" si="11"/>
        <v>179</v>
      </c>
    </row>
    <row r="161" spans="1:28" x14ac:dyDescent="0.2">
      <c r="A161">
        <v>2020</v>
      </c>
      <c r="B161" s="1">
        <v>160</v>
      </c>
      <c r="C161" s="2" t="s">
        <v>128</v>
      </c>
      <c r="D161" s="2" t="s">
        <v>74</v>
      </c>
      <c r="E161" s="2">
        <v>27</v>
      </c>
      <c r="F161" s="2" t="s">
        <v>24</v>
      </c>
      <c r="G161" s="2">
        <v>11</v>
      </c>
      <c r="H161" s="2">
        <v>5</v>
      </c>
      <c r="I161" s="2">
        <v>35</v>
      </c>
      <c r="J161" s="2">
        <v>28</v>
      </c>
      <c r="K161" s="2">
        <v>249</v>
      </c>
      <c r="L161" s="2">
        <v>1</v>
      </c>
      <c r="M161" s="2">
        <v>8</v>
      </c>
      <c r="N161" s="2">
        <v>29</v>
      </c>
      <c r="O161" s="2">
        <v>1</v>
      </c>
      <c r="P161" s="2">
        <v>220</v>
      </c>
      <c r="Q161" s="2">
        <v>7.9</v>
      </c>
      <c r="R161" s="2">
        <v>1.9</v>
      </c>
      <c r="S161" s="2">
        <v>2</v>
      </c>
      <c r="T161" s="2">
        <v>14</v>
      </c>
      <c r="U161" s="2">
        <v>2</v>
      </c>
      <c r="V161" s="2">
        <v>5.7</v>
      </c>
      <c r="W161" s="2">
        <v>0</v>
      </c>
      <c r="X161" s="2">
        <v>105.8</v>
      </c>
      <c r="Y161" t="str">
        <f t="shared" si="8"/>
        <v>Duke Johnson</v>
      </c>
      <c r="Z161" t="str">
        <f t="shared" si="9"/>
        <v>2020-Duke Johnson</v>
      </c>
      <c r="AA161" s="13">
        <f t="shared" si="10"/>
        <v>362.18181818181819</v>
      </c>
      <c r="AB161">
        <f t="shared" si="11"/>
        <v>320</v>
      </c>
    </row>
    <row r="162" spans="1:28" x14ac:dyDescent="0.2">
      <c r="A162">
        <v>2020</v>
      </c>
      <c r="B162" s="1">
        <v>161</v>
      </c>
      <c r="C162" s="2" t="s">
        <v>15</v>
      </c>
      <c r="D162" s="2" t="s">
        <v>16</v>
      </c>
      <c r="E162" s="2">
        <v>23</v>
      </c>
      <c r="F162" s="2" t="s">
        <v>17</v>
      </c>
      <c r="G162" s="2">
        <v>14</v>
      </c>
      <c r="H162" s="2">
        <v>13</v>
      </c>
      <c r="I162" s="2">
        <v>42</v>
      </c>
      <c r="J162" s="2">
        <v>28</v>
      </c>
      <c r="K162" s="2">
        <v>165</v>
      </c>
      <c r="L162" s="2">
        <v>1</v>
      </c>
      <c r="M162" s="2">
        <v>2</v>
      </c>
      <c r="N162" s="2">
        <v>8</v>
      </c>
      <c r="O162" s="2">
        <v>0.3</v>
      </c>
      <c r="P162" s="2">
        <v>157</v>
      </c>
      <c r="Q162" s="2">
        <v>5.6</v>
      </c>
      <c r="R162" s="2">
        <v>0.9</v>
      </c>
      <c r="S162" s="2">
        <v>1</v>
      </c>
      <c r="T162" s="2">
        <v>28</v>
      </c>
      <c r="U162" s="2">
        <v>5</v>
      </c>
      <c r="V162" s="2">
        <v>11.9</v>
      </c>
      <c r="W162" s="2">
        <v>1</v>
      </c>
      <c r="X162" s="2">
        <v>72</v>
      </c>
      <c r="Y162" t="str">
        <f t="shared" si="8"/>
        <v>Ronald Jones II</v>
      </c>
      <c r="Z162" t="str">
        <f t="shared" si="9"/>
        <v>2020-Ronald Jones II</v>
      </c>
      <c r="AA162" s="13">
        <f t="shared" si="10"/>
        <v>188.57142857142858</v>
      </c>
      <c r="AB162">
        <f t="shared" si="11"/>
        <v>179.42857142857142</v>
      </c>
    </row>
    <row r="163" spans="1:28" x14ac:dyDescent="0.2">
      <c r="A163">
        <v>2020</v>
      </c>
      <c r="B163" s="1">
        <v>162</v>
      </c>
      <c r="C163" s="2" t="s">
        <v>460</v>
      </c>
      <c r="D163" s="2" t="s">
        <v>41</v>
      </c>
      <c r="E163" s="2">
        <v>21</v>
      </c>
      <c r="F163" s="2" t="s">
        <v>311</v>
      </c>
      <c r="G163" s="2">
        <v>16</v>
      </c>
      <c r="H163" s="2">
        <v>9</v>
      </c>
      <c r="I163" s="2">
        <v>44</v>
      </c>
      <c r="J163" s="2">
        <v>28</v>
      </c>
      <c r="K163" s="2">
        <v>243</v>
      </c>
      <c r="L163" s="2">
        <v>2</v>
      </c>
      <c r="M163" s="2">
        <v>12</v>
      </c>
      <c r="N163" s="2">
        <v>107</v>
      </c>
      <c r="O163" s="2">
        <v>3.8</v>
      </c>
      <c r="P163" s="2">
        <v>136</v>
      </c>
      <c r="Q163" s="2">
        <v>4.9000000000000004</v>
      </c>
      <c r="R163" s="2">
        <v>6.5</v>
      </c>
      <c r="S163" s="2">
        <v>2</v>
      </c>
      <c r="T163" s="2">
        <v>14</v>
      </c>
      <c r="U163" s="2">
        <v>2</v>
      </c>
      <c r="V163" s="2">
        <v>4.5</v>
      </c>
      <c r="W163" s="2">
        <v>1</v>
      </c>
      <c r="X163" s="2">
        <v>83.8</v>
      </c>
      <c r="Y163" t="str">
        <f t="shared" si="8"/>
        <v>Cole Kmet</v>
      </c>
      <c r="Z163" t="str">
        <f t="shared" si="9"/>
        <v>2020-Cole Kmet</v>
      </c>
      <c r="AA163" s="13">
        <f t="shared" si="10"/>
        <v>243</v>
      </c>
      <c r="AB163">
        <f t="shared" si="11"/>
        <v>136</v>
      </c>
    </row>
    <row r="164" spans="1:28" x14ac:dyDescent="0.2">
      <c r="A164">
        <v>2020</v>
      </c>
      <c r="B164" s="1">
        <v>163</v>
      </c>
      <c r="C164" s="2" t="s">
        <v>983</v>
      </c>
      <c r="D164" s="2" t="s">
        <v>31</v>
      </c>
      <c r="E164" s="2">
        <v>28</v>
      </c>
      <c r="F164" s="2" t="s">
        <v>232</v>
      </c>
      <c r="G164" s="2">
        <v>15</v>
      </c>
      <c r="H164" s="2">
        <v>13</v>
      </c>
      <c r="I164" s="2">
        <v>38</v>
      </c>
      <c r="J164" s="2">
        <v>28</v>
      </c>
      <c r="K164" s="2">
        <v>262</v>
      </c>
      <c r="L164" s="2">
        <v>0</v>
      </c>
      <c r="M164" s="2">
        <v>12</v>
      </c>
      <c r="N164" s="2">
        <v>168</v>
      </c>
      <c r="O164" s="2">
        <v>6</v>
      </c>
      <c r="P164" s="2">
        <v>94</v>
      </c>
      <c r="Q164" s="2">
        <v>3.4</v>
      </c>
      <c r="R164" s="2">
        <v>7.2</v>
      </c>
      <c r="S164" s="2">
        <v>1</v>
      </c>
      <c r="T164" s="2">
        <v>28</v>
      </c>
      <c r="U164" s="2">
        <v>0</v>
      </c>
      <c r="V164" s="2">
        <v>0</v>
      </c>
      <c r="W164" s="2">
        <v>1</v>
      </c>
      <c r="X164" s="2">
        <v>81.3</v>
      </c>
      <c r="Y164" t="str">
        <f t="shared" si="8"/>
        <v>James O'Shaughnessy</v>
      </c>
      <c r="Z164" t="str">
        <f t="shared" si="9"/>
        <v>2020-James O'Shaughnessy</v>
      </c>
      <c r="AA164" s="13">
        <f t="shared" si="10"/>
        <v>279.46666666666664</v>
      </c>
      <c r="AB164">
        <f t="shared" si="11"/>
        <v>100.26666666666667</v>
      </c>
    </row>
    <row r="165" spans="1:28" x14ac:dyDescent="0.2">
      <c r="A165">
        <v>2020</v>
      </c>
      <c r="B165" s="1">
        <v>164</v>
      </c>
      <c r="C165" s="2" t="s">
        <v>36</v>
      </c>
      <c r="D165" s="2" t="s">
        <v>37</v>
      </c>
      <c r="E165" s="2">
        <v>23</v>
      </c>
      <c r="F165" s="2" t="s">
        <v>24</v>
      </c>
      <c r="G165" s="2">
        <v>16</v>
      </c>
      <c r="H165" s="2">
        <v>2</v>
      </c>
      <c r="I165" s="2">
        <v>40</v>
      </c>
      <c r="J165" s="2">
        <v>28</v>
      </c>
      <c r="K165" s="2">
        <v>193</v>
      </c>
      <c r="L165" s="2">
        <v>1</v>
      </c>
      <c r="M165" s="2">
        <v>9</v>
      </c>
      <c r="N165" s="2">
        <v>-39</v>
      </c>
      <c r="O165" s="2">
        <v>-1.4</v>
      </c>
      <c r="P165" s="2">
        <v>232</v>
      </c>
      <c r="Q165" s="2">
        <v>8.3000000000000007</v>
      </c>
      <c r="R165" s="2">
        <v>-0.4</v>
      </c>
      <c r="S165" s="2">
        <v>4</v>
      </c>
      <c r="T165" s="2">
        <v>7</v>
      </c>
      <c r="U165" s="2">
        <v>4</v>
      </c>
      <c r="V165" s="2">
        <v>10</v>
      </c>
      <c r="W165" s="2">
        <v>0</v>
      </c>
      <c r="X165" s="2">
        <v>88.9</v>
      </c>
      <c r="Y165" t="str">
        <f t="shared" si="8"/>
        <v>Tony Pollard</v>
      </c>
      <c r="Z165" t="str">
        <f t="shared" si="9"/>
        <v>2020-Tony Pollard</v>
      </c>
      <c r="AA165" s="13">
        <f t="shared" si="10"/>
        <v>193</v>
      </c>
      <c r="AB165">
        <f t="shared" si="11"/>
        <v>232</v>
      </c>
    </row>
    <row r="166" spans="1:28" x14ac:dyDescent="0.2">
      <c r="A166">
        <v>2020</v>
      </c>
      <c r="B166" s="1">
        <v>165</v>
      </c>
      <c r="C166" s="2" t="s">
        <v>937</v>
      </c>
      <c r="D166" s="2" t="s">
        <v>39</v>
      </c>
      <c r="E166" s="2">
        <v>31</v>
      </c>
      <c r="F166" s="2" t="s">
        <v>232</v>
      </c>
      <c r="G166" s="2">
        <v>12</v>
      </c>
      <c r="H166" s="2">
        <v>12</v>
      </c>
      <c r="I166" s="2">
        <v>37</v>
      </c>
      <c r="J166" s="2">
        <v>28</v>
      </c>
      <c r="K166" s="2">
        <v>334</v>
      </c>
      <c r="L166" s="2">
        <v>1</v>
      </c>
      <c r="M166" s="2">
        <v>16</v>
      </c>
      <c r="N166" s="2">
        <v>170</v>
      </c>
      <c r="O166" s="2">
        <v>6.1</v>
      </c>
      <c r="P166" s="2">
        <v>164</v>
      </c>
      <c r="Q166" s="2">
        <v>5.9</v>
      </c>
      <c r="R166" s="2">
        <v>7.1</v>
      </c>
      <c r="S166" s="2">
        <v>2</v>
      </c>
      <c r="T166" s="2">
        <v>14</v>
      </c>
      <c r="U166" s="2">
        <v>0</v>
      </c>
      <c r="V166" s="2">
        <v>0</v>
      </c>
      <c r="W166" s="2">
        <v>0</v>
      </c>
      <c r="X166" s="2">
        <v>111.8</v>
      </c>
      <c r="Y166" t="str">
        <f t="shared" si="8"/>
        <v>Kyle Rudolph</v>
      </c>
      <c r="Z166" t="str">
        <f t="shared" si="9"/>
        <v>2020-Kyle Rudolph</v>
      </c>
      <c r="AA166" s="13">
        <f t="shared" si="10"/>
        <v>445.33333333333331</v>
      </c>
      <c r="AB166">
        <f t="shared" si="11"/>
        <v>218.66666666666666</v>
      </c>
    </row>
    <row r="167" spans="1:28" x14ac:dyDescent="0.2">
      <c r="A167">
        <v>2020</v>
      </c>
      <c r="B167" s="1">
        <v>166</v>
      </c>
      <c r="C167" s="2" t="s">
        <v>46</v>
      </c>
      <c r="D167" s="2" t="s">
        <v>47</v>
      </c>
      <c r="E167" s="2">
        <v>23</v>
      </c>
      <c r="F167" s="2" t="s">
        <v>17</v>
      </c>
      <c r="G167" s="2">
        <v>12</v>
      </c>
      <c r="H167" s="2">
        <v>11</v>
      </c>
      <c r="I167" s="2">
        <v>52</v>
      </c>
      <c r="J167" s="2">
        <v>28</v>
      </c>
      <c r="K167" s="2">
        <v>197</v>
      </c>
      <c r="L167" s="2">
        <v>0</v>
      </c>
      <c r="M167" s="2">
        <v>8</v>
      </c>
      <c r="N167" s="2">
        <v>-11</v>
      </c>
      <c r="O167" s="2">
        <v>-0.4</v>
      </c>
      <c r="P167" s="2">
        <v>208</v>
      </c>
      <c r="Q167" s="2">
        <v>7.4</v>
      </c>
      <c r="R167" s="2">
        <v>1.9</v>
      </c>
      <c r="S167" s="2">
        <v>3</v>
      </c>
      <c r="T167" s="2">
        <v>9.3000000000000007</v>
      </c>
      <c r="U167" s="2">
        <v>7</v>
      </c>
      <c r="V167" s="2">
        <v>13.5</v>
      </c>
      <c r="W167" s="2">
        <v>2</v>
      </c>
      <c r="X167" s="2">
        <v>46.7</v>
      </c>
      <c r="Y167" t="str">
        <f t="shared" si="8"/>
        <v>Miles Sanders</v>
      </c>
      <c r="Z167" t="str">
        <f t="shared" si="9"/>
        <v>2020-Miles Sanders</v>
      </c>
      <c r="AA167" s="13">
        <f t="shared" si="10"/>
        <v>262.66666666666669</v>
      </c>
      <c r="AB167">
        <f t="shared" si="11"/>
        <v>277.33333333333331</v>
      </c>
    </row>
    <row r="168" spans="1:28" x14ac:dyDescent="0.2">
      <c r="A168">
        <v>2020</v>
      </c>
      <c r="B168" s="1">
        <v>167</v>
      </c>
      <c r="C168" s="2" t="s">
        <v>208</v>
      </c>
      <c r="D168" s="2" t="s">
        <v>70</v>
      </c>
      <c r="E168" s="2">
        <v>23</v>
      </c>
      <c r="F168" s="2" t="s">
        <v>169</v>
      </c>
      <c r="G168" s="2">
        <v>12</v>
      </c>
      <c r="H168" s="2">
        <v>2</v>
      </c>
      <c r="I168" s="2">
        <v>37</v>
      </c>
      <c r="J168" s="2">
        <v>27</v>
      </c>
      <c r="K168" s="2">
        <v>265</v>
      </c>
      <c r="L168" s="2">
        <v>1</v>
      </c>
      <c r="M168" s="2">
        <v>13</v>
      </c>
      <c r="N168" s="2">
        <v>139</v>
      </c>
      <c r="O168" s="2">
        <v>5.0999999999999996</v>
      </c>
      <c r="P168" s="2">
        <v>126</v>
      </c>
      <c r="Q168" s="2">
        <v>4.7</v>
      </c>
      <c r="R168" s="2">
        <v>7.1</v>
      </c>
      <c r="S168" s="2">
        <v>0</v>
      </c>
      <c r="T168" s="3"/>
      <c r="U168" s="2">
        <v>2</v>
      </c>
      <c r="V168" s="2">
        <v>5.4</v>
      </c>
      <c r="W168" s="2">
        <v>1</v>
      </c>
      <c r="X168" s="2">
        <v>90.5</v>
      </c>
      <c r="Y168" t="str">
        <f t="shared" si="8"/>
        <v>Steven Sims</v>
      </c>
      <c r="Z168" t="str">
        <f t="shared" si="9"/>
        <v>2020-Steven Sims</v>
      </c>
      <c r="AA168" s="13">
        <f t="shared" si="10"/>
        <v>353.33333333333331</v>
      </c>
      <c r="AB168">
        <f t="shared" si="11"/>
        <v>168</v>
      </c>
    </row>
    <row r="169" spans="1:28" x14ac:dyDescent="0.2">
      <c r="A169">
        <v>2020</v>
      </c>
      <c r="B169" s="1">
        <v>168</v>
      </c>
      <c r="C169" s="2" t="s">
        <v>421</v>
      </c>
      <c r="D169" s="2" t="s">
        <v>70</v>
      </c>
      <c r="E169" s="2">
        <v>23</v>
      </c>
      <c r="F169" s="2" t="s">
        <v>169</v>
      </c>
      <c r="G169" s="2">
        <v>14</v>
      </c>
      <c r="H169" s="2">
        <v>6</v>
      </c>
      <c r="I169" s="2">
        <v>35</v>
      </c>
      <c r="J169" s="2">
        <v>27</v>
      </c>
      <c r="K169" s="2">
        <v>197</v>
      </c>
      <c r="L169" s="2">
        <v>0</v>
      </c>
      <c r="M169" s="2">
        <v>10</v>
      </c>
      <c r="N169" s="2">
        <v>54</v>
      </c>
      <c r="O169" s="2">
        <v>2</v>
      </c>
      <c r="P169" s="2">
        <v>143</v>
      </c>
      <c r="Q169" s="2">
        <v>5.3</v>
      </c>
      <c r="R169" s="2">
        <v>3.9</v>
      </c>
      <c r="S169" s="2">
        <v>2</v>
      </c>
      <c r="T169" s="2">
        <v>13.5</v>
      </c>
      <c r="U169" s="2">
        <v>1</v>
      </c>
      <c r="V169" s="2">
        <v>2.9</v>
      </c>
      <c r="W169" s="2">
        <v>0</v>
      </c>
      <c r="X169" s="2">
        <v>89.8</v>
      </c>
      <c r="Y169" t="str">
        <f t="shared" si="8"/>
        <v>Isaiah Wright</v>
      </c>
      <c r="Z169" t="str">
        <f t="shared" si="9"/>
        <v>2020-Isaiah Wright</v>
      </c>
      <c r="AA169" s="13">
        <f t="shared" si="10"/>
        <v>225.14285714285714</v>
      </c>
      <c r="AB169">
        <f t="shared" si="11"/>
        <v>163.42857142857142</v>
      </c>
    </row>
    <row r="170" spans="1:28" x14ac:dyDescent="0.2">
      <c r="A170">
        <v>2020</v>
      </c>
      <c r="B170" s="1">
        <v>169</v>
      </c>
      <c r="C170" s="2" t="s">
        <v>942</v>
      </c>
      <c r="D170" s="2" t="s">
        <v>53</v>
      </c>
      <c r="E170" s="2">
        <v>30</v>
      </c>
      <c r="F170" s="2" t="s">
        <v>311</v>
      </c>
      <c r="G170" s="2">
        <v>10</v>
      </c>
      <c r="H170" s="2">
        <v>1</v>
      </c>
      <c r="I170" s="2">
        <v>46</v>
      </c>
      <c r="J170" s="2">
        <v>26</v>
      </c>
      <c r="K170" s="2">
        <v>231</v>
      </c>
      <c r="L170" s="2">
        <v>4</v>
      </c>
      <c r="M170" s="2">
        <v>16</v>
      </c>
      <c r="N170" s="2">
        <v>147</v>
      </c>
      <c r="O170" s="2">
        <v>5.7</v>
      </c>
      <c r="P170" s="2">
        <v>84</v>
      </c>
      <c r="Q170" s="2">
        <v>3.2</v>
      </c>
      <c r="R170" s="2">
        <v>8</v>
      </c>
      <c r="S170" s="2">
        <v>2</v>
      </c>
      <c r="T170" s="2">
        <v>13</v>
      </c>
      <c r="U170" s="2">
        <v>3</v>
      </c>
      <c r="V170" s="2">
        <v>6.5</v>
      </c>
      <c r="W170" s="2">
        <v>1</v>
      </c>
      <c r="X170" s="2">
        <v>90</v>
      </c>
      <c r="Y170" t="str">
        <f t="shared" si="8"/>
        <v>Jordan Reed</v>
      </c>
      <c r="Z170" t="str">
        <f t="shared" si="9"/>
        <v>2020-Jordan Reed</v>
      </c>
      <c r="AA170" s="13">
        <f t="shared" si="10"/>
        <v>369.6</v>
      </c>
      <c r="AB170">
        <f t="shared" si="11"/>
        <v>134.4</v>
      </c>
    </row>
    <row r="171" spans="1:28" x14ac:dyDescent="0.2">
      <c r="A171">
        <v>2020</v>
      </c>
      <c r="B171" s="1">
        <v>170</v>
      </c>
      <c r="C171" s="2" t="s">
        <v>392</v>
      </c>
      <c r="D171" s="2" t="s">
        <v>66</v>
      </c>
      <c r="E171" s="2">
        <v>21</v>
      </c>
      <c r="F171" s="2" t="s">
        <v>181</v>
      </c>
      <c r="G171" s="2">
        <v>13</v>
      </c>
      <c r="H171" s="2">
        <v>12</v>
      </c>
      <c r="I171" s="2">
        <v>43</v>
      </c>
      <c r="J171" s="2">
        <v>26</v>
      </c>
      <c r="K171" s="2">
        <v>452</v>
      </c>
      <c r="L171" s="2">
        <v>2</v>
      </c>
      <c r="M171" s="2">
        <v>13</v>
      </c>
      <c r="N171" s="2">
        <v>307</v>
      </c>
      <c r="O171" s="2">
        <v>11.8</v>
      </c>
      <c r="P171" s="2">
        <v>145</v>
      </c>
      <c r="Q171" s="2">
        <v>5.6</v>
      </c>
      <c r="R171" s="2">
        <v>17.399999999999999</v>
      </c>
      <c r="S171" s="2">
        <v>0</v>
      </c>
      <c r="T171" s="3"/>
      <c r="U171" s="2">
        <v>3</v>
      </c>
      <c r="V171" s="2">
        <v>7</v>
      </c>
      <c r="W171" s="2">
        <v>1</v>
      </c>
      <c r="X171" s="2">
        <v>102.1</v>
      </c>
      <c r="Y171" t="str">
        <f t="shared" si="8"/>
        <v>Henry Ruggs III</v>
      </c>
      <c r="Z171" t="str">
        <f t="shared" si="9"/>
        <v>2020-Henry Ruggs III</v>
      </c>
      <c r="AA171" s="13">
        <f t="shared" si="10"/>
        <v>556.30769230769226</v>
      </c>
      <c r="AB171">
        <f t="shared" si="11"/>
        <v>178.46153846153845</v>
      </c>
    </row>
    <row r="172" spans="1:28" x14ac:dyDescent="0.2">
      <c r="A172">
        <v>2020</v>
      </c>
      <c r="B172" s="1">
        <v>171</v>
      </c>
      <c r="C172" s="2" t="s">
        <v>1047</v>
      </c>
      <c r="D172" s="2" t="s">
        <v>78</v>
      </c>
      <c r="E172" s="2">
        <v>25</v>
      </c>
      <c r="F172" s="2" t="s">
        <v>232</v>
      </c>
      <c r="G172" s="2">
        <v>15</v>
      </c>
      <c r="H172" s="2">
        <v>13</v>
      </c>
      <c r="I172" s="2">
        <v>29</v>
      </c>
      <c r="J172" s="2">
        <v>26</v>
      </c>
      <c r="K172" s="2">
        <v>208</v>
      </c>
      <c r="L172" s="2">
        <v>2</v>
      </c>
      <c r="M172" s="2">
        <v>13</v>
      </c>
      <c r="N172" s="2">
        <v>86</v>
      </c>
      <c r="O172" s="2">
        <v>3.3</v>
      </c>
      <c r="P172" s="2">
        <v>122</v>
      </c>
      <c r="Q172" s="2">
        <v>4.7</v>
      </c>
      <c r="R172" s="2">
        <v>3.9</v>
      </c>
      <c r="S172" s="2">
        <v>2</v>
      </c>
      <c r="T172" s="2">
        <v>13</v>
      </c>
      <c r="U172" s="2">
        <v>1</v>
      </c>
      <c r="V172" s="2">
        <v>3.4</v>
      </c>
      <c r="W172" s="2">
        <v>0</v>
      </c>
      <c r="X172" s="2">
        <v>119.5</v>
      </c>
      <c r="Y172" t="str">
        <f t="shared" si="8"/>
        <v>Durham Smythe</v>
      </c>
      <c r="Z172" t="str">
        <f t="shared" si="9"/>
        <v>2020-Durham Smythe</v>
      </c>
      <c r="AA172" s="13">
        <f t="shared" si="10"/>
        <v>221.86666666666667</v>
      </c>
      <c r="AB172">
        <f t="shared" si="11"/>
        <v>130.13333333333333</v>
      </c>
    </row>
    <row r="173" spans="1:28" x14ac:dyDescent="0.2">
      <c r="A173">
        <v>2020</v>
      </c>
      <c r="B173" s="1">
        <v>172</v>
      </c>
      <c r="C173" s="2" t="s">
        <v>134</v>
      </c>
      <c r="D173" s="2" t="s">
        <v>81</v>
      </c>
      <c r="E173" s="2">
        <v>30</v>
      </c>
      <c r="F173" s="3"/>
      <c r="G173" s="2">
        <v>10</v>
      </c>
      <c r="H173" s="2">
        <v>0</v>
      </c>
      <c r="I173" s="2">
        <v>33</v>
      </c>
      <c r="J173" s="2">
        <v>25</v>
      </c>
      <c r="K173" s="2">
        <v>192</v>
      </c>
      <c r="L173" s="2">
        <v>3</v>
      </c>
      <c r="M173" s="2">
        <v>11</v>
      </c>
      <c r="N173" s="2">
        <v>-9</v>
      </c>
      <c r="O173" s="2">
        <v>-0.4</v>
      </c>
      <c r="P173" s="2">
        <v>201</v>
      </c>
      <c r="Q173" s="2">
        <v>8</v>
      </c>
      <c r="R173" s="2">
        <v>0.9</v>
      </c>
      <c r="S173" s="2">
        <v>2</v>
      </c>
      <c r="T173" s="2">
        <v>12.5</v>
      </c>
      <c r="U173" s="2">
        <v>0</v>
      </c>
      <c r="V173" s="2">
        <v>0</v>
      </c>
      <c r="W173" s="2">
        <v>1</v>
      </c>
      <c r="X173" s="2">
        <v>107.1</v>
      </c>
      <c r="Y173" t="str">
        <f t="shared" si="8"/>
        <v>Rex Burkhead</v>
      </c>
      <c r="Z173" t="str">
        <f t="shared" si="9"/>
        <v>2020-Rex Burkhead</v>
      </c>
      <c r="AA173" s="13">
        <f t="shared" si="10"/>
        <v>307.2</v>
      </c>
      <c r="AB173">
        <f t="shared" si="11"/>
        <v>321.60000000000002</v>
      </c>
    </row>
    <row r="174" spans="1:28" x14ac:dyDescent="0.2">
      <c r="A174">
        <v>2020</v>
      </c>
      <c r="B174" s="1">
        <v>173</v>
      </c>
      <c r="C174" s="2" t="s">
        <v>87</v>
      </c>
      <c r="D174" s="2" t="s">
        <v>88</v>
      </c>
      <c r="E174" s="2">
        <v>26</v>
      </c>
      <c r="F174" s="2" t="s">
        <v>17</v>
      </c>
      <c r="G174" s="2">
        <v>15</v>
      </c>
      <c r="H174" s="2">
        <v>13</v>
      </c>
      <c r="I174" s="2">
        <v>31</v>
      </c>
      <c r="J174" s="2">
        <v>25</v>
      </c>
      <c r="K174" s="2">
        <v>137</v>
      </c>
      <c r="L174" s="2">
        <v>0</v>
      </c>
      <c r="M174" s="2">
        <v>5</v>
      </c>
      <c r="N174" s="2">
        <v>-28</v>
      </c>
      <c r="O174" s="2">
        <v>-1.1000000000000001</v>
      </c>
      <c r="P174" s="2">
        <v>165</v>
      </c>
      <c r="Q174" s="2">
        <v>6.6</v>
      </c>
      <c r="R174" s="2">
        <v>-1</v>
      </c>
      <c r="S174" s="2">
        <v>1</v>
      </c>
      <c r="T174" s="2">
        <v>25</v>
      </c>
      <c r="U174" s="2">
        <v>2</v>
      </c>
      <c r="V174" s="2">
        <v>6.5</v>
      </c>
      <c r="W174" s="2">
        <v>0</v>
      </c>
      <c r="X174" s="2">
        <v>85.1</v>
      </c>
      <c r="Y174" t="str">
        <f t="shared" si="8"/>
        <v>Kenyan Drake</v>
      </c>
      <c r="Z174" t="str">
        <f t="shared" si="9"/>
        <v>2020-Kenyan Drake</v>
      </c>
      <c r="AA174" s="13">
        <f t="shared" si="10"/>
        <v>146.13333333333333</v>
      </c>
      <c r="AB174">
        <f t="shared" si="11"/>
        <v>176</v>
      </c>
    </row>
    <row r="175" spans="1:28" x14ac:dyDescent="0.2">
      <c r="A175">
        <v>2020</v>
      </c>
      <c r="B175" s="1">
        <v>174</v>
      </c>
      <c r="C175" s="2" t="s">
        <v>84</v>
      </c>
      <c r="D175" s="2" t="s">
        <v>33</v>
      </c>
      <c r="E175" s="2">
        <v>26</v>
      </c>
      <c r="F175" s="2" t="s">
        <v>17</v>
      </c>
      <c r="G175" s="2">
        <v>15</v>
      </c>
      <c r="H175" s="2">
        <v>15</v>
      </c>
      <c r="I175" s="2">
        <v>35</v>
      </c>
      <c r="J175" s="2">
        <v>25</v>
      </c>
      <c r="K175" s="2">
        <v>164</v>
      </c>
      <c r="L175" s="2">
        <v>0</v>
      </c>
      <c r="M175" s="2">
        <v>7</v>
      </c>
      <c r="N175" s="2">
        <v>41</v>
      </c>
      <c r="O175" s="2">
        <v>1.6</v>
      </c>
      <c r="P175" s="2">
        <v>123</v>
      </c>
      <c r="Q175" s="2">
        <v>4.9000000000000004</v>
      </c>
      <c r="R175" s="2">
        <v>1.5</v>
      </c>
      <c r="S175" s="2">
        <v>3</v>
      </c>
      <c r="T175" s="2">
        <v>8.3000000000000007</v>
      </c>
      <c r="U175" s="2">
        <v>4</v>
      </c>
      <c r="V175" s="2">
        <v>11.4</v>
      </c>
      <c r="W175" s="2">
        <v>0</v>
      </c>
      <c r="X175" s="2">
        <v>81.099999999999994</v>
      </c>
      <c r="Y175" t="str">
        <f t="shared" si="8"/>
        <v>Todd Gurley</v>
      </c>
      <c r="Z175" t="str">
        <f t="shared" si="9"/>
        <v>2020-Todd Gurley</v>
      </c>
      <c r="AA175" s="13">
        <f t="shared" si="10"/>
        <v>174.93333333333334</v>
      </c>
      <c r="AB175">
        <f t="shared" si="11"/>
        <v>131.19999999999999</v>
      </c>
    </row>
    <row r="176" spans="1:28" x14ac:dyDescent="0.2">
      <c r="A176">
        <v>2020</v>
      </c>
      <c r="B176" s="1">
        <v>175</v>
      </c>
      <c r="C176" s="2" t="s">
        <v>32</v>
      </c>
      <c r="D176" s="2" t="s">
        <v>33</v>
      </c>
      <c r="E176" s="2">
        <v>25</v>
      </c>
      <c r="F176" s="2" t="s">
        <v>24</v>
      </c>
      <c r="G176" s="2">
        <v>16</v>
      </c>
      <c r="H176" s="2">
        <v>1</v>
      </c>
      <c r="I176" s="2">
        <v>30</v>
      </c>
      <c r="J176" s="2">
        <v>25</v>
      </c>
      <c r="K176" s="2">
        <v>199</v>
      </c>
      <c r="L176" s="2">
        <v>0</v>
      </c>
      <c r="M176" s="2">
        <v>7</v>
      </c>
      <c r="N176" s="2">
        <v>37</v>
      </c>
      <c r="O176" s="2">
        <v>1.5</v>
      </c>
      <c r="P176" s="2">
        <v>162</v>
      </c>
      <c r="Q176" s="2">
        <v>6.5</v>
      </c>
      <c r="R176" s="2">
        <v>1.3</v>
      </c>
      <c r="S176" s="2">
        <v>4</v>
      </c>
      <c r="T176" s="2">
        <v>6.3</v>
      </c>
      <c r="U176" s="2">
        <v>3</v>
      </c>
      <c r="V176" s="2">
        <v>10</v>
      </c>
      <c r="W176" s="2">
        <v>0</v>
      </c>
      <c r="X176" s="2">
        <v>94.3</v>
      </c>
      <c r="Y176" t="str">
        <f t="shared" si="8"/>
        <v>Brian Hill</v>
      </c>
      <c r="Z176" t="str">
        <f t="shared" si="9"/>
        <v>2020-Brian Hill</v>
      </c>
      <c r="AA176" s="13">
        <f t="shared" si="10"/>
        <v>199</v>
      </c>
      <c r="AB176">
        <f t="shared" si="11"/>
        <v>162</v>
      </c>
    </row>
    <row r="177" spans="1:28" x14ac:dyDescent="0.2">
      <c r="A177">
        <v>2020</v>
      </c>
      <c r="B177" s="1">
        <v>176</v>
      </c>
      <c r="C177" s="2" t="s">
        <v>1061</v>
      </c>
      <c r="D177" s="2" t="s">
        <v>51</v>
      </c>
      <c r="E177" s="2">
        <v>27</v>
      </c>
      <c r="F177" s="2" t="s">
        <v>311</v>
      </c>
      <c r="G177" s="2">
        <v>16</v>
      </c>
      <c r="H177" s="2">
        <v>5</v>
      </c>
      <c r="I177" s="2">
        <v>40</v>
      </c>
      <c r="J177" s="2">
        <v>25</v>
      </c>
      <c r="K177" s="2">
        <v>209</v>
      </c>
      <c r="L177" s="2">
        <v>3</v>
      </c>
      <c r="M177" s="2">
        <v>14</v>
      </c>
      <c r="N177" s="2">
        <v>129</v>
      </c>
      <c r="O177" s="2">
        <v>5.2</v>
      </c>
      <c r="P177" s="2">
        <v>80</v>
      </c>
      <c r="Q177" s="2">
        <v>3.2</v>
      </c>
      <c r="R177" s="2">
        <v>5.9</v>
      </c>
      <c r="S177" s="2">
        <v>0</v>
      </c>
      <c r="T177" s="3"/>
      <c r="U177" s="2">
        <v>2</v>
      </c>
      <c r="V177" s="2">
        <v>5</v>
      </c>
      <c r="W177" s="2">
        <v>1</v>
      </c>
      <c r="X177" s="2">
        <v>90.5</v>
      </c>
      <c r="Y177" t="str">
        <f t="shared" si="8"/>
        <v>Jacob Hollister</v>
      </c>
      <c r="Z177" t="str">
        <f t="shared" si="9"/>
        <v>2020-Jacob Hollister</v>
      </c>
      <c r="AA177" s="13">
        <f t="shared" si="10"/>
        <v>209</v>
      </c>
      <c r="AB177">
        <f t="shared" si="11"/>
        <v>80</v>
      </c>
    </row>
    <row r="178" spans="1:28" x14ac:dyDescent="0.2">
      <c r="A178">
        <v>2020</v>
      </c>
      <c r="B178" s="1">
        <v>177</v>
      </c>
      <c r="C178" s="2" t="s">
        <v>140</v>
      </c>
      <c r="D178" s="2" t="s">
        <v>47</v>
      </c>
      <c r="E178" s="2">
        <v>25</v>
      </c>
      <c r="F178" s="2" t="s">
        <v>24</v>
      </c>
      <c r="G178" s="2">
        <v>16</v>
      </c>
      <c r="H178" s="2">
        <v>4</v>
      </c>
      <c r="I178" s="2">
        <v>36</v>
      </c>
      <c r="J178" s="2">
        <v>25</v>
      </c>
      <c r="K178" s="2">
        <v>212</v>
      </c>
      <c r="L178" s="2">
        <v>1</v>
      </c>
      <c r="M178" s="2">
        <v>8</v>
      </c>
      <c r="N178" s="2">
        <v>31</v>
      </c>
      <c r="O178" s="2">
        <v>1.2</v>
      </c>
      <c r="P178" s="2">
        <v>181</v>
      </c>
      <c r="Q178" s="2">
        <v>7.2</v>
      </c>
      <c r="R178" s="2">
        <v>2.6</v>
      </c>
      <c r="S178" s="2">
        <v>1</v>
      </c>
      <c r="T178" s="2">
        <v>25</v>
      </c>
      <c r="U178" s="2">
        <v>0</v>
      </c>
      <c r="V178" s="2">
        <v>0</v>
      </c>
      <c r="W178" s="2">
        <v>0</v>
      </c>
      <c r="X178" s="2">
        <v>93.7</v>
      </c>
      <c r="Y178" t="str">
        <f t="shared" si="8"/>
        <v>Boston Scott</v>
      </c>
      <c r="Z178" t="str">
        <f t="shared" si="9"/>
        <v>2020-Boston Scott</v>
      </c>
      <c r="AA178" s="13">
        <f t="shared" si="10"/>
        <v>212</v>
      </c>
      <c r="AB178">
        <f t="shared" si="11"/>
        <v>181</v>
      </c>
    </row>
    <row r="179" spans="1:28" x14ac:dyDescent="0.2">
      <c r="A179">
        <v>2020</v>
      </c>
      <c r="B179" s="1">
        <v>178</v>
      </c>
      <c r="C179" s="2" t="s">
        <v>1223</v>
      </c>
      <c r="D179" s="2" t="s">
        <v>28</v>
      </c>
      <c r="E179" s="2">
        <v>22</v>
      </c>
      <c r="F179" s="2" t="s">
        <v>311</v>
      </c>
      <c r="G179" s="2">
        <v>15</v>
      </c>
      <c r="H179" s="2">
        <v>9</v>
      </c>
      <c r="I179" s="2">
        <v>38</v>
      </c>
      <c r="J179" s="2">
        <v>24</v>
      </c>
      <c r="K179" s="2">
        <v>238</v>
      </c>
      <c r="L179" s="2">
        <v>3</v>
      </c>
      <c r="M179" s="2">
        <v>14</v>
      </c>
      <c r="N179" s="2">
        <v>121</v>
      </c>
      <c r="O179" s="2">
        <v>5</v>
      </c>
      <c r="P179" s="2">
        <v>117</v>
      </c>
      <c r="Q179" s="2">
        <v>4.9000000000000004</v>
      </c>
      <c r="R179" s="2">
        <v>7.7</v>
      </c>
      <c r="S179" s="2">
        <v>2</v>
      </c>
      <c r="T179" s="2">
        <v>12</v>
      </c>
      <c r="U179" s="2">
        <v>3</v>
      </c>
      <c r="V179" s="2">
        <v>7.9</v>
      </c>
      <c r="W179" s="2">
        <v>2</v>
      </c>
      <c r="X179" s="2">
        <v>85.2</v>
      </c>
      <c r="Y179" t="str">
        <f t="shared" si="8"/>
        <v>Harrison Bryant</v>
      </c>
      <c r="Z179" t="str">
        <f t="shared" si="9"/>
        <v>2020-Harrison Bryant</v>
      </c>
      <c r="AA179" s="13">
        <f t="shared" si="10"/>
        <v>253.86666666666667</v>
      </c>
      <c r="AB179">
        <f t="shared" si="11"/>
        <v>124.8</v>
      </c>
    </row>
    <row r="180" spans="1:28" x14ac:dyDescent="0.2">
      <c r="A180">
        <v>2020</v>
      </c>
      <c r="B180" s="1">
        <v>179</v>
      </c>
      <c r="C180" s="2" t="s">
        <v>318</v>
      </c>
      <c r="D180" s="2" t="s">
        <v>51</v>
      </c>
      <c r="E180" s="2">
        <v>24</v>
      </c>
      <c r="F180" s="2" t="s">
        <v>232</v>
      </c>
      <c r="G180" s="2">
        <v>16</v>
      </c>
      <c r="H180" s="2">
        <v>12</v>
      </c>
      <c r="I180" s="2">
        <v>29</v>
      </c>
      <c r="J180" s="2">
        <v>24</v>
      </c>
      <c r="K180" s="2">
        <v>251</v>
      </c>
      <c r="L180" s="2">
        <v>2</v>
      </c>
      <c r="M180" s="2">
        <v>12</v>
      </c>
      <c r="N180" s="2">
        <v>82</v>
      </c>
      <c r="O180" s="2">
        <v>3.4</v>
      </c>
      <c r="P180" s="2">
        <v>169</v>
      </c>
      <c r="Q180" s="2">
        <v>7</v>
      </c>
      <c r="R180" s="2">
        <v>4.8</v>
      </c>
      <c r="S180" s="2">
        <v>0</v>
      </c>
      <c r="T180" s="3"/>
      <c r="U180" s="2">
        <v>1</v>
      </c>
      <c r="V180" s="2">
        <v>3.4</v>
      </c>
      <c r="W180" s="2">
        <v>1</v>
      </c>
      <c r="X180" s="2">
        <v>111.4</v>
      </c>
      <c r="Y180" t="str">
        <f t="shared" si="8"/>
        <v>Will Dissly</v>
      </c>
      <c r="Z180" t="str">
        <f t="shared" si="9"/>
        <v>2020-Will Dissly</v>
      </c>
      <c r="AA180" s="13">
        <f t="shared" si="10"/>
        <v>251</v>
      </c>
      <c r="AB180">
        <f t="shared" si="11"/>
        <v>169</v>
      </c>
    </row>
    <row r="181" spans="1:28" x14ac:dyDescent="0.2">
      <c r="A181">
        <v>2020</v>
      </c>
      <c r="B181" s="1">
        <v>180</v>
      </c>
      <c r="C181" s="2" t="s">
        <v>336</v>
      </c>
      <c r="D181" s="2" t="s">
        <v>21</v>
      </c>
      <c r="E181" s="2">
        <v>24</v>
      </c>
      <c r="F181" s="2" t="s">
        <v>311</v>
      </c>
      <c r="G181" s="2">
        <v>12</v>
      </c>
      <c r="H181" s="2">
        <v>7</v>
      </c>
      <c r="I181" s="2">
        <v>44</v>
      </c>
      <c r="J181" s="2">
        <v>24</v>
      </c>
      <c r="K181" s="2">
        <v>288</v>
      </c>
      <c r="L181" s="2">
        <v>3</v>
      </c>
      <c r="M181" s="2">
        <v>14</v>
      </c>
      <c r="N181" s="2">
        <v>128</v>
      </c>
      <c r="O181" s="2">
        <v>5.3</v>
      </c>
      <c r="P181" s="2">
        <v>160</v>
      </c>
      <c r="Q181" s="2">
        <v>6.7</v>
      </c>
      <c r="R181" s="2">
        <v>8.1999999999999993</v>
      </c>
      <c r="S181" s="2">
        <v>0</v>
      </c>
      <c r="T181" s="3"/>
      <c r="U181" s="2">
        <v>4</v>
      </c>
      <c r="V181" s="2">
        <v>9.1</v>
      </c>
      <c r="W181" s="2">
        <v>1</v>
      </c>
      <c r="X181" s="2">
        <v>88.1</v>
      </c>
      <c r="Y181" t="str">
        <f t="shared" si="8"/>
        <v>Dawson Knox</v>
      </c>
      <c r="Z181" t="str">
        <f t="shared" si="9"/>
        <v>2020-Dawson Knox</v>
      </c>
      <c r="AA181" s="13">
        <f t="shared" si="10"/>
        <v>384</v>
      </c>
      <c r="AB181">
        <f t="shared" si="11"/>
        <v>213.33333333333334</v>
      </c>
    </row>
    <row r="182" spans="1:28" x14ac:dyDescent="0.2">
      <c r="A182">
        <v>2020</v>
      </c>
      <c r="B182" s="1">
        <v>181</v>
      </c>
      <c r="C182" s="2" t="s">
        <v>974</v>
      </c>
      <c r="D182" s="2" t="s">
        <v>51</v>
      </c>
      <c r="E182" s="2">
        <v>35</v>
      </c>
      <c r="F182" s="2" t="s">
        <v>311</v>
      </c>
      <c r="G182" s="2">
        <v>11</v>
      </c>
      <c r="H182" s="2">
        <v>8</v>
      </c>
      <c r="I182" s="2">
        <v>37</v>
      </c>
      <c r="J182" s="2">
        <v>24</v>
      </c>
      <c r="K182" s="2">
        <v>239</v>
      </c>
      <c r="L182" s="2">
        <v>1</v>
      </c>
      <c r="M182" s="2">
        <v>16</v>
      </c>
      <c r="N182" s="2">
        <v>190</v>
      </c>
      <c r="O182" s="2">
        <v>7.9</v>
      </c>
      <c r="P182" s="2">
        <v>49</v>
      </c>
      <c r="Q182" s="2">
        <v>2</v>
      </c>
      <c r="R182" s="2">
        <v>7.8</v>
      </c>
      <c r="S182" s="2">
        <v>0</v>
      </c>
      <c r="T182" s="3"/>
      <c r="U182" s="2">
        <v>2</v>
      </c>
      <c r="V182" s="2">
        <v>5.4</v>
      </c>
      <c r="W182" s="2">
        <v>2</v>
      </c>
      <c r="X182" s="2">
        <v>69.5</v>
      </c>
      <c r="Y182" t="str">
        <f t="shared" si="8"/>
        <v>Greg Olsen</v>
      </c>
      <c r="Z182" t="str">
        <f t="shared" si="9"/>
        <v>2020-Greg Olsen</v>
      </c>
      <c r="AA182" s="13">
        <f t="shared" si="10"/>
        <v>347.63636363636363</v>
      </c>
      <c r="AB182">
        <f t="shared" si="11"/>
        <v>71.272727272727266</v>
      </c>
    </row>
    <row r="183" spans="1:28" x14ac:dyDescent="0.2">
      <c r="A183">
        <v>2020</v>
      </c>
      <c r="B183" s="1">
        <v>182</v>
      </c>
      <c r="C183" s="2" t="s">
        <v>1115</v>
      </c>
      <c r="D183" s="2" t="s">
        <v>47</v>
      </c>
      <c r="E183" s="2">
        <v>28</v>
      </c>
      <c r="F183" s="2" t="s">
        <v>311</v>
      </c>
      <c r="G183" s="2">
        <v>14</v>
      </c>
      <c r="H183" s="2">
        <v>4</v>
      </c>
      <c r="I183" s="2">
        <v>31</v>
      </c>
      <c r="J183" s="2">
        <v>24</v>
      </c>
      <c r="K183" s="2">
        <v>345</v>
      </c>
      <c r="L183" s="2">
        <v>2</v>
      </c>
      <c r="M183" s="2">
        <v>16</v>
      </c>
      <c r="N183" s="2">
        <v>250</v>
      </c>
      <c r="O183" s="2">
        <v>10.4</v>
      </c>
      <c r="P183" s="2">
        <v>95</v>
      </c>
      <c r="Q183" s="2">
        <v>4</v>
      </c>
      <c r="R183" s="2">
        <v>9.8000000000000007</v>
      </c>
      <c r="S183" s="2">
        <v>1</v>
      </c>
      <c r="T183" s="2">
        <v>24</v>
      </c>
      <c r="U183" s="2">
        <v>0</v>
      </c>
      <c r="V183" s="2">
        <v>0</v>
      </c>
      <c r="W183" s="2">
        <v>0</v>
      </c>
      <c r="X183" s="2">
        <v>134.5</v>
      </c>
      <c r="Y183" t="str">
        <f t="shared" si="8"/>
        <v>Richard Rodgers</v>
      </c>
      <c r="Z183" t="str">
        <f t="shared" si="9"/>
        <v>2020-Richard Rodgers</v>
      </c>
      <c r="AA183" s="13">
        <f t="shared" si="10"/>
        <v>394.28571428571428</v>
      </c>
      <c r="AB183">
        <f t="shared" si="11"/>
        <v>108.57142857142857</v>
      </c>
    </row>
    <row r="184" spans="1:28" x14ac:dyDescent="0.2">
      <c r="A184">
        <v>2020</v>
      </c>
      <c r="B184" s="1">
        <v>183</v>
      </c>
      <c r="C184" s="2" t="s">
        <v>261</v>
      </c>
      <c r="D184" s="2" t="s">
        <v>28</v>
      </c>
      <c r="E184" s="2">
        <v>28</v>
      </c>
      <c r="F184" s="2" t="s">
        <v>169</v>
      </c>
      <c r="G184" s="2">
        <v>7</v>
      </c>
      <c r="H184" s="2">
        <v>7</v>
      </c>
      <c r="I184" s="2">
        <v>43</v>
      </c>
      <c r="J184" s="2">
        <v>23</v>
      </c>
      <c r="K184" s="2">
        <v>319</v>
      </c>
      <c r="L184" s="2">
        <v>3</v>
      </c>
      <c r="M184" s="2">
        <v>17</v>
      </c>
      <c r="N184" s="2">
        <v>273</v>
      </c>
      <c r="O184" s="2">
        <v>11.9</v>
      </c>
      <c r="P184" s="2">
        <v>46</v>
      </c>
      <c r="Q184" s="2">
        <v>2</v>
      </c>
      <c r="R184" s="2">
        <v>13.6</v>
      </c>
      <c r="S184" s="2">
        <v>2</v>
      </c>
      <c r="T184" s="2">
        <v>11.5</v>
      </c>
      <c r="U184" s="2">
        <v>1</v>
      </c>
      <c r="V184" s="2">
        <v>2.2999999999999998</v>
      </c>
      <c r="W184" s="2">
        <v>1</v>
      </c>
      <c r="X184" s="2">
        <v>91.1</v>
      </c>
      <c r="Y184" t="str">
        <f t="shared" si="8"/>
        <v>Odell Beckham Jr.</v>
      </c>
      <c r="Z184" t="str">
        <f t="shared" si="9"/>
        <v>2020-Odell Beckham Jr.</v>
      </c>
      <c r="AA184" s="13">
        <f t="shared" si="10"/>
        <v>729.14285714285711</v>
      </c>
      <c r="AB184">
        <f t="shared" si="11"/>
        <v>105.14285714285714</v>
      </c>
    </row>
    <row r="185" spans="1:28" x14ac:dyDescent="0.2">
      <c r="A185">
        <v>2020</v>
      </c>
      <c r="B185" s="1">
        <v>184</v>
      </c>
      <c r="C185" s="2" t="s">
        <v>96</v>
      </c>
      <c r="D185" s="2" t="s">
        <v>64</v>
      </c>
      <c r="E185" s="2">
        <v>27</v>
      </c>
      <c r="F185" s="3"/>
      <c r="G185" s="2">
        <v>16</v>
      </c>
      <c r="H185" s="2">
        <v>0</v>
      </c>
      <c r="I185" s="2">
        <v>33</v>
      </c>
      <c r="J185" s="2">
        <v>23</v>
      </c>
      <c r="K185" s="2">
        <v>162</v>
      </c>
      <c r="L185" s="2">
        <v>0</v>
      </c>
      <c r="M185" s="2">
        <v>9</v>
      </c>
      <c r="N185" s="2">
        <v>-16</v>
      </c>
      <c r="O185" s="2">
        <v>-0.7</v>
      </c>
      <c r="P185" s="2">
        <v>178</v>
      </c>
      <c r="Q185" s="2">
        <v>7.7</v>
      </c>
      <c r="R185" s="2">
        <v>-0.3</v>
      </c>
      <c r="S185" s="2">
        <v>1</v>
      </c>
      <c r="T185" s="2">
        <v>23</v>
      </c>
      <c r="U185" s="2">
        <v>3</v>
      </c>
      <c r="V185" s="2">
        <v>9.1</v>
      </c>
      <c r="W185" s="2">
        <v>0</v>
      </c>
      <c r="X185" s="2">
        <v>80.599999999999994</v>
      </c>
      <c r="Y185" t="str">
        <f t="shared" si="8"/>
        <v>Malcolm Brown</v>
      </c>
      <c r="Z185" t="str">
        <f t="shared" si="9"/>
        <v>2020-Malcolm Brown</v>
      </c>
      <c r="AA185" s="13">
        <f t="shared" si="10"/>
        <v>162</v>
      </c>
      <c r="AB185">
        <f t="shared" si="11"/>
        <v>178</v>
      </c>
    </row>
    <row r="186" spans="1:28" x14ac:dyDescent="0.2">
      <c r="A186">
        <v>2020</v>
      </c>
      <c r="B186" s="1">
        <v>185</v>
      </c>
      <c r="C186" s="2" t="s">
        <v>975</v>
      </c>
      <c r="D186" s="2" t="s">
        <v>58</v>
      </c>
      <c r="E186" s="2">
        <v>30</v>
      </c>
      <c r="F186" s="2" t="s">
        <v>232</v>
      </c>
      <c r="G186" s="2">
        <v>14</v>
      </c>
      <c r="H186" s="2">
        <v>12</v>
      </c>
      <c r="I186" s="2">
        <v>33</v>
      </c>
      <c r="J186" s="2">
        <v>23</v>
      </c>
      <c r="K186" s="2">
        <v>251</v>
      </c>
      <c r="L186" s="2">
        <v>3</v>
      </c>
      <c r="M186" s="2">
        <v>13</v>
      </c>
      <c r="N186" s="2">
        <v>160</v>
      </c>
      <c r="O186" s="2">
        <v>7</v>
      </c>
      <c r="P186" s="2">
        <v>91</v>
      </c>
      <c r="Q186" s="2">
        <v>4</v>
      </c>
      <c r="R186" s="2">
        <v>6.9</v>
      </c>
      <c r="S186" s="2">
        <v>1</v>
      </c>
      <c r="T186" s="2">
        <v>23</v>
      </c>
      <c r="U186" s="2">
        <v>0</v>
      </c>
      <c r="V186" s="2">
        <v>0</v>
      </c>
      <c r="W186" s="2">
        <v>0</v>
      </c>
      <c r="X186" s="2">
        <v>122.2</v>
      </c>
      <c r="Y186" t="str">
        <f t="shared" si="8"/>
        <v>Jack Doyle</v>
      </c>
      <c r="Z186" t="str">
        <f t="shared" si="9"/>
        <v>2020-Jack Doyle</v>
      </c>
      <c r="AA186" s="13">
        <f t="shared" si="10"/>
        <v>286.85714285714283</v>
      </c>
      <c r="AB186">
        <f t="shared" si="11"/>
        <v>104</v>
      </c>
    </row>
    <row r="187" spans="1:28" x14ac:dyDescent="0.2">
      <c r="A187">
        <v>2020</v>
      </c>
      <c r="B187" s="1">
        <v>186</v>
      </c>
      <c r="C187" s="2" t="s">
        <v>968</v>
      </c>
      <c r="D187" s="2" t="s">
        <v>60</v>
      </c>
      <c r="E187" s="2">
        <v>25</v>
      </c>
      <c r="F187" s="2" t="s">
        <v>169</v>
      </c>
      <c r="G187" s="2">
        <v>16</v>
      </c>
      <c r="H187" s="2">
        <v>2</v>
      </c>
      <c r="I187" s="2">
        <v>44</v>
      </c>
      <c r="J187" s="2">
        <v>23</v>
      </c>
      <c r="K187" s="2">
        <v>293</v>
      </c>
      <c r="L187" s="2">
        <v>2</v>
      </c>
      <c r="M187" s="2">
        <v>16</v>
      </c>
      <c r="N187" s="2">
        <v>198</v>
      </c>
      <c r="O187" s="2">
        <v>8.6</v>
      </c>
      <c r="P187" s="2">
        <v>95</v>
      </c>
      <c r="Q187" s="2">
        <v>4.0999999999999996</v>
      </c>
      <c r="R187" s="2">
        <v>13.4</v>
      </c>
      <c r="S187" s="2">
        <v>0</v>
      </c>
      <c r="T187" s="3"/>
      <c r="U187" s="2">
        <v>2</v>
      </c>
      <c r="V187" s="2">
        <v>4.5</v>
      </c>
      <c r="W187" s="2">
        <v>3</v>
      </c>
      <c r="X187" s="2">
        <v>60.1</v>
      </c>
      <c r="Y187" t="str">
        <f t="shared" si="8"/>
        <v>DaeSean Hamilton</v>
      </c>
      <c r="Z187" t="str">
        <f t="shared" si="9"/>
        <v>2020-DaeSean Hamilton</v>
      </c>
      <c r="AA187" s="13">
        <f t="shared" si="10"/>
        <v>293</v>
      </c>
      <c r="AB187">
        <f t="shared" si="11"/>
        <v>95</v>
      </c>
    </row>
    <row r="188" spans="1:28" x14ac:dyDescent="0.2">
      <c r="A188">
        <v>2020</v>
      </c>
      <c r="B188" s="1">
        <v>187</v>
      </c>
      <c r="C188" s="2" t="s">
        <v>329</v>
      </c>
      <c r="D188" s="2" t="s">
        <v>26</v>
      </c>
      <c r="E188" s="2">
        <v>27</v>
      </c>
      <c r="F188" s="3"/>
      <c r="G188" s="2">
        <v>7</v>
      </c>
      <c r="H188" s="2">
        <v>1</v>
      </c>
      <c r="I188" s="2">
        <v>35</v>
      </c>
      <c r="J188" s="2">
        <v>23</v>
      </c>
      <c r="K188" s="2">
        <v>228</v>
      </c>
      <c r="L188" s="2">
        <v>2</v>
      </c>
      <c r="M188" s="2">
        <v>11</v>
      </c>
      <c r="N188" s="2">
        <v>183</v>
      </c>
      <c r="O188" s="2">
        <v>8</v>
      </c>
      <c r="P188" s="2">
        <v>45</v>
      </c>
      <c r="Q188" s="2">
        <v>2</v>
      </c>
      <c r="R188" s="2">
        <v>9.6</v>
      </c>
      <c r="S188" s="2">
        <v>0</v>
      </c>
      <c r="T188" s="3"/>
      <c r="U188" s="2">
        <v>1</v>
      </c>
      <c r="V188" s="2">
        <v>2.9</v>
      </c>
      <c r="W188" s="2">
        <v>1</v>
      </c>
      <c r="X188" s="2">
        <v>91.1</v>
      </c>
      <c r="Y188" t="str">
        <f t="shared" si="8"/>
        <v>Adam Humphries</v>
      </c>
      <c r="Z188" t="str">
        <f t="shared" si="9"/>
        <v>2020-Adam Humphries</v>
      </c>
      <c r="AA188" s="13">
        <f t="shared" si="10"/>
        <v>521.14285714285711</v>
      </c>
      <c r="AB188">
        <f t="shared" si="11"/>
        <v>102.85714285714286</v>
      </c>
    </row>
    <row r="189" spans="1:28" x14ac:dyDescent="0.2">
      <c r="A189">
        <v>2020</v>
      </c>
      <c r="B189" s="1">
        <v>188</v>
      </c>
      <c r="C189" s="2" t="s">
        <v>292</v>
      </c>
      <c r="D189" s="2" t="s">
        <v>53</v>
      </c>
      <c r="E189" s="2">
        <v>25</v>
      </c>
      <c r="F189" s="2" t="s">
        <v>169</v>
      </c>
      <c r="G189" s="2">
        <v>11</v>
      </c>
      <c r="H189" s="2">
        <v>7</v>
      </c>
      <c r="I189" s="2">
        <v>35</v>
      </c>
      <c r="J189" s="2">
        <v>23</v>
      </c>
      <c r="K189" s="2">
        <v>394</v>
      </c>
      <c r="L189" s="2">
        <v>1</v>
      </c>
      <c r="M189" s="2">
        <v>15</v>
      </c>
      <c r="N189" s="2">
        <v>201</v>
      </c>
      <c r="O189" s="2">
        <v>8.6999999999999993</v>
      </c>
      <c r="P189" s="2">
        <v>193</v>
      </c>
      <c r="Q189" s="2">
        <v>8.4</v>
      </c>
      <c r="R189" s="2">
        <v>10.7</v>
      </c>
      <c r="S189" s="2">
        <v>3</v>
      </c>
      <c r="T189" s="2">
        <v>7.7</v>
      </c>
      <c r="U189" s="2">
        <v>2</v>
      </c>
      <c r="V189" s="2">
        <v>5.7</v>
      </c>
      <c r="W189" s="2">
        <v>0</v>
      </c>
      <c r="X189" s="2">
        <v>113.3</v>
      </c>
      <c r="Y189" t="str">
        <f t="shared" si="8"/>
        <v>Richie James</v>
      </c>
      <c r="Z189" t="str">
        <f t="shared" si="9"/>
        <v>2020-Richie James</v>
      </c>
      <c r="AA189" s="13">
        <f t="shared" si="10"/>
        <v>573.09090909090912</v>
      </c>
      <c r="AB189">
        <f t="shared" si="11"/>
        <v>280.72727272727275</v>
      </c>
    </row>
    <row r="190" spans="1:28" x14ac:dyDescent="0.2">
      <c r="A190">
        <v>2020</v>
      </c>
      <c r="B190" s="1">
        <v>189</v>
      </c>
      <c r="C190" s="2" t="s">
        <v>95</v>
      </c>
      <c r="D190" s="2" t="s">
        <v>55</v>
      </c>
      <c r="E190" s="2">
        <v>23</v>
      </c>
      <c r="F190" s="3"/>
      <c r="G190" s="2">
        <v>14</v>
      </c>
      <c r="H190" s="2">
        <v>0</v>
      </c>
      <c r="I190" s="2">
        <v>23</v>
      </c>
      <c r="J190" s="2">
        <v>23</v>
      </c>
      <c r="K190" s="2">
        <v>148</v>
      </c>
      <c r="L190" s="2">
        <v>0</v>
      </c>
      <c r="M190" s="2">
        <v>9</v>
      </c>
      <c r="N190" s="2">
        <v>-25</v>
      </c>
      <c r="O190" s="2">
        <v>-1.1000000000000001</v>
      </c>
      <c r="P190" s="2">
        <v>173</v>
      </c>
      <c r="Q190" s="2">
        <v>7.5</v>
      </c>
      <c r="R190" s="2">
        <v>-1.1000000000000001</v>
      </c>
      <c r="S190" s="2">
        <v>2</v>
      </c>
      <c r="T190" s="2">
        <v>11.5</v>
      </c>
      <c r="U190" s="2">
        <v>0</v>
      </c>
      <c r="V190" s="2">
        <v>0</v>
      </c>
      <c r="W190" s="2">
        <v>0</v>
      </c>
      <c r="X190" s="2">
        <v>93.5</v>
      </c>
      <c r="Y190" t="str">
        <f t="shared" si="8"/>
        <v>Joshua Kelley</v>
      </c>
      <c r="Z190" t="str">
        <f t="shared" si="9"/>
        <v>2020-Joshua Kelley</v>
      </c>
      <c r="AA190" s="13">
        <f t="shared" si="10"/>
        <v>169.14285714285714</v>
      </c>
      <c r="AB190">
        <f t="shared" si="11"/>
        <v>197.71428571428572</v>
      </c>
    </row>
    <row r="191" spans="1:28" x14ac:dyDescent="0.2">
      <c r="A191">
        <v>2020</v>
      </c>
      <c r="B191" s="1">
        <v>190</v>
      </c>
      <c r="C191" s="2" t="s">
        <v>1224</v>
      </c>
      <c r="D191" s="2" t="s">
        <v>68</v>
      </c>
      <c r="E191" s="2">
        <v>23</v>
      </c>
      <c r="F191" s="2" t="s">
        <v>169</v>
      </c>
      <c r="G191" s="2">
        <v>9</v>
      </c>
      <c r="H191" s="2">
        <v>8</v>
      </c>
      <c r="I191" s="2">
        <v>44</v>
      </c>
      <c r="J191" s="2">
        <v>23</v>
      </c>
      <c r="K191" s="2">
        <v>357</v>
      </c>
      <c r="L191" s="2">
        <v>0</v>
      </c>
      <c r="M191" s="2">
        <v>15</v>
      </c>
      <c r="N191" s="2">
        <v>251</v>
      </c>
      <c r="O191" s="2">
        <v>10.9</v>
      </c>
      <c r="P191" s="2">
        <v>106</v>
      </c>
      <c r="Q191" s="2">
        <v>4.5999999999999996</v>
      </c>
      <c r="R191" s="2">
        <v>15.3</v>
      </c>
      <c r="S191" s="2">
        <v>5</v>
      </c>
      <c r="T191" s="2">
        <v>4.5999999999999996</v>
      </c>
      <c r="U191" s="2">
        <v>1</v>
      </c>
      <c r="V191" s="2">
        <v>2.2999999999999998</v>
      </c>
      <c r="W191" s="2">
        <v>1</v>
      </c>
      <c r="X191" s="2">
        <v>70</v>
      </c>
      <c r="Y191" t="str">
        <f t="shared" si="8"/>
        <v>Denzel Mims</v>
      </c>
      <c r="Z191" t="str">
        <f t="shared" si="9"/>
        <v>2020-Denzel Mims</v>
      </c>
      <c r="AA191" s="13">
        <f t="shared" si="10"/>
        <v>634.66666666666663</v>
      </c>
      <c r="AB191">
        <f t="shared" si="11"/>
        <v>188.44444444444446</v>
      </c>
    </row>
    <row r="192" spans="1:28" x14ac:dyDescent="0.2">
      <c r="A192">
        <v>2020</v>
      </c>
      <c r="B192" s="1">
        <v>191</v>
      </c>
      <c r="C192" s="2" t="s">
        <v>75</v>
      </c>
      <c r="D192" s="2" t="s">
        <v>49</v>
      </c>
      <c r="E192" s="2">
        <v>30</v>
      </c>
      <c r="F192" s="2" t="s">
        <v>76</v>
      </c>
      <c r="G192" s="2">
        <v>15</v>
      </c>
      <c r="H192" s="2">
        <v>7</v>
      </c>
      <c r="I192" s="2">
        <v>26</v>
      </c>
      <c r="J192" s="2">
        <v>23</v>
      </c>
      <c r="K192" s="2">
        <v>176</v>
      </c>
      <c r="L192" s="2">
        <v>1</v>
      </c>
      <c r="M192" s="2">
        <v>8</v>
      </c>
      <c r="N192" s="2">
        <v>-22</v>
      </c>
      <c r="O192" s="2">
        <v>-1</v>
      </c>
      <c r="P192" s="2">
        <v>198</v>
      </c>
      <c r="Q192" s="2">
        <v>8.6</v>
      </c>
      <c r="R192" s="2">
        <v>-1</v>
      </c>
      <c r="S192" s="2">
        <v>2</v>
      </c>
      <c r="T192" s="2">
        <v>11.5</v>
      </c>
      <c r="U192" s="2">
        <v>2</v>
      </c>
      <c r="V192" s="2">
        <v>7.7</v>
      </c>
      <c r="W192" s="2">
        <v>0</v>
      </c>
      <c r="X192" s="2">
        <v>107.7</v>
      </c>
      <c r="Y192" t="str">
        <f t="shared" si="8"/>
        <v>Latavius Murray</v>
      </c>
      <c r="Z192" t="str">
        <f t="shared" si="9"/>
        <v>2020-Latavius Murray</v>
      </c>
      <c r="AA192" s="13">
        <f t="shared" si="10"/>
        <v>187.73333333333332</v>
      </c>
      <c r="AB192">
        <f t="shared" si="11"/>
        <v>211.2</v>
      </c>
    </row>
    <row r="193" spans="1:28" x14ac:dyDescent="0.2">
      <c r="A193">
        <v>2020</v>
      </c>
      <c r="B193" s="1">
        <v>192</v>
      </c>
      <c r="C193" s="2" t="s">
        <v>1225</v>
      </c>
      <c r="D193" s="2" t="s">
        <v>49</v>
      </c>
      <c r="E193" s="2">
        <v>22</v>
      </c>
      <c r="F193" s="2" t="s">
        <v>169</v>
      </c>
      <c r="G193" s="2">
        <v>11</v>
      </c>
      <c r="H193" s="2">
        <v>3</v>
      </c>
      <c r="I193" s="2">
        <v>27</v>
      </c>
      <c r="J193" s="2">
        <v>21</v>
      </c>
      <c r="K193" s="2">
        <v>213</v>
      </c>
      <c r="L193" s="2">
        <v>0</v>
      </c>
      <c r="M193" s="2">
        <v>10</v>
      </c>
      <c r="N193" s="2">
        <v>155</v>
      </c>
      <c r="O193" s="2">
        <v>7.4</v>
      </c>
      <c r="P193" s="2">
        <v>58</v>
      </c>
      <c r="Q193" s="2">
        <v>2.8</v>
      </c>
      <c r="R193" s="2">
        <v>8.4</v>
      </c>
      <c r="S193" s="2">
        <v>2</v>
      </c>
      <c r="T193" s="2">
        <v>10.5</v>
      </c>
      <c r="U193" s="2">
        <v>0</v>
      </c>
      <c r="V193" s="2">
        <v>0</v>
      </c>
      <c r="W193" s="2">
        <v>0</v>
      </c>
      <c r="X193" s="2">
        <v>99.5</v>
      </c>
      <c r="Y193" t="str">
        <f t="shared" si="8"/>
        <v>Marquez Callaway</v>
      </c>
      <c r="Z193" t="str">
        <f t="shared" si="9"/>
        <v>2020-Marquez Callaway</v>
      </c>
      <c r="AA193" s="13">
        <f t="shared" si="10"/>
        <v>309.81818181818181</v>
      </c>
      <c r="AB193">
        <f t="shared" si="11"/>
        <v>84.36363636363636</v>
      </c>
    </row>
    <row r="194" spans="1:28" x14ac:dyDescent="0.2">
      <c r="A194">
        <v>2020</v>
      </c>
      <c r="B194" s="1">
        <v>193</v>
      </c>
      <c r="C194" s="2" t="s">
        <v>212</v>
      </c>
      <c r="D194" s="2" t="s">
        <v>81</v>
      </c>
      <c r="E194" s="2">
        <v>34</v>
      </c>
      <c r="F194" s="2" t="s">
        <v>169</v>
      </c>
      <c r="G194" s="2">
        <v>6</v>
      </c>
      <c r="H194" s="2">
        <v>1</v>
      </c>
      <c r="I194" s="2">
        <v>39</v>
      </c>
      <c r="J194" s="2">
        <v>21</v>
      </c>
      <c r="K194" s="2">
        <v>315</v>
      </c>
      <c r="L194" s="2">
        <v>0</v>
      </c>
      <c r="M194" s="2">
        <v>18</v>
      </c>
      <c r="N194" s="2">
        <v>251</v>
      </c>
      <c r="O194" s="2">
        <v>12</v>
      </c>
      <c r="P194" s="2">
        <v>64</v>
      </c>
      <c r="Q194" s="2">
        <v>3</v>
      </c>
      <c r="R194" s="2">
        <v>10.3</v>
      </c>
      <c r="S194" s="2">
        <v>0</v>
      </c>
      <c r="T194" s="3"/>
      <c r="U194" s="2">
        <v>3</v>
      </c>
      <c r="V194" s="2">
        <v>7.7</v>
      </c>
      <c r="W194" s="2">
        <v>3</v>
      </c>
      <c r="X194" s="2">
        <v>48.6</v>
      </c>
      <c r="Y194" t="str">
        <f t="shared" si="8"/>
        <v>Julian Edelman</v>
      </c>
      <c r="Z194" t="str">
        <f t="shared" si="9"/>
        <v>2020-Julian Edelman</v>
      </c>
      <c r="AA194" s="13">
        <f t="shared" si="10"/>
        <v>840</v>
      </c>
      <c r="AB194">
        <f t="shared" si="11"/>
        <v>170.66666666666666</v>
      </c>
    </row>
    <row r="195" spans="1:28" x14ac:dyDescent="0.2">
      <c r="A195">
        <v>2020</v>
      </c>
      <c r="B195" s="1">
        <v>194</v>
      </c>
      <c r="C195" s="2" t="s">
        <v>1019</v>
      </c>
      <c r="D195" s="2" t="s">
        <v>74</v>
      </c>
      <c r="E195" s="2">
        <v>34</v>
      </c>
      <c r="F195" s="2" t="s">
        <v>232</v>
      </c>
      <c r="G195" s="2">
        <v>16</v>
      </c>
      <c r="H195" s="2">
        <v>14</v>
      </c>
      <c r="I195" s="2">
        <v>28</v>
      </c>
      <c r="J195" s="2">
        <v>21</v>
      </c>
      <c r="K195" s="2">
        <v>312</v>
      </c>
      <c r="L195" s="2">
        <v>4</v>
      </c>
      <c r="M195" s="2">
        <v>16</v>
      </c>
      <c r="N195" s="2">
        <v>135</v>
      </c>
      <c r="O195" s="2">
        <v>6.4</v>
      </c>
      <c r="P195" s="2">
        <v>177</v>
      </c>
      <c r="Q195" s="2">
        <v>8.4</v>
      </c>
      <c r="R195" s="2">
        <v>7.1</v>
      </c>
      <c r="S195" s="2">
        <v>6</v>
      </c>
      <c r="T195" s="2">
        <v>3.5</v>
      </c>
      <c r="U195" s="2">
        <v>0</v>
      </c>
      <c r="V195" s="2">
        <v>0</v>
      </c>
      <c r="W195" s="2">
        <v>0</v>
      </c>
      <c r="X195" s="2">
        <v>150.6</v>
      </c>
      <c r="Y195" t="str">
        <f t="shared" ref="Y195:Y258" si="12">SUBSTITUTE(SUBSTITUTE(C195,"*",""),"+","")</f>
        <v>Darren Fells</v>
      </c>
      <c r="Z195" t="str">
        <f t="shared" ref="Z195:Z258" si="13">TRIM(CONCATENATE(A195,"-",Y195))</f>
        <v>2020-Darren Fells</v>
      </c>
      <c r="AA195" s="13">
        <f t="shared" ref="AA195:AA258" si="14">K195/G195*16</f>
        <v>312</v>
      </c>
      <c r="AB195">
        <f t="shared" ref="AB195:AB258" si="15">P195/G195*16</f>
        <v>177</v>
      </c>
    </row>
    <row r="196" spans="1:28" x14ac:dyDescent="0.2">
      <c r="A196">
        <v>2020</v>
      </c>
      <c r="B196" s="1">
        <v>195</v>
      </c>
      <c r="C196" s="2" t="s">
        <v>34</v>
      </c>
      <c r="D196" s="2" t="s">
        <v>35</v>
      </c>
      <c r="E196" s="2">
        <v>26</v>
      </c>
      <c r="F196" s="2" t="s">
        <v>24</v>
      </c>
      <c r="G196" s="2">
        <v>15</v>
      </c>
      <c r="H196" s="2">
        <v>10</v>
      </c>
      <c r="I196" s="2">
        <v>27</v>
      </c>
      <c r="J196" s="2">
        <v>21</v>
      </c>
      <c r="K196" s="2">
        <v>114</v>
      </c>
      <c r="L196" s="2">
        <v>0</v>
      </c>
      <c r="M196" s="2">
        <v>6</v>
      </c>
      <c r="N196" s="2">
        <v>14</v>
      </c>
      <c r="O196" s="2">
        <v>0.7</v>
      </c>
      <c r="P196" s="2">
        <v>100</v>
      </c>
      <c r="Q196" s="2">
        <v>4.8</v>
      </c>
      <c r="R196" s="2">
        <v>0.4</v>
      </c>
      <c r="S196" s="2">
        <v>0</v>
      </c>
      <c r="T196" s="3"/>
      <c r="U196" s="2">
        <v>3</v>
      </c>
      <c r="V196" s="2">
        <v>11.1</v>
      </c>
      <c r="W196" s="2">
        <v>0</v>
      </c>
      <c r="X196" s="2">
        <v>84.3</v>
      </c>
      <c r="Y196" t="str">
        <f t="shared" si="12"/>
        <v>Wayne Gallman</v>
      </c>
      <c r="Z196" t="str">
        <f t="shared" si="13"/>
        <v>2020-Wayne Gallman</v>
      </c>
      <c r="AA196" s="13">
        <f t="shared" si="14"/>
        <v>121.6</v>
      </c>
      <c r="AB196">
        <f t="shared" si="15"/>
        <v>106.66666666666667</v>
      </c>
    </row>
    <row r="197" spans="1:28" x14ac:dyDescent="0.2">
      <c r="A197">
        <v>2020</v>
      </c>
      <c r="B197" s="1">
        <v>196</v>
      </c>
      <c r="C197" s="2" t="s">
        <v>251</v>
      </c>
      <c r="D197" s="2" t="s">
        <v>88</v>
      </c>
      <c r="E197" s="2">
        <v>24</v>
      </c>
      <c r="F197" s="2" t="s">
        <v>169</v>
      </c>
      <c r="G197" s="2">
        <v>13</v>
      </c>
      <c r="H197" s="2">
        <v>2</v>
      </c>
      <c r="I197" s="2">
        <v>35</v>
      </c>
      <c r="J197" s="2">
        <v>21</v>
      </c>
      <c r="K197" s="2">
        <v>224</v>
      </c>
      <c r="L197" s="2">
        <v>2</v>
      </c>
      <c r="M197" s="2">
        <v>10</v>
      </c>
      <c r="N197" s="2">
        <v>142</v>
      </c>
      <c r="O197" s="2">
        <v>6.8</v>
      </c>
      <c r="P197" s="2">
        <v>82</v>
      </c>
      <c r="Q197" s="2">
        <v>3.9</v>
      </c>
      <c r="R197" s="2">
        <v>11.3</v>
      </c>
      <c r="S197" s="2">
        <v>2</v>
      </c>
      <c r="T197" s="2">
        <v>10.5</v>
      </c>
      <c r="U197" s="2">
        <v>2</v>
      </c>
      <c r="V197" s="2">
        <v>5.7</v>
      </c>
      <c r="W197" s="2">
        <v>3</v>
      </c>
      <c r="X197" s="2">
        <v>62.1</v>
      </c>
      <c r="Y197" t="str">
        <f t="shared" si="12"/>
        <v>Andy Isabella</v>
      </c>
      <c r="Z197" t="str">
        <f t="shared" si="13"/>
        <v>2020-Andy Isabella</v>
      </c>
      <c r="AA197" s="13">
        <f t="shared" si="14"/>
        <v>275.69230769230768</v>
      </c>
      <c r="AB197">
        <f t="shared" si="15"/>
        <v>100.92307692307692</v>
      </c>
    </row>
    <row r="198" spans="1:28" x14ac:dyDescent="0.2">
      <c r="A198">
        <v>2020</v>
      </c>
      <c r="B198" s="1">
        <v>197</v>
      </c>
      <c r="C198" s="2" t="s">
        <v>91</v>
      </c>
      <c r="D198" s="2" t="s">
        <v>86</v>
      </c>
      <c r="E198" s="2">
        <v>24</v>
      </c>
      <c r="F198" s="2" t="s">
        <v>24</v>
      </c>
      <c r="G198" s="2">
        <v>6</v>
      </c>
      <c r="H198" s="2">
        <v>6</v>
      </c>
      <c r="I198" s="2">
        <v>26</v>
      </c>
      <c r="J198" s="2">
        <v>21</v>
      </c>
      <c r="K198" s="2">
        <v>138</v>
      </c>
      <c r="L198" s="2">
        <v>1</v>
      </c>
      <c r="M198" s="2">
        <v>5</v>
      </c>
      <c r="N198" s="2">
        <v>-29</v>
      </c>
      <c r="O198" s="2">
        <v>-1.4</v>
      </c>
      <c r="P198" s="2">
        <v>167</v>
      </c>
      <c r="Q198" s="2">
        <v>8</v>
      </c>
      <c r="R198" s="2">
        <v>-1</v>
      </c>
      <c r="S198" s="2">
        <v>2</v>
      </c>
      <c r="T198" s="2">
        <v>10.5</v>
      </c>
      <c r="U198" s="2">
        <v>1</v>
      </c>
      <c r="V198" s="2">
        <v>3.8</v>
      </c>
      <c r="W198" s="2">
        <v>0</v>
      </c>
      <c r="X198" s="2">
        <v>101.6</v>
      </c>
      <c r="Y198" t="str">
        <f t="shared" si="12"/>
        <v>Joe Mixon</v>
      </c>
      <c r="Z198" t="str">
        <f t="shared" si="13"/>
        <v>2020-Joe Mixon</v>
      </c>
      <c r="AA198" s="13">
        <f t="shared" si="14"/>
        <v>368</v>
      </c>
      <c r="AB198">
        <f t="shared" si="15"/>
        <v>445.33333333333331</v>
      </c>
    </row>
    <row r="199" spans="1:28" x14ac:dyDescent="0.2">
      <c r="A199">
        <v>2020</v>
      </c>
      <c r="B199" s="1">
        <v>198</v>
      </c>
      <c r="C199" s="2" t="s">
        <v>184</v>
      </c>
      <c r="D199" s="2" t="s">
        <v>41</v>
      </c>
      <c r="E199" s="2">
        <v>29</v>
      </c>
      <c r="F199" s="2" t="s">
        <v>169</v>
      </c>
      <c r="G199" s="2">
        <v>16</v>
      </c>
      <c r="H199" s="2">
        <v>3</v>
      </c>
      <c r="I199" s="2">
        <v>25</v>
      </c>
      <c r="J199" s="2">
        <v>21</v>
      </c>
      <c r="K199" s="2">
        <v>132</v>
      </c>
      <c r="L199" s="2">
        <v>0</v>
      </c>
      <c r="M199" s="2">
        <v>7</v>
      </c>
      <c r="N199" s="2">
        <v>18</v>
      </c>
      <c r="O199" s="2">
        <v>0.9</v>
      </c>
      <c r="P199" s="2">
        <v>114</v>
      </c>
      <c r="Q199" s="2">
        <v>5.4</v>
      </c>
      <c r="R199" s="2">
        <v>3.6</v>
      </c>
      <c r="S199" s="2">
        <v>1</v>
      </c>
      <c r="T199" s="2">
        <v>21</v>
      </c>
      <c r="U199" s="2">
        <v>1</v>
      </c>
      <c r="V199" s="2">
        <v>4</v>
      </c>
      <c r="W199" s="2">
        <v>0</v>
      </c>
      <c r="X199" s="2">
        <v>88.7</v>
      </c>
      <c r="Y199" t="str">
        <f t="shared" si="12"/>
        <v>Cordarrelle Patterson</v>
      </c>
      <c r="Z199" t="str">
        <f t="shared" si="13"/>
        <v>2020-Cordarrelle Patterson</v>
      </c>
      <c r="AA199" s="13">
        <f t="shared" si="14"/>
        <v>132</v>
      </c>
      <c r="AB199">
        <f t="shared" si="15"/>
        <v>114</v>
      </c>
    </row>
    <row r="200" spans="1:28" x14ac:dyDescent="0.2">
      <c r="A200">
        <v>2020</v>
      </c>
      <c r="B200" s="1">
        <v>199</v>
      </c>
      <c r="C200" s="2" t="s">
        <v>1059</v>
      </c>
      <c r="D200" s="2" t="s">
        <v>39</v>
      </c>
      <c r="E200" s="2">
        <v>26</v>
      </c>
      <c r="F200" s="3"/>
      <c r="G200" s="2">
        <v>14</v>
      </c>
      <c r="H200" s="2">
        <v>0</v>
      </c>
      <c r="I200" s="2">
        <v>30</v>
      </c>
      <c r="J200" s="2">
        <v>20</v>
      </c>
      <c r="K200" s="2">
        <v>201</v>
      </c>
      <c r="L200" s="2">
        <v>2</v>
      </c>
      <c r="M200" s="2">
        <v>12</v>
      </c>
      <c r="N200" s="2">
        <v>128</v>
      </c>
      <c r="O200" s="2">
        <v>6.4</v>
      </c>
      <c r="P200" s="2">
        <v>73</v>
      </c>
      <c r="Q200" s="2">
        <v>3.7</v>
      </c>
      <c r="R200" s="2">
        <v>6</v>
      </c>
      <c r="S200" s="2">
        <v>2</v>
      </c>
      <c r="T200" s="2">
        <v>10</v>
      </c>
      <c r="U200" s="2">
        <v>1</v>
      </c>
      <c r="V200" s="2">
        <v>3.3</v>
      </c>
      <c r="W200" s="2">
        <v>1</v>
      </c>
      <c r="X200" s="2">
        <v>93.9</v>
      </c>
      <c r="Y200" t="str">
        <f t="shared" si="12"/>
        <v>Chad Beebe</v>
      </c>
      <c r="Z200" t="str">
        <f t="shared" si="13"/>
        <v>2020-Chad Beebe</v>
      </c>
      <c r="AA200" s="13">
        <f t="shared" si="14"/>
        <v>229.71428571428572</v>
      </c>
      <c r="AB200">
        <f t="shared" si="15"/>
        <v>83.428571428571431</v>
      </c>
    </row>
    <row r="201" spans="1:28" x14ac:dyDescent="0.2">
      <c r="A201">
        <v>2020</v>
      </c>
      <c r="B201" s="1">
        <v>200</v>
      </c>
      <c r="C201" s="2" t="s">
        <v>1226</v>
      </c>
      <c r="D201" s="2" t="s">
        <v>90</v>
      </c>
      <c r="E201" s="2">
        <v>22</v>
      </c>
      <c r="F201" s="2" t="s">
        <v>169</v>
      </c>
      <c r="G201" s="2">
        <v>13</v>
      </c>
      <c r="H201" s="2">
        <v>2</v>
      </c>
      <c r="I201" s="2">
        <v>35</v>
      </c>
      <c r="J201" s="2">
        <v>20</v>
      </c>
      <c r="K201" s="2">
        <v>349</v>
      </c>
      <c r="L201" s="2">
        <v>2</v>
      </c>
      <c r="M201" s="2">
        <v>16</v>
      </c>
      <c r="N201" s="2">
        <v>264</v>
      </c>
      <c r="O201" s="2">
        <v>13.2</v>
      </c>
      <c r="P201" s="2">
        <v>85</v>
      </c>
      <c r="Q201" s="2">
        <v>4.3</v>
      </c>
      <c r="R201" s="2">
        <v>14.5</v>
      </c>
      <c r="S201" s="2">
        <v>0</v>
      </c>
      <c r="T201" s="3"/>
      <c r="U201" s="2">
        <v>3</v>
      </c>
      <c r="V201" s="2">
        <v>8.6</v>
      </c>
      <c r="W201" s="2">
        <v>0</v>
      </c>
      <c r="X201" s="2">
        <v>110.3</v>
      </c>
      <c r="Y201" t="str">
        <f t="shared" si="12"/>
        <v>Quintez Cephus</v>
      </c>
      <c r="Z201" t="str">
        <f t="shared" si="13"/>
        <v>2020-Quintez Cephus</v>
      </c>
      <c r="AA201" s="13">
        <f t="shared" si="14"/>
        <v>429.53846153846155</v>
      </c>
      <c r="AB201">
        <f t="shared" si="15"/>
        <v>104.61538461538461</v>
      </c>
    </row>
    <row r="202" spans="1:28" x14ac:dyDescent="0.2">
      <c r="A202">
        <v>2020</v>
      </c>
      <c r="B202" s="1">
        <v>201</v>
      </c>
      <c r="C202" s="2" t="s">
        <v>408</v>
      </c>
      <c r="D202" s="2" t="s">
        <v>23</v>
      </c>
      <c r="E202" s="2">
        <v>23</v>
      </c>
      <c r="F202" s="2" t="s">
        <v>169</v>
      </c>
      <c r="G202" s="2">
        <v>16</v>
      </c>
      <c r="H202" s="2">
        <v>3</v>
      </c>
      <c r="I202" s="2">
        <v>26</v>
      </c>
      <c r="J202" s="2">
        <v>20</v>
      </c>
      <c r="K202" s="2">
        <v>201</v>
      </c>
      <c r="L202" s="2">
        <v>0</v>
      </c>
      <c r="M202" s="2">
        <v>8</v>
      </c>
      <c r="N202" s="2">
        <v>83</v>
      </c>
      <c r="O202" s="2">
        <v>4.2</v>
      </c>
      <c r="P202" s="2">
        <v>118</v>
      </c>
      <c r="Q202" s="2">
        <v>5.9</v>
      </c>
      <c r="R202" s="2">
        <v>6.2</v>
      </c>
      <c r="S202" s="2">
        <v>1</v>
      </c>
      <c r="T202" s="2">
        <v>20</v>
      </c>
      <c r="U202" s="2">
        <v>1</v>
      </c>
      <c r="V202" s="2">
        <v>3.8</v>
      </c>
      <c r="W202" s="2">
        <v>2</v>
      </c>
      <c r="X202" s="2">
        <v>66.3</v>
      </c>
      <c r="Y202" t="str">
        <f t="shared" si="12"/>
        <v>Devin Duvernay</v>
      </c>
      <c r="Z202" t="str">
        <f t="shared" si="13"/>
        <v>2020-Devin Duvernay</v>
      </c>
      <c r="AA202" s="13">
        <f t="shared" si="14"/>
        <v>201</v>
      </c>
      <c r="AB202">
        <f t="shared" si="15"/>
        <v>118</v>
      </c>
    </row>
    <row r="203" spans="1:28" x14ac:dyDescent="0.2">
      <c r="A203">
        <v>2020</v>
      </c>
      <c r="B203" s="1">
        <v>202</v>
      </c>
      <c r="C203" s="2" t="s">
        <v>556</v>
      </c>
      <c r="D203" s="2" t="s">
        <v>90</v>
      </c>
      <c r="E203" s="2">
        <v>27</v>
      </c>
      <c r="F203" s="2" t="s">
        <v>169</v>
      </c>
      <c r="G203" s="2">
        <v>5</v>
      </c>
      <c r="H203" s="2">
        <v>5</v>
      </c>
      <c r="I203" s="2">
        <v>32</v>
      </c>
      <c r="J203" s="2">
        <v>20</v>
      </c>
      <c r="K203" s="2">
        <v>338</v>
      </c>
      <c r="L203" s="2">
        <v>2</v>
      </c>
      <c r="M203" s="2">
        <v>16</v>
      </c>
      <c r="N203" s="2">
        <v>300</v>
      </c>
      <c r="O203" s="2">
        <v>15</v>
      </c>
      <c r="P203" s="2">
        <v>38</v>
      </c>
      <c r="Q203" s="2">
        <v>1.9</v>
      </c>
      <c r="R203" s="2">
        <v>14.6</v>
      </c>
      <c r="S203" s="2">
        <v>0</v>
      </c>
      <c r="T203" s="3"/>
      <c r="U203" s="2">
        <v>2</v>
      </c>
      <c r="V203" s="2">
        <v>6.3</v>
      </c>
      <c r="W203" s="2">
        <v>0</v>
      </c>
      <c r="X203" s="2">
        <v>119</v>
      </c>
      <c r="Y203" t="str">
        <f t="shared" si="12"/>
        <v>Kenny Golladay</v>
      </c>
      <c r="Z203" t="str">
        <f t="shared" si="13"/>
        <v>2020-Kenny Golladay</v>
      </c>
      <c r="AA203" s="13">
        <f t="shared" si="14"/>
        <v>1081.5999999999999</v>
      </c>
      <c r="AB203">
        <f t="shared" si="15"/>
        <v>121.6</v>
      </c>
    </row>
    <row r="204" spans="1:28" x14ac:dyDescent="0.2">
      <c r="A204">
        <v>2020</v>
      </c>
      <c r="B204" s="1">
        <v>203</v>
      </c>
      <c r="C204" s="2" t="s">
        <v>399</v>
      </c>
      <c r="D204" s="2" t="s">
        <v>49</v>
      </c>
      <c r="E204" s="2">
        <v>23</v>
      </c>
      <c r="F204" s="2" t="s">
        <v>169</v>
      </c>
      <c r="G204" s="2">
        <v>9</v>
      </c>
      <c r="H204" s="2">
        <v>2</v>
      </c>
      <c r="I204" s="2">
        <v>25</v>
      </c>
      <c r="J204" s="2">
        <v>20</v>
      </c>
      <c r="K204" s="2">
        <v>186</v>
      </c>
      <c r="L204" s="2">
        <v>1</v>
      </c>
      <c r="M204" s="2">
        <v>10</v>
      </c>
      <c r="N204" s="2">
        <v>59</v>
      </c>
      <c r="O204" s="2">
        <v>3</v>
      </c>
      <c r="P204" s="2">
        <v>127</v>
      </c>
      <c r="Q204" s="2">
        <v>6.4</v>
      </c>
      <c r="R204" s="2">
        <v>4</v>
      </c>
      <c r="S204" s="2">
        <v>4</v>
      </c>
      <c r="T204" s="2">
        <v>5</v>
      </c>
      <c r="U204" s="2">
        <v>1</v>
      </c>
      <c r="V204" s="2">
        <v>4</v>
      </c>
      <c r="W204" s="2">
        <v>1</v>
      </c>
      <c r="X204" s="2">
        <v>94.3</v>
      </c>
      <c r="Y204" t="str">
        <f t="shared" si="12"/>
        <v>Deonte Harris</v>
      </c>
      <c r="Z204" t="str">
        <f t="shared" si="13"/>
        <v>2020-Deonte Harris</v>
      </c>
      <c r="AA204" s="13">
        <f t="shared" si="14"/>
        <v>330.66666666666669</v>
      </c>
      <c r="AB204">
        <f t="shared" si="15"/>
        <v>225.77777777777777</v>
      </c>
    </row>
    <row r="205" spans="1:28" x14ac:dyDescent="0.2">
      <c r="A205">
        <v>2020</v>
      </c>
      <c r="B205" s="1">
        <v>204</v>
      </c>
      <c r="C205" s="2" t="s">
        <v>415</v>
      </c>
      <c r="D205" s="2" t="s">
        <v>55</v>
      </c>
      <c r="E205" s="2">
        <v>24</v>
      </c>
      <c r="F205" s="3"/>
      <c r="G205" s="2">
        <v>12</v>
      </c>
      <c r="H205" s="2">
        <v>0</v>
      </c>
      <c r="I205" s="2">
        <v>26</v>
      </c>
      <c r="J205" s="2">
        <v>20</v>
      </c>
      <c r="K205" s="2">
        <v>398</v>
      </c>
      <c r="L205" s="2">
        <v>3</v>
      </c>
      <c r="M205" s="2">
        <v>15</v>
      </c>
      <c r="N205" s="2">
        <v>339</v>
      </c>
      <c r="O205" s="2">
        <v>17</v>
      </c>
      <c r="P205" s="2">
        <v>59</v>
      </c>
      <c r="Q205" s="2">
        <v>3</v>
      </c>
      <c r="R205" s="2">
        <v>20.5</v>
      </c>
      <c r="S205" s="2">
        <v>4</v>
      </c>
      <c r="T205" s="2">
        <v>5</v>
      </c>
      <c r="U205" s="2">
        <v>0</v>
      </c>
      <c r="V205" s="2">
        <v>0</v>
      </c>
      <c r="W205" s="2">
        <v>0</v>
      </c>
      <c r="X205" s="2">
        <v>156.69999999999999</v>
      </c>
      <c r="Y205" t="str">
        <f t="shared" si="12"/>
        <v>Tyron Johnson</v>
      </c>
      <c r="Z205" t="str">
        <f t="shared" si="13"/>
        <v>2020-Tyron Johnson</v>
      </c>
      <c r="AA205" s="13">
        <f t="shared" si="14"/>
        <v>530.66666666666663</v>
      </c>
      <c r="AB205">
        <f t="shared" si="15"/>
        <v>78.666666666666671</v>
      </c>
    </row>
    <row r="206" spans="1:28" x14ac:dyDescent="0.2">
      <c r="A206">
        <v>2020</v>
      </c>
      <c r="B206" s="1">
        <v>205</v>
      </c>
      <c r="C206" s="2" t="s">
        <v>411</v>
      </c>
      <c r="D206" s="2" t="s">
        <v>72</v>
      </c>
      <c r="E206" s="2">
        <v>24</v>
      </c>
      <c r="F206" s="2" t="s">
        <v>169</v>
      </c>
      <c r="G206" s="2">
        <v>16</v>
      </c>
      <c r="H206" s="2">
        <v>2</v>
      </c>
      <c r="I206" s="2">
        <v>22</v>
      </c>
      <c r="J206" s="2">
        <v>20</v>
      </c>
      <c r="K206" s="2">
        <v>77</v>
      </c>
      <c r="L206" s="2">
        <v>0</v>
      </c>
      <c r="M206" s="2">
        <v>3</v>
      </c>
      <c r="N206" s="2">
        <v>-28</v>
      </c>
      <c r="O206" s="2">
        <v>-1.4</v>
      </c>
      <c r="P206" s="2">
        <v>105</v>
      </c>
      <c r="Q206" s="2">
        <v>5.3</v>
      </c>
      <c r="R206" s="2">
        <v>-1.5</v>
      </c>
      <c r="S206" s="2">
        <v>0</v>
      </c>
      <c r="T206" s="3"/>
      <c r="U206" s="2">
        <v>0</v>
      </c>
      <c r="V206" s="2">
        <v>0</v>
      </c>
      <c r="W206" s="2">
        <v>0</v>
      </c>
      <c r="X206" s="2">
        <v>81.2</v>
      </c>
      <c r="Y206" t="str">
        <f t="shared" si="12"/>
        <v>Ray-Ray McCloud</v>
      </c>
      <c r="Z206" t="str">
        <f t="shared" si="13"/>
        <v>2020-Ray-Ray McCloud</v>
      </c>
      <c r="AA206" s="13">
        <f t="shared" si="14"/>
        <v>77</v>
      </c>
      <c r="AB206">
        <f t="shared" si="15"/>
        <v>105</v>
      </c>
    </row>
    <row r="207" spans="1:28" x14ac:dyDescent="0.2">
      <c r="A207">
        <v>2020</v>
      </c>
      <c r="B207" s="1">
        <v>206</v>
      </c>
      <c r="C207" s="2" t="s">
        <v>955</v>
      </c>
      <c r="D207" s="2" t="s">
        <v>43</v>
      </c>
      <c r="E207" s="2">
        <v>24</v>
      </c>
      <c r="F207" s="2" t="s">
        <v>311</v>
      </c>
      <c r="G207" s="2">
        <v>16</v>
      </c>
      <c r="H207" s="2">
        <v>8</v>
      </c>
      <c r="I207" s="2">
        <v>31</v>
      </c>
      <c r="J207" s="2">
        <v>20</v>
      </c>
      <c r="K207" s="2">
        <v>145</v>
      </c>
      <c r="L207" s="2">
        <v>1</v>
      </c>
      <c r="M207" s="2">
        <v>11</v>
      </c>
      <c r="N207" s="2">
        <v>67</v>
      </c>
      <c r="O207" s="2">
        <v>3.4</v>
      </c>
      <c r="P207" s="2">
        <v>78</v>
      </c>
      <c r="Q207" s="2">
        <v>3.9</v>
      </c>
      <c r="R207" s="2">
        <v>6.3</v>
      </c>
      <c r="S207" s="2">
        <v>0</v>
      </c>
      <c r="T207" s="3"/>
      <c r="U207" s="2">
        <v>1</v>
      </c>
      <c r="V207" s="2">
        <v>3.2</v>
      </c>
      <c r="W207" s="2">
        <v>2</v>
      </c>
      <c r="X207" s="2">
        <v>59.2</v>
      </c>
      <c r="Y207" t="str">
        <f t="shared" si="12"/>
        <v>Ian Thomas</v>
      </c>
      <c r="Z207" t="str">
        <f t="shared" si="13"/>
        <v>2020-Ian Thomas</v>
      </c>
      <c r="AA207" s="13">
        <f t="shared" si="14"/>
        <v>145</v>
      </c>
      <c r="AB207">
        <f t="shared" si="15"/>
        <v>78</v>
      </c>
    </row>
    <row r="208" spans="1:28" x14ac:dyDescent="0.2">
      <c r="A208">
        <v>2020</v>
      </c>
      <c r="B208" s="1">
        <v>207</v>
      </c>
      <c r="C208" s="2" t="s">
        <v>157</v>
      </c>
      <c r="D208" s="2" t="s">
        <v>31</v>
      </c>
      <c r="E208" s="2">
        <v>30</v>
      </c>
      <c r="F208" s="3"/>
      <c r="G208" s="2">
        <v>8</v>
      </c>
      <c r="H208" s="2">
        <v>0</v>
      </c>
      <c r="I208" s="2">
        <v>23</v>
      </c>
      <c r="J208" s="2">
        <v>20</v>
      </c>
      <c r="K208" s="2">
        <v>146</v>
      </c>
      <c r="L208" s="2">
        <v>1</v>
      </c>
      <c r="M208" s="2">
        <v>5</v>
      </c>
      <c r="N208" s="2">
        <v>39</v>
      </c>
      <c r="O208" s="2">
        <v>2</v>
      </c>
      <c r="P208" s="2">
        <v>107</v>
      </c>
      <c r="Q208" s="2">
        <v>5.4</v>
      </c>
      <c r="R208" s="2">
        <v>2.8</v>
      </c>
      <c r="S208" s="2">
        <v>1</v>
      </c>
      <c r="T208" s="2">
        <v>20</v>
      </c>
      <c r="U208" s="2">
        <v>0</v>
      </c>
      <c r="V208" s="2">
        <v>0</v>
      </c>
      <c r="W208" s="2">
        <v>0</v>
      </c>
      <c r="X208" s="2">
        <v>107.6</v>
      </c>
      <c r="Y208" t="str">
        <f t="shared" si="12"/>
        <v>Chris Thompson</v>
      </c>
      <c r="Z208" t="str">
        <f t="shared" si="13"/>
        <v>2020-Chris Thompson</v>
      </c>
      <c r="AA208" s="13">
        <f t="shared" si="14"/>
        <v>292</v>
      </c>
      <c r="AB208">
        <f t="shared" si="15"/>
        <v>214</v>
      </c>
    </row>
    <row r="209" spans="1:28" x14ac:dyDescent="0.2">
      <c r="A209">
        <v>2020</v>
      </c>
      <c r="B209" s="1">
        <v>208</v>
      </c>
      <c r="C209" s="2" t="s">
        <v>475</v>
      </c>
      <c r="D209" s="2" t="s">
        <v>33</v>
      </c>
      <c r="E209" s="2">
        <v>23</v>
      </c>
      <c r="F209" s="2" t="s">
        <v>169</v>
      </c>
      <c r="G209" s="2">
        <v>11</v>
      </c>
      <c r="H209" s="2">
        <v>2</v>
      </c>
      <c r="I209" s="2">
        <v>32</v>
      </c>
      <c r="J209" s="2">
        <v>20</v>
      </c>
      <c r="K209" s="2">
        <v>274</v>
      </c>
      <c r="L209" s="2">
        <v>1</v>
      </c>
      <c r="M209" s="2">
        <v>16</v>
      </c>
      <c r="N209" s="2">
        <v>211</v>
      </c>
      <c r="O209" s="2">
        <v>10.6</v>
      </c>
      <c r="P209" s="2">
        <v>63</v>
      </c>
      <c r="Q209" s="2">
        <v>3.2</v>
      </c>
      <c r="R209" s="2">
        <v>13.8</v>
      </c>
      <c r="S209" s="2">
        <v>2</v>
      </c>
      <c r="T209" s="2">
        <v>10</v>
      </c>
      <c r="U209" s="2">
        <v>1</v>
      </c>
      <c r="V209" s="2">
        <v>3.1</v>
      </c>
      <c r="W209" s="2">
        <v>1</v>
      </c>
      <c r="X209" s="2">
        <v>87.2</v>
      </c>
      <c r="Y209" t="str">
        <f t="shared" si="12"/>
        <v>Olamide Zaccheaus</v>
      </c>
      <c r="Z209" t="str">
        <f t="shared" si="13"/>
        <v>2020-Olamide Zaccheaus</v>
      </c>
      <c r="AA209" s="13">
        <f t="shared" si="14"/>
        <v>398.54545454545456</v>
      </c>
      <c r="AB209">
        <f t="shared" si="15"/>
        <v>91.63636363636364</v>
      </c>
    </row>
    <row r="210" spans="1:28" x14ac:dyDescent="0.2">
      <c r="A210">
        <v>2020</v>
      </c>
      <c r="B210" s="1">
        <v>209</v>
      </c>
      <c r="C210" s="2" t="s">
        <v>1139</v>
      </c>
      <c r="D210" s="2" t="s">
        <v>23</v>
      </c>
      <c r="E210" s="2">
        <v>24</v>
      </c>
      <c r="F210" s="2" t="s">
        <v>181</v>
      </c>
      <c r="G210" s="2">
        <v>16</v>
      </c>
      <c r="H210" s="2">
        <v>13</v>
      </c>
      <c r="I210" s="2">
        <v>33</v>
      </c>
      <c r="J210" s="2">
        <v>19</v>
      </c>
      <c r="K210" s="2">
        <v>266</v>
      </c>
      <c r="L210" s="2">
        <v>4</v>
      </c>
      <c r="M210" s="2">
        <v>14</v>
      </c>
      <c r="N210" s="2">
        <v>186</v>
      </c>
      <c r="O210" s="2">
        <v>9.8000000000000007</v>
      </c>
      <c r="P210" s="2">
        <v>80</v>
      </c>
      <c r="Q210" s="2">
        <v>4.2</v>
      </c>
      <c r="R210" s="2">
        <v>11.6</v>
      </c>
      <c r="S210" s="2">
        <v>0</v>
      </c>
      <c r="T210" s="3"/>
      <c r="U210" s="2">
        <v>0</v>
      </c>
      <c r="V210" s="2">
        <v>0</v>
      </c>
      <c r="W210" s="2">
        <v>1</v>
      </c>
      <c r="X210" s="2">
        <v>110.6</v>
      </c>
      <c r="Y210" t="str">
        <f t="shared" si="12"/>
        <v>Miles Boykin</v>
      </c>
      <c r="Z210" t="str">
        <f t="shared" si="13"/>
        <v>2020-Miles Boykin</v>
      </c>
      <c r="AA210" s="13">
        <f t="shared" si="14"/>
        <v>266</v>
      </c>
      <c r="AB210">
        <f t="shared" si="15"/>
        <v>80</v>
      </c>
    </row>
    <row r="211" spans="1:28" x14ac:dyDescent="0.2">
      <c r="A211">
        <v>2020</v>
      </c>
      <c r="B211" s="1">
        <v>210</v>
      </c>
      <c r="C211" s="2" t="s">
        <v>1050</v>
      </c>
      <c r="D211" s="2" t="s">
        <v>39</v>
      </c>
      <c r="E211" s="2">
        <v>25</v>
      </c>
      <c r="F211" s="2" t="s">
        <v>311</v>
      </c>
      <c r="G211" s="2">
        <v>16</v>
      </c>
      <c r="H211" s="2">
        <v>2</v>
      </c>
      <c r="I211" s="2">
        <v>26</v>
      </c>
      <c r="J211" s="2">
        <v>19</v>
      </c>
      <c r="K211" s="2">
        <v>194</v>
      </c>
      <c r="L211" s="2">
        <v>1</v>
      </c>
      <c r="M211" s="2">
        <v>11</v>
      </c>
      <c r="N211" s="2">
        <v>68</v>
      </c>
      <c r="O211" s="2">
        <v>3.6</v>
      </c>
      <c r="P211" s="2">
        <v>126</v>
      </c>
      <c r="Q211" s="2">
        <v>6.6</v>
      </c>
      <c r="R211" s="2">
        <v>4.4000000000000004</v>
      </c>
      <c r="S211" s="2">
        <v>1</v>
      </c>
      <c r="T211" s="2">
        <v>19</v>
      </c>
      <c r="U211" s="2">
        <v>2</v>
      </c>
      <c r="V211" s="2">
        <v>7.7</v>
      </c>
      <c r="W211" s="2">
        <v>0</v>
      </c>
      <c r="X211" s="2">
        <v>106.9</v>
      </c>
      <c r="Y211" t="str">
        <f t="shared" si="12"/>
        <v>Tyler Conklin</v>
      </c>
      <c r="Z211" t="str">
        <f t="shared" si="13"/>
        <v>2020-Tyler Conklin</v>
      </c>
      <c r="AA211" s="13">
        <f t="shared" si="14"/>
        <v>194</v>
      </c>
      <c r="AB211">
        <f t="shared" si="15"/>
        <v>126</v>
      </c>
    </row>
    <row r="212" spans="1:28" x14ac:dyDescent="0.2">
      <c r="A212">
        <v>2020</v>
      </c>
      <c r="B212" s="1">
        <v>211</v>
      </c>
      <c r="C212" s="2" t="s">
        <v>1081</v>
      </c>
      <c r="D212" s="2" t="s">
        <v>53</v>
      </c>
      <c r="E212" s="2">
        <v>25</v>
      </c>
      <c r="F212" s="2" t="s">
        <v>311</v>
      </c>
      <c r="G212" s="2">
        <v>16</v>
      </c>
      <c r="H212" s="2">
        <v>9</v>
      </c>
      <c r="I212" s="2">
        <v>24</v>
      </c>
      <c r="J212" s="2">
        <v>19</v>
      </c>
      <c r="K212" s="2">
        <v>245</v>
      </c>
      <c r="L212" s="2">
        <v>1</v>
      </c>
      <c r="M212" s="2">
        <v>10</v>
      </c>
      <c r="N212" s="2">
        <v>138</v>
      </c>
      <c r="O212" s="2">
        <v>7.3</v>
      </c>
      <c r="P212" s="2">
        <v>107</v>
      </c>
      <c r="Q212" s="2">
        <v>5.6</v>
      </c>
      <c r="R212" s="2">
        <v>7.6</v>
      </c>
      <c r="S212" s="2">
        <v>1</v>
      </c>
      <c r="T212" s="2">
        <v>19</v>
      </c>
      <c r="U212" s="2">
        <v>0</v>
      </c>
      <c r="V212" s="2">
        <v>0</v>
      </c>
      <c r="W212" s="2">
        <v>0</v>
      </c>
      <c r="X212" s="2">
        <v>123.1</v>
      </c>
      <c r="Y212" t="str">
        <f t="shared" si="12"/>
        <v>Ross Dwelley</v>
      </c>
      <c r="Z212" t="str">
        <f t="shared" si="13"/>
        <v>2020-Ross Dwelley</v>
      </c>
      <c r="AA212" s="13">
        <f t="shared" si="14"/>
        <v>245</v>
      </c>
      <c r="AB212">
        <f t="shared" si="15"/>
        <v>107</v>
      </c>
    </row>
    <row r="213" spans="1:28" x14ac:dyDescent="0.2">
      <c r="A213">
        <v>2020</v>
      </c>
      <c r="B213" s="1">
        <v>212</v>
      </c>
      <c r="C213" s="2" t="s">
        <v>25</v>
      </c>
      <c r="D213" s="2" t="s">
        <v>26</v>
      </c>
      <c r="E213" s="2">
        <v>26</v>
      </c>
      <c r="F213" s="2" t="s">
        <v>17</v>
      </c>
      <c r="G213" s="2">
        <v>16</v>
      </c>
      <c r="H213" s="2">
        <v>16</v>
      </c>
      <c r="I213" s="2">
        <v>31</v>
      </c>
      <c r="J213" s="2">
        <v>19</v>
      </c>
      <c r="K213" s="2">
        <v>114</v>
      </c>
      <c r="L213" s="2">
        <v>0</v>
      </c>
      <c r="M213" s="2">
        <v>4</v>
      </c>
      <c r="N213" s="2">
        <v>-13</v>
      </c>
      <c r="O213" s="2">
        <v>-0.7</v>
      </c>
      <c r="P213" s="2">
        <v>127</v>
      </c>
      <c r="Q213" s="2">
        <v>6.7</v>
      </c>
      <c r="R213" s="2">
        <v>-0.9</v>
      </c>
      <c r="S213" s="2">
        <v>1</v>
      </c>
      <c r="T213" s="2">
        <v>19</v>
      </c>
      <c r="U213" s="2">
        <v>1</v>
      </c>
      <c r="V213" s="2">
        <v>3.2</v>
      </c>
      <c r="W213" s="2">
        <v>0</v>
      </c>
      <c r="X213" s="2">
        <v>68.5</v>
      </c>
      <c r="Y213" t="str">
        <f t="shared" si="12"/>
        <v xml:space="preserve">Derrick Henry </v>
      </c>
      <c r="Z213" t="str">
        <f t="shared" si="13"/>
        <v>2020-Derrick Henry</v>
      </c>
      <c r="AA213" s="13">
        <f t="shared" si="14"/>
        <v>114</v>
      </c>
      <c r="AB213">
        <f t="shared" si="15"/>
        <v>127</v>
      </c>
    </row>
    <row r="214" spans="1:28" x14ac:dyDescent="0.2">
      <c r="A214">
        <v>2020</v>
      </c>
      <c r="B214" s="1">
        <v>213</v>
      </c>
      <c r="C214" s="2" t="s">
        <v>164</v>
      </c>
      <c r="D214" s="2" t="s">
        <v>55</v>
      </c>
      <c r="E214" s="2">
        <v>24</v>
      </c>
      <c r="F214" s="2" t="s">
        <v>24</v>
      </c>
      <c r="G214" s="2">
        <v>9</v>
      </c>
      <c r="H214" s="2">
        <v>4</v>
      </c>
      <c r="I214" s="2">
        <v>24</v>
      </c>
      <c r="J214" s="2">
        <v>19</v>
      </c>
      <c r="K214" s="2">
        <v>173</v>
      </c>
      <c r="L214" s="2">
        <v>0</v>
      </c>
      <c r="M214" s="2">
        <v>7</v>
      </c>
      <c r="N214" s="2">
        <v>-43</v>
      </c>
      <c r="O214" s="2">
        <v>-2.2999999999999998</v>
      </c>
      <c r="P214" s="2">
        <v>216</v>
      </c>
      <c r="Q214" s="2">
        <v>11.4</v>
      </c>
      <c r="R214" s="2">
        <v>-1.8</v>
      </c>
      <c r="S214" s="2">
        <v>5</v>
      </c>
      <c r="T214" s="2">
        <v>3.8</v>
      </c>
      <c r="U214" s="2">
        <v>1</v>
      </c>
      <c r="V214" s="2">
        <v>4.2</v>
      </c>
      <c r="W214" s="2">
        <v>0</v>
      </c>
      <c r="X214" s="2">
        <v>96.7</v>
      </c>
      <c r="Y214" t="str">
        <f t="shared" si="12"/>
        <v>Justin Jackson</v>
      </c>
      <c r="Z214" t="str">
        <f t="shared" si="13"/>
        <v>2020-Justin Jackson</v>
      </c>
      <c r="AA214" s="13">
        <f t="shared" si="14"/>
        <v>307.55555555555554</v>
      </c>
      <c r="AB214">
        <f t="shared" si="15"/>
        <v>384</v>
      </c>
    </row>
    <row r="215" spans="1:28" x14ac:dyDescent="0.2">
      <c r="A215">
        <v>2020</v>
      </c>
      <c r="B215" s="1">
        <v>214</v>
      </c>
      <c r="C215" s="2" t="s">
        <v>458</v>
      </c>
      <c r="D215" s="2" t="s">
        <v>64</v>
      </c>
      <c r="E215" s="2">
        <v>24</v>
      </c>
      <c r="F215" s="3"/>
      <c r="G215" s="2">
        <v>16</v>
      </c>
      <c r="H215" s="2">
        <v>0</v>
      </c>
      <c r="I215" s="2">
        <v>31</v>
      </c>
      <c r="J215" s="2">
        <v>19</v>
      </c>
      <c r="K215" s="2">
        <v>220</v>
      </c>
      <c r="L215" s="2">
        <v>1</v>
      </c>
      <c r="M215" s="2">
        <v>11</v>
      </c>
      <c r="N215" s="2">
        <v>174</v>
      </c>
      <c r="O215" s="2">
        <v>9.1999999999999993</v>
      </c>
      <c r="P215" s="2">
        <v>46</v>
      </c>
      <c r="Q215" s="2">
        <v>2.4</v>
      </c>
      <c r="R215" s="2">
        <v>10.199999999999999</v>
      </c>
      <c r="S215" s="2">
        <v>2</v>
      </c>
      <c r="T215" s="2">
        <v>9.5</v>
      </c>
      <c r="U215" s="2">
        <v>1</v>
      </c>
      <c r="V215" s="2">
        <v>3.2</v>
      </c>
      <c r="W215" s="2">
        <v>2</v>
      </c>
      <c r="X215" s="2">
        <v>66.599999999999994</v>
      </c>
      <c r="Y215" t="str">
        <f t="shared" si="12"/>
        <v>Van Jefferson</v>
      </c>
      <c r="Z215" t="str">
        <f t="shared" si="13"/>
        <v>2020-Van Jefferson</v>
      </c>
      <c r="AA215" s="13">
        <f t="shared" si="14"/>
        <v>220</v>
      </c>
      <c r="AB215">
        <f t="shared" si="15"/>
        <v>46</v>
      </c>
    </row>
    <row r="216" spans="1:28" x14ac:dyDescent="0.2">
      <c r="A216">
        <v>2020</v>
      </c>
      <c r="B216" s="1">
        <v>215</v>
      </c>
      <c r="C216" s="2" t="s">
        <v>122</v>
      </c>
      <c r="D216" s="2" t="s">
        <v>90</v>
      </c>
      <c r="E216" s="2">
        <v>23</v>
      </c>
      <c r="F216" s="2" t="s">
        <v>24</v>
      </c>
      <c r="G216" s="2">
        <v>16</v>
      </c>
      <c r="H216" s="2">
        <v>2</v>
      </c>
      <c r="I216" s="2">
        <v>26</v>
      </c>
      <c r="J216" s="2">
        <v>19</v>
      </c>
      <c r="K216" s="2">
        <v>187</v>
      </c>
      <c r="L216" s="2">
        <v>1</v>
      </c>
      <c r="M216" s="2">
        <v>11</v>
      </c>
      <c r="N216" s="2">
        <v>4</v>
      </c>
      <c r="O216" s="2">
        <v>0.2</v>
      </c>
      <c r="P216" s="2">
        <v>183</v>
      </c>
      <c r="Q216" s="2">
        <v>9.6</v>
      </c>
      <c r="R216" s="2">
        <v>-0.1</v>
      </c>
      <c r="S216" s="2">
        <v>1</v>
      </c>
      <c r="T216" s="2">
        <v>19</v>
      </c>
      <c r="U216" s="2">
        <v>2</v>
      </c>
      <c r="V216" s="2">
        <v>7.7</v>
      </c>
      <c r="W216" s="2">
        <v>0</v>
      </c>
      <c r="X216" s="2">
        <v>105.8</v>
      </c>
      <c r="Y216" t="str">
        <f t="shared" si="12"/>
        <v>Kerryon Johnson</v>
      </c>
      <c r="Z216" t="str">
        <f t="shared" si="13"/>
        <v>2020-Kerryon Johnson</v>
      </c>
      <c r="AA216" s="13">
        <f t="shared" si="14"/>
        <v>187</v>
      </c>
      <c r="AB216">
        <f t="shared" si="15"/>
        <v>183</v>
      </c>
    </row>
    <row r="217" spans="1:28" x14ac:dyDescent="0.2">
      <c r="A217">
        <v>2020</v>
      </c>
      <c r="B217" s="1">
        <v>216</v>
      </c>
      <c r="C217" s="2" t="s">
        <v>272</v>
      </c>
      <c r="D217" s="2" t="s">
        <v>53</v>
      </c>
      <c r="E217" s="2">
        <v>29</v>
      </c>
      <c r="F217" s="2" t="s">
        <v>217</v>
      </c>
      <c r="G217" s="2">
        <v>16</v>
      </c>
      <c r="H217" s="2">
        <v>15</v>
      </c>
      <c r="I217" s="2">
        <v>29</v>
      </c>
      <c r="J217" s="2">
        <v>19</v>
      </c>
      <c r="K217" s="2">
        <v>202</v>
      </c>
      <c r="L217" s="2">
        <v>4</v>
      </c>
      <c r="M217" s="2">
        <v>10</v>
      </c>
      <c r="N217" s="2">
        <v>101</v>
      </c>
      <c r="O217" s="2">
        <v>5.3</v>
      </c>
      <c r="P217" s="2">
        <v>101</v>
      </c>
      <c r="Q217" s="2">
        <v>5.3</v>
      </c>
      <c r="R217" s="2">
        <v>6.5</v>
      </c>
      <c r="S217" s="2">
        <v>0</v>
      </c>
      <c r="T217" s="3"/>
      <c r="U217" s="2">
        <v>2</v>
      </c>
      <c r="V217" s="2">
        <v>6.9</v>
      </c>
      <c r="W217" s="2">
        <v>1</v>
      </c>
      <c r="X217" s="2">
        <v>110.9</v>
      </c>
      <c r="Y217" t="str">
        <f t="shared" si="12"/>
        <v>Kyle Juszczyk</v>
      </c>
      <c r="Z217" t="str">
        <f t="shared" si="13"/>
        <v>2020-Kyle Juszczyk</v>
      </c>
      <c r="AA217" s="13">
        <f t="shared" si="14"/>
        <v>202</v>
      </c>
      <c r="AB217">
        <f t="shared" si="15"/>
        <v>101</v>
      </c>
    </row>
    <row r="218" spans="1:28" x14ac:dyDescent="0.2">
      <c r="A218">
        <v>2020</v>
      </c>
      <c r="B218" s="1">
        <v>217</v>
      </c>
      <c r="C218" s="2" t="s">
        <v>146</v>
      </c>
      <c r="D218" s="2" t="s">
        <v>35</v>
      </c>
      <c r="E218" s="2">
        <v>30</v>
      </c>
      <c r="F218" s="3"/>
      <c r="G218" s="2">
        <v>16</v>
      </c>
      <c r="H218" s="2">
        <v>0</v>
      </c>
      <c r="I218" s="2">
        <v>30</v>
      </c>
      <c r="J218" s="2">
        <v>19</v>
      </c>
      <c r="K218" s="2">
        <v>127</v>
      </c>
      <c r="L218" s="2">
        <v>1</v>
      </c>
      <c r="M218" s="2">
        <v>8</v>
      </c>
      <c r="N218" s="2">
        <v>47</v>
      </c>
      <c r="O218" s="2">
        <v>2.5</v>
      </c>
      <c r="P218" s="2">
        <v>80</v>
      </c>
      <c r="Q218" s="2">
        <v>4.2</v>
      </c>
      <c r="R218" s="2">
        <v>1.7</v>
      </c>
      <c r="S218" s="2">
        <v>1</v>
      </c>
      <c r="T218" s="2">
        <v>19</v>
      </c>
      <c r="U218" s="2">
        <v>2</v>
      </c>
      <c r="V218" s="2">
        <v>6.7</v>
      </c>
      <c r="W218" s="2">
        <v>0</v>
      </c>
      <c r="X218" s="2">
        <v>83.6</v>
      </c>
      <c r="Y218" t="str">
        <f t="shared" si="12"/>
        <v>Dion Lewis</v>
      </c>
      <c r="Z218" t="str">
        <f t="shared" si="13"/>
        <v>2020-Dion Lewis</v>
      </c>
      <c r="AA218" s="13">
        <f t="shared" si="14"/>
        <v>127</v>
      </c>
      <c r="AB218">
        <f t="shared" si="15"/>
        <v>80</v>
      </c>
    </row>
    <row r="219" spans="1:28" x14ac:dyDescent="0.2">
      <c r="A219">
        <v>2020</v>
      </c>
      <c r="B219" s="1">
        <v>218</v>
      </c>
      <c r="C219" s="2" t="s">
        <v>939</v>
      </c>
      <c r="D219" s="2" t="s">
        <v>28</v>
      </c>
      <c r="E219" s="2">
        <v>24</v>
      </c>
      <c r="F219" s="2" t="s">
        <v>311</v>
      </c>
      <c r="G219" s="2">
        <v>13</v>
      </c>
      <c r="H219" s="2">
        <v>5</v>
      </c>
      <c r="I219" s="2">
        <v>29</v>
      </c>
      <c r="J219" s="2">
        <v>19</v>
      </c>
      <c r="K219" s="2">
        <v>213</v>
      </c>
      <c r="L219" s="2">
        <v>2</v>
      </c>
      <c r="M219" s="2">
        <v>13</v>
      </c>
      <c r="N219" s="2">
        <v>126</v>
      </c>
      <c r="O219" s="2">
        <v>6.6</v>
      </c>
      <c r="P219" s="2">
        <v>87</v>
      </c>
      <c r="Q219" s="2">
        <v>4.5999999999999996</v>
      </c>
      <c r="R219" s="2">
        <v>7.4</v>
      </c>
      <c r="S219" s="2">
        <v>2</v>
      </c>
      <c r="T219" s="2">
        <v>9.5</v>
      </c>
      <c r="U219" s="2">
        <v>1</v>
      </c>
      <c r="V219" s="2">
        <v>3.4</v>
      </c>
      <c r="W219" s="2">
        <v>0</v>
      </c>
      <c r="X219" s="2">
        <v>110.3</v>
      </c>
      <c r="Y219" t="str">
        <f t="shared" si="12"/>
        <v>David Njoku</v>
      </c>
      <c r="Z219" t="str">
        <f t="shared" si="13"/>
        <v>2020-David Njoku</v>
      </c>
      <c r="AA219" s="13">
        <f t="shared" si="14"/>
        <v>262.15384615384613</v>
      </c>
      <c r="AB219">
        <f t="shared" si="15"/>
        <v>107.07692307692308</v>
      </c>
    </row>
    <row r="220" spans="1:28" x14ac:dyDescent="0.2">
      <c r="A220">
        <v>2020</v>
      </c>
      <c r="B220" s="1">
        <v>219</v>
      </c>
      <c r="C220" s="2" t="s">
        <v>155</v>
      </c>
      <c r="D220" s="2" t="s">
        <v>66</v>
      </c>
      <c r="E220" s="2">
        <v>27</v>
      </c>
      <c r="F220" s="3"/>
      <c r="G220" s="2">
        <v>13</v>
      </c>
      <c r="H220" s="2">
        <v>0</v>
      </c>
      <c r="I220" s="2">
        <v>23</v>
      </c>
      <c r="J220" s="2">
        <v>19</v>
      </c>
      <c r="K220" s="2">
        <v>138</v>
      </c>
      <c r="L220" s="2">
        <v>0</v>
      </c>
      <c r="M220" s="2">
        <v>5</v>
      </c>
      <c r="N220" s="2">
        <v>41</v>
      </c>
      <c r="O220" s="2">
        <v>2.2000000000000002</v>
      </c>
      <c r="P220" s="2">
        <v>97</v>
      </c>
      <c r="Q220" s="2">
        <v>5.0999999999999996</v>
      </c>
      <c r="R220" s="2">
        <v>2.1</v>
      </c>
      <c r="S220" s="2">
        <v>0</v>
      </c>
      <c r="T220" s="3"/>
      <c r="U220" s="2">
        <v>1</v>
      </c>
      <c r="V220" s="2">
        <v>4.3</v>
      </c>
      <c r="W220" s="2">
        <v>1</v>
      </c>
      <c r="X220" s="2">
        <v>73.599999999999994</v>
      </c>
      <c r="Y220" t="str">
        <f t="shared" si="12"/>
        <v>Jalen Richard</v>
      </c>
      <c r="Z220" t="str">
        <f t="shared" si="13"/>
        <v>2020-Jalen Richard</v>
      </c>
      <c r="AA220" s="13">
        <f t="shared" si="14"/>
        <v>169.84615384615384</v>
      </c>
      <c r="AB220">
        <f t="shared" si="15"/>
        <v>119.38461538461539</v>
      </c>
    </row>
    <row r="221" spans="1:28" x14ac:dyDescent="0.2">
      <c r="A221">
        <v>2020</v>
      </c>
      <c r="B221" s="1">
        <v>220</v>
      </c>
      <c r="C221" s="2" t="s">
        <v>22</v>
      </c>
      <c r="D221" s="2" t="s">
        <v>23</v>
      </c>
      <c r="E221" s="2">
        <v>22</v>
      </c>
      <c r="F221" s="2" t="s">
        <v>24</v>
      </c>
      <c r="G221" s="2">
        <v>15</v>
      </c>
      <c r="H221" s="2">
        <v>1</v>
      </c>
      <c r="I221" s="2">
        <v>24</v>
      </c>
      <c r="J221" s="2">
        <v>18</v>
      </c>
      <c r="K221" s="2">
        <v>120</v>
      </c>
      <c r="L221" s="2">
        <v>0</v>
      </c>
      <c r="M221" s="2">
        <v>4</v>
      </c>
      <c r="N221" s="2">
        <v>-9</v>
      </c>
      <c r="O221" s="2">
        <v>-0.5</v>
      </c>
      <c r="P221" s="2">
        <v>129</v>
      </c>
      <c r="Q221" s="2">
        <v>7.2</v>
      </c>
      <c r="R221" s="2">
        <v>0</v>
      </c>
      <c r="S221" s="2">
        <v>2</v>
      </c>
      <c r="T221" s="2">
        <v>9</v>
      </c>
      <c r="U221" s="2">
        <v>4</v>
      </c>
      <c r="V221" s="2">
        <v>16.7</v>
      </c>
      <c r="W221" s="2">
        <v>0</v>
      </c>
      <c r="X221" s="2">
        <v>85.4</v>
      </c>
      <c r="Y221" t="str">
        <f t="shared" si="12"/>
        <v>J.K. Dobbins</v>
      </c>
      <c r="Z221" t="str">
        <f t="shared" si="13"/>
        <v>2020-J.K. Dobbins</v>
      </c>
      <c r="AA221" s="13">
        <f t="shared" si="14"/>
        <v>128</v>
      </c>
      <c r="AB221">
        <f t="shared" si="15"/>
        <v>137.6</v>
      </c>
    </row>
    <row r="222" spans="1:28" x14ac:dyDescent="0.2">
      <c r="A222">
        <v>2020</v>
      </c>
      <c r="B222" s="1">
        <v>221</v>
      </c>
      <c r="C222" s="2" t="s">
        <v>326</v>
      </c>
      <c r="D222" s="2" t="s">
        <v>115</v>
      </c>
      <c r="E222" s="2">
        <v>27</v>
      </c>
      <c r="F222" s="3"/>
      <c r="G222" s="2">
        <v>12</v>
      </c>
      <c r="H222" s="2">
        <v>6</v>
      </c>
      <c r="I222" s="2">
        <v>32</v>
      </c>
      <c r="J222" s="2">
        <v>18</v>
      </c>
      <c r="K222" s="2">
        <v>302</v>
      </c>
      <c r="L222" s="2">
        <v>2</v>
      </c>
      <c r="M222" s="2">
        <v>10</v>
      </c>
      <c r="N222" s="2">
        <v>244</v>
      </c>
      <c r="O222" s="2">
        <v>13.6</v>
      </c>
      <c r="P222" s="2">
        <v>58</v>
      </c>
      <c r="Q222" s="2">
        <v>3.2</v>
      </c>
      <c r="R222" s="2">
        <v>17.2</v>
      </c>
      <c r="S222" s="2">
        <v>0</v>
      </c>
      <c r="T222" s="3"/>
      <c r="U222" s="2">
        <v>4</v>
      </c>
      <c r="V222" s="2">
        <v>12.5</v>
      </c>
      <c r="W222" s="3"/>
      <c r="X222" s="2">
        <v>109.1</v>
      </c>
      <c r="Y222" t="str">
        <f t="shared" si="12"/>
        <v>Marvin Hall</v>
      </c>
      <c r="Z222" t="str">
        <f t="shared" si="13"/>
        <v>2020-Marvin Hall</v>
      </c>
      <c r="AA222" s="13">
        <f t="shared" si="14"/>
        <v>402.66666666666669</v>
      </c>
      <c r="AB222">
        <f t="shared" si="15"/>
        <v>77.333333333333329</v>
      </c>
    </row>
    <row r="223" spans="1:28" x14ac:dyDescent="0.2">
      <c r="A223">
        <v>2020</v>
      </c>
      <c r="B223" s="1">
        <v>222</v>
      </c>
      <c r="C223" s="2" t="s">
        <v>972</v>
      </c>
      <c r="D223" s="2" t="s">
        <v>70</v>
      </c>
      <c r="E223" s="2">
        <v>31</v>
      </c>
      <c r="F223" s="3"/>
      <c r="G223" s="2">
        <v>10</v>
      </c>
      <c r="H223" s="2">
        <v>2</v>
      </c>
      <c r="I223" s="2">
        <v>28</v>
      </c>
      <c r="J223" s="2">
        <v>18</v>
      </c>
      <c r="K223" s="2">
        <v>163</v>
      </c>
      <c r="L223" s="2">
        <v>2</v>
      </c>
      <c r="M223" s="2">
        <v>11</v>
      </c>
      <c r="N223" s="2">
        <v>119</v>
      </c>
      <c r="O223" s="2">
        <v>6.6</v>
      </c>
      <c r="P223" s="2">
        <v>44</v>
      </c>
      <c r="Q223" s="2">
        <v>2.4</v>
      </c>
      <c r="R223" s="2">
        <v>8.3000000000000007</v>
      </c>
      <c r="S223" s="2">
        <v>0</v>
      </c>
      <c r="T223" s="3"/>
      <c r="U223" s="2">
        <v>1</v>
      </c>
      <c r="V223" s="2">
        <v>3.6</v>
      </c>
      <c r="W223" s="2">
        <v>2</v>
      </c>
      <c r="X223" s="2">
        <v>74</v>
      </c>
      <c r="Y223" t="str">
        <f t="shared" si="12"/>
        <v>Dontrelle Inman</v>
      </c>
      <c r="Z223" t="str">
        <f t="shared" si="13"/>
        <v>2020-Dontrelle Inman</v>
      </c>
      <c r="AA223" s="13">
        <f t="shared" si="14"/>
        <v>260.8</v>
      </c>
      <c r="AB223">
        <f t="shared" si="15"/>
        <v>70.400000000000006</v>
      </c>
    </row>
    <row r="224" spans="1:28" x14ac:dyDescent="0.2">
      <c r="A224">
        <v>2020</v>
      </c>
      <c r="B224" s="1">
        <v>223</v>
      </c>
      <c r="C224" s="2" t="s">
        <v>1227</v>
      </c>
      <c r="D224" s="2" t="s">
        <v>31</v>
      </c>
      <c r="E224" s="2">
        <v>23</v>
      </c>
      <c r="F224" s="3"/>
      <c r="G224" s="2">
        <v>14</v>
      </c>
      <c r="H224" s="2">
        <v>0</v>
      </c>
      <c r="I224" s="2">
        <v>31</v>
      </c>
      <c r="J224" s="2">
        <v>18</v>
      </c>
      <c r="K224" s="2">
        <v>272</v>
      </c>
      <c r="L224" s="2">
        <v>2</v>
      </c>
      <c r="M224" s="2">
        <v>12</v>
      </c>
      <c r="N224" s="2">
        <v>207</v>
      </c>
      <c r="O224" s="2">
        <v>11.5</v>
      </c>
      <c r="P224" s="2">
        <v>65</v>
      </c>
      <c r="Q224" s="2">
        <v>3.6</v>
      </c>
      <c r="R224" s="2">
        <v>12.1</v>
      </c>
      <c r="S224" s="2">
        <v>0</v>
      </c>
      <c r="T224" s="3"/>
      <c r="U224" s="2">
        <v>0</v>
      </c>
      <c r="V224" s="2">
        <v>0</v>
      </c>
      <c r="W224" s="2">
        <v>1</v>
      </c>
      <c r="X224" s="2">
        <v>95.1</v>
      </c>
      <c r="Y224" t="str">
        <f t="shared" si="12"/>
        <v>Collin Johnson</v>
      </c>
      <c r="Z224" t="str">
        <f t="shared" si="13"/>
        <v>2020-Collin Johnson</v>
      </c>
      <c r="AA224" s="13">
        <f t="shared" si="14"/>
        <v>310.85714285714283</v>
      </c>
      <c r="AB224">
        <f t="shared" si="15"/>
        <v>74.285714285714292</v>
      </c>
    </row>
    <row r="225" spans="1:28" x14ac:dyDescent="0.2">
      <c r="A225">
        <v>2020</v>
      </c>
      <c r="B225" s="1">
        <v>224</v>
      </c>
      <c r="C225" s="2" t="s">
        <v>1135</v>
      </c>
      <c r="D225" s="2" t="s">
        <v>35</v>
      </c>
      <c r="E225" s="2">
        <v>23</v>
      </c>
      <c r="F225" s="2" t="s">
        <v>232</v>
      </c>
      <c r="G225" s="2">
        <v>15</v>
      </c>
      <c r="H225" s="2">
        <v>12</v>
      </c>
      <c r="I225" s="2">
        <v>21</v>
      </c>
      <c r="J225" s="2">
        <v>18</v>
      </c>
      <c r="K225" s="2">
        <v>112</v>
      </c>
      <c r="L225" s="2">
        <v>0</v>
      </c>
      <c r="M225" s="2">
        <v>7</v>
      </c>
      <c r="N225" s="2">
        <v>23</v>
      </c>
      <c r="O225" s="2">
        <v>1.3</v>
      </c>
      <c r="P225" s="2">
        <v>89</v>
      </c>
      <c r="Q225" s="2">
        <v>4.9000000000000004</v>
      </c>
      <c r="R225" s="2">
        <v>1.6</v>
      </c>
      <c r="S225" s="2">
        <v>1</v>
      </c>
      <c r="T225" s="2">
        <v>18</v>
      </c>
      <c r="U225" s="2">
        <v>0</v>
      </c>
      <c r="V225" s="2">
        <v>0</v>
      </c>
      <c r="W225" s="2">
        <v>0</v>
      </c>
      <c r="X225" s="2">
        <v>88.9</v>
      </c>
      <c r="Y225" t="str">
        <f t="shared" si="12"/>
        <v>Kaden Smith</v>
      </c>
      <c r="Z225" t="str">
        <f t="shared" si="13"/>
        <v>2020-Kaden Smith</v>
      </c>
      <c r="AA225" s="13">
        <f t="shared" si="14"/>
        <v>119.46666666666667</v>
      </c>
      <c r="AB225">
        <f t="shared" si="15"/>
        <v>94.933333333333337</v>
      </c>
    </row>
    <row r="226" spans="1:28" x14ac:dyDescent="0.2">
      <c r="A226">
        <v>2020</v>
      </c>
      <c r="B226" s="1">
        <v>225</v>
      </c>
      <c r="C226" s="2" t="s">
        <v>154</v>
      </c>
      <c r="D226" s="2" t="s">
        <v>62</v>
      </c>
      <c r="E226" s="2">
        <v>25</v>
      </c>
      <c r="F226" s="3"/>
      <c r="G226" s="2">
        <v>16</v>
      </c>
      <c r="H226" s="2">
        <v>0</v>
      </c>
      <c r="I226" s="2">
        <v>26</v>
      </c>
      <c r="J226" s="2">
        <v>18</v>
      </c>
      <c r="K226" s="2">
        <v>116</v>
      </c>
      <c r="L226" s="2">
        <v>0</v>
      </c>
      <c r="M226" s="2">
        <v>6</v>
      </c>
      <c r="N226" s="2">
        <v>-40</v>
      </c>
      <c r="O226" s="2">
        <v>-2.2000000000000002</v>
      </c>
      <c r="P226" s="2">
        <v>156</v>
      </c>
      <c r="Q226" s="2">
        <v>8.6999999999999993</v>
      </c>
      <c r="R226" s="2">
        <v>-0.8</v>
      </c>
      <c r="S226" s="2">
        <v>1</v>
      </c>
      <c r="T226" s="2">
        <v>18</v>
      </c>
      <c r="U226" s="2">
        <v>2</v>
      </c>
      <c r="V226" s="2">
        <v>7.7</v>
      </c>
      <c r="W226" s="2">
        <v>0</v>
      </c>
      <c r="X226" s="2">
        <v>78.400000000000006</v>
      </c>
      <c r="Y226" t="str">
        <f t="shared" si="12"/>
        <v>Darrel Williams</v>
      </c>
      <c r="Z226" t="str">
        <f t="shared" si="13"/>
        <v>2020-Darrel Williams</v>
      </c>
      <c r="AA226" s="13">
        <f t="shared" si="14"/>
        <v>116</v>
      </c>
      <c r="AB226">
        <f t="shared" si="15"/>
        <v>156</v>
      </c>
    </row>
    <row r="227" spans="1:28" x14ac:dyDescent="0.2">
      <c r="A227">
        <v>2020</v>
      </c>
      <c r="B227" s="1">
        <v>226</v>
      </c>
      <c r="C227" s="2" t="s">
        <v>1134</v>
      </c>
      <c r="D227" s="2" t="s">
        <v>78</v>
      </c>
      <c r="E227" s="2">
        <v>23</v>
      </c>
      <c r="F227" s="2" t="s">
        <v>169</v>
      </c>
      <c r="G227" s="2">
        <v>8</v>
      </c>
      <c r="H227" s="2">
        <v>7</v>
      </c>
      <c r="I227" s="2">
        <v>35</v>
      </c>
      <c r="J227" s="2">
        <v>18</v>
      </c>
      <c r="K227" s="2">
        <v>288</v>
      </c>
      <c r="L227" s="2">
        <v>4</v>
      </c>
      <c r="M227" s="2">
        <v>14</v>
      </c>
      <c r="N227" s="2">
        <v>246</v>
      </c>
      <c r="O227" s="2">
        <v>13.7</v>
      </c>
      <c r="P227" s="2">
        <v>42</v>
      </c>
      <c r="Q227" s="2">
        <v>2.2999999999999998</v>
      </c>
      <c r="R227" s="2">
        <v>14.5</v>
      </c>
      <c r="S227" s="2">
        <v>0</v>
      </c>
      <c r="T227" s="3"/>
      <c r="U227" s="2">
        <v>3</v>
      </c>
      <c r="V227" s="2">
        <v>8.6</v>
      </c>
      <c r="W227" s="2">
        <v>2</v>
      </c>
      <c r="X227" s="2">
        <v>93.5</v>
      </c>
      <c r="Y227" t="str">
        <f t="shared" si="12"/>
        <v>Preston Williams</v>
      </c>
      <c r="Z227" t="str">
        <f t="shared" si="13"/>
        <v>2020-Preston Williams</v>
      </c>
      <c r="AA227" s="13">
        <f t="shared" si="14"/>
        <v>576</v>
      </c>
      <c r="AB227">
        <f t="shared" si="15"/>
        <v>84</v>
      </c>
    </row>
    <row r="228" spans="1:28" x14ac:dyDescent="0.2">
      <c r="A228">
        <v>2020</v>
      </c>
      <c r="B228" s="1">
        <v>227</v>
      </c>
      <c r="C228" s="2" t="s">
        <v>285</v>
      </c>
      <c r="D228" s="2" t="s">
        <v>66</v>
      </c>
      <c r="E228" s="2">
        <v>28</v>
      </c>
      <c r="F228" s="2" t="s">
        <v>24</v>
      </c>
      <c r="G228" s="2">
        <v>16</v>
      </c>
      <c r="H228" s="2">
        <v>1</v>
      </c>
      <c r="I228" s="2">
        <v>21</v>
      </c>
      <c r="J228" s="2">
        <v>17</v>
      </c>
      <c r="K228" s="2">
        <v>84</v>
      </c>
      <c r="L228" s="2">
        <v>0</v>
      </c>
      <c r="M228" s="2">
        <v>2</v>
      </c>
      <c r="N228" s="2">
        <v>3</v>
      </c>
      <c r="O228" s="2">
        <v>0.2</v>
      </c>
      <c r="P228" s="2">
        <v>81</v>
      </c>
      <c r="Q228" s="2">
        <v>4.8</v>
      </c>
      <c r="R228" s="2">
        <v>0.3</v>
      </c>
      <c r="S228" s="2">
        <v>2</v>
      </c>
      <c r="T228" s="2">
        <v>8.5</v>
      </c>
      <c r="U228" s="2">
        <v>0</v>
      </c>
      <c r="V228" s="2">
        <v>0</v>
      </c>
      <c r="W228" s="2">
        <v>1</v>
      </c>
      <c r="X228" s="2">
        <v>63.5</v>
      </c>
      <c r="Y228" t="str">
        <f t="shared" si="12"/>
        <v>Devontae Booker</v>
      </c>
      <c r="Z228" t="str">
        <f t="shared" si="13"/>
        <v>2020-Devontae Booker</v>
      </c>
      <c r="AA228" s="13">
        <f t="shared" si="14"/>
        <v>84</v>
      </c>
      <c r="AB228">
        <f t="shared" si="15"/>
        <v>81</v>
      </c>
    </row>
    <row r="229" spans="1:28" x14ac:dyDescent="0.2">
      <c r="A229">
        <v>2020</v>
      </c>
      <c r="B229" s="1">
        <v>228</v>
      </c>
      <c r="C229" s="2" t="s">
        <v>374</v>
      </c>
      <c r="D229" s="2" t="s">
        <v>51</v>
      </c>
      <c r="E229" s="2">
        <v>22</v>
      </c>
      <c r="F229" s="2" t="s">
        <v>24</v>
      </c>
      <c r="G229" s="2">
        <v>12</v>
      </c>
      <c r="H229" s="2">
        <v>2</v>
      </c>
      <c r="I229" s="2">
        <v>20</v>
      </c>
      <c r="J229" s="2">
        <v>17</v>
      </c>
      <c r="K229" s="2">
        <v>111</v>
      </c>
      <c r="L229" s="2">
        <v>1</v>
      </c>
      <c r="M229" s="2">
        <v>5</v>
      </c>
      <c r="N229" s="2">
        <v>1</v>
      </c>
      <c r="O229" s="2">
        <v>0.1</v>
      </c>
      <c r="P229" s="2">
        <v>110</v>
      </c>
      <c r="Q229" s="2">
        <v>6.5</v>
      </c>
      <c r="R229" s="2">
        <v>0.1</v>
      </c>
      <c r="S229" s="2">
        <v>1</v>
      </c>
      <c r="T229" s="2">
        <v>17</v>
      </c>
      <c r="U229" s="2">
        <v>0</v>
      </c>
      <c r="V229" s="2">
        <v>0</v>
      </c>
      <c r="W229" s="2">
        <v>0</v>
      </c>
      <c r="X229" s="2">
        <v>106.5</v>
      </c>
      <c r="Y229" t="str">
        <f t="shared" si="12"/>
        <v>DeeJay Dallas</v>
      </c>
      <c r="Z229" t="str">
        <f t="shared" si="13"/>
        <v>2020-DeeJay Dallas</v>
      </c>
      <c r="AA229" s="13">
        <f t="shared" si="14"/>
        <v>148</v>
      </c>
      <c r="AB229">
        <f t="shared" si="15"/>
        <v>146.66666666666666</v>
      </c>
    </row>
    <row r="230" spans="1:28" x14ac:dyDescent="0.2">
      <c r="A230">
        <v>2020</v>
      </c>
      <c r="B230" s="1">
        <v>229</v>
      </c>
      <c r="C230" s="2" t="s">
        <v>1228</v>
      </c>
      <c r="D230" s="2" t="s">
        <v>74</v>
      </c>
      <c r="E230" s="2">
        <v>25</v>
      </c>
      <c r="F230" s="2" t="s">
        <v>169</v>
      </c>
      <c r="G230" s="2">
        <v>5</v>
      </c>
      <c r="H230" s="2">
        <v>2</v>
      </c>
      <c r="I230" s="2">
        <v>24</v>
      </c>
      <c r="J230" s="2">
        <v>17</v>
      </c>
      <c r="K230" s="2">
        <v>236</v>
      </c>
      <c r="L230" s="2">
        <v>1</v>
      </c>
      <c r="M230" s="2">
        <v>11</v>
      </c>
      <c r="N230" s="2">
        <v>197</v>
      </c>
      <c r="O230" s="2">
        <v>11.6</v>
      </c>
      <c r="P230" s="2">
        <v>39</v>
      </c>
      <c r="Q230" s="2">
        <v>2.2999999999999998</v>
      </c>
      <c r="R230" s="2">
        <v>12.2</v>
      </c>
      <c r="S230" s="2">
        <v>0</v>
      </c>
      <c r="T230" s="3"/>
      <c r="U230" s="2">
        <v>1</v>
      </c>
      <c r="V230" s="2">
        <v>4.2</v>
      </c>
      <c r="W230" s="2">
        <v>0</v>
      </c>
      <c r="X230" s="2">
        <v>116</v>
      </c>
      <c r="Y230" t="str">
        <f t="shared" si="12"/>
        <v>Chad Hansen</v>
      </c>
      <c r="Z230" t="str">
        <f t="shared" si="13"/>
        <v>2020-Chad Hansen</v>
      </c>
      <c r="AA230" s="13">
        <f t="shared" si="14"/>
        <v>755.2</v>
      </c>
      <c r="AB230">
        <f t="shared" si="15"/>
        <v>124.8</v>
      </c>
    </row>
    <row r="231" spans="1:28" x14ac:dyDescent="0.2">
      <c r="A231">
        <v>2020</v>
      </c>
      <c r="B231" s="1">
        <v>230</v>
      </c>
      <c r="C231" s="2" t="s">
        <v>367</v>
      </c>
      <c r="D231" s="2" t="s">
        <v>43</v>
      </c>
      <c r="E231" s="2">
        <v>24</v>
      </c>
      <c r="F231" s="2" t="s">
        <v>24</v>
      </c>
      <c r="G231" s="2">
        <v>3</v>
      </c>
      <c r="H231" s="2">
        <v>3</v>
      </c>
      <c r="I231" s="2">
        <v>19</v>
      </c>
      <c r="J231" s="2">
        <v>17</v>
      </c>
      <c r="K231" s="2">
        <v>149</v>
      </c>
      <c r="L231" s="2">
        <v>1</v>
      </c>
      <c r="M231" s="2">
        <v>8</v>
      </c>
      <c r="N231" s="2">
        <v>26</v>
      </c>
      <c r="O231" s="2">
        <v>1.5</v>
      </c>
      <c r="P231" s="2">
        <v>123</v>
      </c>
      <c r="Q231" s="2">
        <v>7.2</v>
      </c>
      <c r="R231" s="2">
        <v>1.4</v>
      </c>
      <c r="S231" s="2">
        <v>3</v>
      </c>
      <c r="T231" s="2">
        <v>5.7</v>
      </c>
      <c r="U231" s="2">
        <v>0</v>
      </c>
      <c r="V231" s="2">
        <v>0</v>
      </c>
      <c r="W231" s="2">
        <v>1</v>
      </c>
      <c r="X231" s="2">
        <v>95</v>
      </c>
      <c r="Y231" t="str">
        <f t="shared" si="12"/>
        <v>Christian McCaffrey</v>
      </c>
      <c r="Z231" t="str">
        <f t="shared" si="13"/>
        <v>2020-Christian McCaffrey</v>
      </c>
      <c r="AA231" s="13">
        <f t="shared" si="14"/>
        <v>794.66666666666663</v>
      </c>
      <c r="AB231">
        <f t="shared" si="15"/>
        <v>656</v>
      </c>
    </row>
    <row r="232" spans="1:28" x14ac:dyDescent="0.2">
      <c r="A232">
        <v>2020</v>
      </c>
      <c r="B232" s="1">
        <v>231</v>
      </c>
      <c r="C232" s="2" t="s">
        <v>278</v>
      </c>
      <c r="D232" s="2" t="s">
        <v>115</v>
      </c>
      <c r="E232" s="2">
        <v>31</v>
      </c>
      <c r="F232" s="3"/>
      <c r="G232" s="2">
        <v>10</v>
      </c>
      <c r="H232" s="2">
        <v>4</v>
      </c>
      <c r="I232" s="2">
        <v>24</v>
      </c>
      <c r="J232" s="2">
        <v>17</v>
      </c>
      <c r="K232" s="2">
        <v>187</v>
      </c>
      <c r="L232" s="2">
        <v>1</v>
      </c>
      <c r="M232" s="2">
        <v>13</v>
      </c>
      <c r="N232" s="2">
        <v>150</v>
      </c>
      <c r="O232" s="2">
        <v>8.8000000000000007</v>
      </c>
      <c r="P232" s="2">
        <v>37</v>
      </c>
      <c r="Q232" s="2">
        <v>2.2000000000000002</v>
      </c>
      <c r="R232" s="2">
        <v>12</v>
      </c>
      <c r="S232" s="2">
        <v>0</v>
      </c>
      <c r="T232" s="3"/>
      <c r="U232" s="2">
        <v>1</v>
      </c>
      <c r="V232" s="2">
        <v>4.2</v>
      </c>
      <c r="W232" s="3"/>
      <c r="X232" s="2">
        <v>107.5</v>
      </c>
      <c r="Y232" t="str">
        <f t="shared" si="12"/>
        <v>Mohamed Sanu</v>
      </c>
      <c r="Z232" t="str">
        <f t="shared" si="13"/>
        <v>2020-Mohamed Sanu</v>
      </c>
      <c r="AA232" s="13">
        <f t="shared" si="14"/>
        <v>299.2</v>
      </c>
      <c r="AB232">
        <f t="shared" si="15"/>
        <v>59.2</v>
      </c>
    </row>
    <row r="233" spans="1:28" x14ac:dyDescent="0.2">
      <c r="A233">
        <v>2020</v>
      </c>
      <c r="B233" s="1">
        <v>232</v>
      </c>
      <c r="C233" s="2" t="s">
        <v>179</v>
      </c>
      <c r="D233" s="2" t="s">
        <v>33</v>
      </c>
      <c r="E233" s="2">
        <v>25</v>
      </c>
      <c r="F233" s="3"/>
      <c r="G233" s="2">
        <v>14</v>
      </c>
      <c r="H233" s="2">
        <v>0</v>
      </c>
      <c r="I233" s="2">
        <v>26</v>
      </c>
      <c r="J233" s="2">
        <v>17</v>
      </c>
      <c r="K233" s="2">
        <v>75</v>
      </c>
      <c r="L233" s="2">
        <v>0</v>
      </c>
      <c r="M233" s="2">
        <v>3</v>
      </c>
      <c r="N233" s="2">
        <v>-6</v>
      </c>
      <c r="O233" s="2">
        <v>-0.4</v>
      </c>
      <c r="P233" s="2">
        <v>81</v>
      </c>
      <c r="Q233" s="2">
        <v>4.8</v>
      </c>
      <c r="R233" s="2">
        <v>0</v>
      </c>
      <c r="S233" s="2">
        <v>1</v>
      </c>
      <c r="T233" s="2">
        <v>17</v>
      </c>
      <c r="U233" s="2">
        <v>1</v>
      </c>
      <c r="V233" s="2">
        <v>3.8</v>
      </c>
      <c r="W233" s="2">
        <v>0</v>
      </c>
      <c r="X233" s="2">
        <v>69.099999999999994</v>
      </c>
      <c r="Y233" t="str">
        <f t="shared" si="12"/>
        <v>Ito Smith</v>
      </c>
      <c r="Z233" t="str">
        <f t="shared" si="13"/>
        <v>2020-Ito Smith</v>
      </c>
      <c r="AA233" s="13">
        <f t="shared" si="14"/>
        <v>85.714285714285708</v>
      </c>
      <c r="AB233">
        <f t="shared" si="15"/>
        <v>92.571428571428569</v>
      </c>
    </row>
    <row r="234" spans="1:28" x14ac:dyDescent="0.2">
      <c r="A234">
        <v>2020</v>
      </c>
      <c r="B234" s="1">
        <v>233</v>
      </c>
      <c r="C234" s="2" t="s">
        <v>1206</v>
      </c>
      <c r="D234" s="2" t="s">
        <v>68</v>
      </c>
      <c r="E234" s="2">
        <v>23</v>
      </c>
      <c r="F234" s="2" t="s">
        <v>169</v>
      </c>
      <c r="G234" s="2">
        <v>12</v>
      </c>
      <c r="H234" s="2">
        <v>4</v>
      </c>
      <c r="I234" s="2">
        <v>37</v>
      </c>
      <c r="J234" s="2">
        <v>17</v>
      </c>
      <c r="K234" s="2">
        <v>167</v>
      </c>
      <c r="L234" s="2">
        <v>0</v>
      </c>
      <c r="M234" s="2">
        <v>9</v>
      </c>
      <c r="N234" s="2">
        <v>118</v>
      </c>
      <c r="O234" s="2">
        <v>6.9</v>
      </c>
      <c r="P234" s="2">
        <v>49</v>
      </c>
      <c r="Q234" s="2">
        <v>2.9</v>
      </c>
      <c r="R234" s="2">
        <v>12.6</v>
      </c>
      <c r="S234" s="2">
        <v>0</v>
      </c>
      <c r="T234" s="3"/>
      <c r="U234" s="2">
        <v>2</v>
      </c>
      <c r="V234" s="2">
        <v>5.4</v>
      </c>
      <c r="W234" s="2">
        <v>2</v>
      </c>
      <c r="X234" s="2">
        <v>36.700000000000003</v>
      </c>
      <c r="Y234" t="str">
        <f t="shared" si="12"/>
        <v>Jeff Smith</v>
      </c>
      <c r="Z234" t="str">
        <f t="shared" si="13"/>
        <v>2020-Jeff Smith</v>
      </c>
      <c r="AA234" s="13">
        <f t="shared" si="14"/>
        <v>222.66666666666666</v>
      </c>
      <c r="AB234">
        <f t="shared" si="15"/>
        <v>65.333333333333329</v>
      </c>
    </row>
    <row r="235" spans="1:28" x14ac:dyDescent="0.2">
      <c r="A235">
        <v>2020</v>
      </c>
      <c r="B235" s="1">
        <v>234</v>
      </c>
      <c r="C235" s="2" t="s">
        <v>420</v>
      </c>
      <c r="D235" s="2" t="s">
        <v>37</v>
      </c>
      <c r="E235" s="2">
        <v>25</v>
      </c>
      <c r="F235" s="3"/>
      <c r="G235" s="2">
        <v>16</v>
      </c>
      <c r="H235" s="2">
        <v>0</v>
      </c>
      <c r="I235" s="2">
        <v>28</v>
      </c>
      <c r="J235" s="2">
        <v>17</v>
      </c>
      <c r="K235" s="2">
        <v>189</v>
      </c>
      <c r="L235" s="2">
        <v>2</v>
      </c>
      <c r="M235" s="2">
        <v>10</v>
      </c>
      <c r="N235" s="2">
        <v>76</v>
      </c>
      <c r="O235" s="2">
        <v>4.5</v>
      </c>
      <c r="P235" s="2">
        <v>113</v>
      </c>
      <c r="Q235" s="2">
        <v>6.6</v>
      </c>
      <c r="R235" s="2">
        <v>8.6999999999999993</v>
      </c>
      <c r="S235" s="2">
        <v>1</v>
      </c>
      <c r="T235" s="2">
        <v>17</v>
      </c>
      <c r="U235" s="2">
        <v>3</v>
      </c>
      <c r="V235" s="2">
        <v>10.7</v>
      </c>
      <c r="W235" s="2">
        <v>1</v>
      </c>
      <c r="X235" s="2">
        <v>89.7</v>
      </c>
      <c r="Y235" t="str">
        <f t="shared" si="12"/>
        <v>Cedrick Wilson Jr.</v>
      </c>
      <c r="Z235" t="str">
        <f t="shared" si="13"/>
        <v>2020-Cedrick Wilson Jr.</v>
      </c>
      <c r="AA235" s="13">
        <f t="shared" si="14"/>
        <v>189</v>
      </c>
      <c r="AB235">
        <f t="shared" si="15"/>
        <v>113</v>
      </c>
    </row>
    <row r="236" spans="1:28" x14ac:dyDescent="0.2">
      <c r="A236">
        <v>2020</v>
      </c>
      <c r="B236" s="1">
        <v>235</v>
      </c>
      <c r="C236" s="2" t="s">
        <v>106</v>
      </c>
      <c r="D236" s="2" t="s">
        <v>115</v>
      </c>
      <c r="E236" s="2">
        <v>28</v>
      </c>
      <c r="F236" s="3"/>
      <c r="G236" s="2">
        <v>11</v>
      </c>
      <c r="H236" s="2">
        <v>4</v>
      </c>
      <c r="I236" s="2">
        <v>20</v>
      </c>
      <c r="J236" s="2">
        <v>16</v>
      </c>
      <c r="K236" s="2">
        <v>138</v>
      </c>
      <c r="L236" s="2">
        <v>0</v>
      </c>
      <c r="M236" s="2">
        <v>7</v>
      </c>
      <c r="N236" s="2">
        <v>2</v>
      </c>
      <c r="O236" s="2">
        <v>0.1</v>
      </c>
      <c r="P236" s="2">
        <v>136</v>
      </c>
      <c r="Q236" s="2">
        <v>8.5</v>
      </c>
      <c r="R236" s="2">
        <v>0.5</v>
      </c>
      <c r="S236" s="2">
        <v>2</v>
      </c>
      <c r="T236" s="2">
        <v>8</v>
      </c>
      <c r="U236" s="2">
        <v>1</v>
      </c>
      <c r="V236" s="2">
        <v>5</v>
      </c>
      <c r="W236" s="3"/>
      <c r="X236" s="2">
        <v>95.4</v>
      </c>
      <c r="Y236" t="str">
        <f t="shared" si="12"/>
        <v>Le'Veon Bell</v>
      </c>
      <c r="Z236" t="str">
        <f t="shared" si="13"/>
        <v>2020-Le'Veon Bell</v>
      </c>
      <c r="AA236" s="13">
        <f t="shared" si="14"/>
        <v>200.72727272727272</v>
      </c>
      <c r="AB236">
        <f t="shared" si="15"/>
        <v>197.81818181818181</v>
      </c>
    </row>
    <row r="237" spans="1:28" x14ac:dyDescent="0.2">
      <c r="A237">
        <v>2020</v>
      </c>
      <c r="B237" s="1">
        <v>236</v>
      </c>
      <c r="C237" s="2" t="s">
        <v>27</v>
      </c>
      <c r="D237" s="2" t="s">
        <v>28</v>
      </c>
      <c r="E237" s="2">
        <v>25</v>
      </c>
      <c r="F237" s="2" t="s">
        <v>17</v>
      </c>
      <c r="G237" s="2">
        <v>12</v>
      </c>
      <c r="H237" s="2">
        <v>12</v>
      </c>
      <c r="I237" s="2">
        <v>18</v>
      </c>
      <c r="J237" s="2">
        <v>16</v>
      </c>
      <c r="K237" s="2">
        <v>150</v>
      </c>
      <c r="L237" s="2">
        <v>0</v>
      </c>
      <c r="M237" s="2">
        <v>6</v>
      </c>
      <c r="N237" s="2">
        <v>17</v>
      </c>
      <c r="O237" s="2">
        <v>1.1000000000000001</v>
      </c>
      <c r="P237" s="2">
        <v>133</v>
      </c>
      <c r="Q237" s="2">
        <v>8.3000000000000007</v>
      </c>
      <c r="R237" s="2">
        <v>2.7</v>
      </c>
      <c r="S237" s="2">
        <v>4</v>
      </c>
      <c r="T237" s="2">
        <v>4</v>
      </c>
      <c r="U237" s="2">
        <v>0</v>
      </c>
      <c r="V237" s="2">
        <v>0</v>
      </c>
      <c r="W237" s="2">
        <v>0</v>
      </c>
      <c r="X237" s="2">
        <v>101.4</v>
      </c>
      <c r="Y237" t="str">
        <f t="shared" si="12"/>
        <v>Nick Chubb</v>
      </c>
      <c r="Z237" t="str">
        <f t="shared" si="13"/>
        <v>2020-Nick Chubb</v>
      </c>
      <c r="AA237" s="13">
        <f t="shared" si="14"/>
        <v>200</v>
      </c>
      <c r="AB237">
        <f t="shared" si="15"/>
        <v>177.33333333333334</v>
      </c>
    </row>
    <row r="238" spans="1:28" x14ac:dyDescent="0.2">
      <c r="A238">
        <v>2020</v>
      </c>
      <c r="B238" s="1">
        <v>237</v>
      </c>
      <c r="C238" s="2" t="s">
        <v>67</v>
      </c>
      <c r="D238" s="2" t="s">
        <v>68</v>
      </c>
      <c r="E238" s="2">
        <v>37</v>
      </c>
      <c r="F238" s="2" t="s">
        <v>17</v>
      </c>
      <c r="G238" s="2">
        <v>15</v>
      </c>
      <c r="H238" s="2">
        <v>14</v>
      </c>
      <c r="I238" s="2">
        <v>19</v>
      </c>
      <c r="J238" s="2">
        <v>16</v>
      </c>
      <c r="K238" s="2">
        <v>89</v>
      </c>
      <c r="L238" s="2">
        <v>0</v>
      </c>
      <c r="M238" s="2">
        <v>3</v>
      </c>
      <c r="N238" s="2">
        <v>16</v>
      </c>
      <c r="O238" s="2">
        <v>1</v>
      </c>
      <c r="P238" s="2">
        <v>73</v>
      </c>
      <c r="Q238" s="2">
        <v>4.5999999999999996</v>
      </c>
      <c r="R238" s="2">
        <v>1.8</v>
      </c>
      <c r="S238" s="2">
        <v>1</v>
      </c>
      <c r="T238" s="2">
        <v>16</v>
      </c>
      <c r="U238" s="2">
        <v>0</v>
      </c>
      <c r="V238" s="2">
        <v>0</v>
      </c>
      <c r="W238" s="2">
        <v>0</v>
      </c>
      <c r="X238" s="2">
        <v>86.2</v>
      </c>
      <c r="Y238" t="str">
        <f t="shared" si="12"/>
        <v>Frank Gore</v>
      </c>
      <c r="Z238" t="str">
        <f t="shared" si="13"/>
        <v>2020-Frank Gore</v>
      </c>
      <c r="AA238" s="13">
        <f t="shared" si="14"/>
        <v>94.933333333333337</v>
      </c>
      <c r="AB238">
        <f t="shared" si="15"/>
        <v>77.86666666666666</v>
      </c>
    </row>
    <row r="239" spans="1:28" x14ac:dyDescent="0.2">
      <c r="A239">
        <v>2020</v>
      </c>
      <c r="B239" s="1">
        <v>238</v>
      </c>
      <c r="C239" s="2" t="s">
        <v>79</v>
      </c>
      <c r="D239" s="2" t="s">
        <v>64</v>
      </c>
      <c r="E239" s="2">
        <v>23</v>
      </c>
      <c r="F239" s="2" t="s">
        <v>17</v>
      </c>
      <c r="G239" s="2">
        <v>15</v>
      </c>
      <c r="H239" s="2">
        <v>11</v>
      </c>
      <c r="I239" s="2">
        <v>24</v>
      </c>
      <c r="J239" s="2">
        <v>16</v>
      </c>
      <c r="K239" s="2">
        <v>159</v>
      </c>
      <c r="L239" s="2">
        <v>1</v>
      </c>
      <c r="M239" s="2">
        <v>8</v>
      </c>
      <c r="N239" s="2">
        <v>-1</v>
      </c>
      <c r="O239" s="2">
        <v>-0.1</v>
      </c>
      <c r="P239" s="2">
        <v>160</v>
      </c>
      <c r="Q239" s="2">
        <v>10</v>
      </c>
      <c r="R239" s="2">
        <v>0.7</v>
      </c>
      <c r="S239" s="2">
        <v>3</v>
      </c>
      <c r="T239" s="2">
        <v>5.3</v>
      </c>
      <c r="U239" s="2">
        <v>0</v>
      </c>
      <c r="V239" s="2">
        <v>0</v>
      </c>
      <c r="W239" s="2">
        <v>1</v>
      </c>
      <c r="X239" s="2">
        <v>81.8</v>
      </c>
      <c r="Y239" t="str">
        <f t="shared" si="12"/>
        <v>Darrell Henderson</v>
      </c>
      <c r="Z239" t="str">
        <f t="shared" si="13"/>
        <v>2020-Darrell Henderson</v>
      </c>
      <c r="AA239" s="13">
        <f t="shared" si="14"/>
        <v>169.6</v>
      </c>
      <c r="AB239">
        <f t="shared" si="15"/>
        <v>170.66666666666666</v>
      </c>
    </row>
    <row r="240" spans="1:28" x14ac:dyDescent="0.2">
      <c r="A240">
        <v>2020</v>
      </c>
      <c r="B240" s="1">
        <v>239</v>
      </c>
      <c r="C240" s="2" t="s">
        <v>1145</v>
      </c>
      <c r="D240" s="2" t="s">
        <v>78</v>
      </c>
      <c r="E240" s="2">
        <v>27</v>
      </c>
      <c r="F240" s="2" t="s">
        <v>169</v>
      </c>
      <c r="G240" s="2">
        <v>16</v>
      </c>
      <c r="H240" s="2">
        <v>2</v>
      </c>
      <c r="I240" s="2">
        <v>25</v>
      </c>
      <c r="J240" s="2">
        <v>16</v>
      </c>
      <c r="K240" s="2">
        <v>176</v>
      </c>
      <c r="L240" s="2">
        <v>1</v>
      </c>
      <c r="M240" s="2">
        <v>7</v>
      </c>
      <c r="N240" s="2">
        <v>147</v>
      </c>
      <c r="O240" s="2">
        <v>9.1999999999999993</v>
      </c>
      <c r="P240" s="2">
        <v>29</v>
      </c>
      <c r="Q240" s="2">
        <v>1.8</v>
      </c>
      <c r="R240" s="2">
        <v>9.6</v>
      </c>
      <c r="S240" s="2">
        <v>0</v>
      </c>
      <c r="T240" s="3"/>
      <c r="U240" s="2">
        <v>2</v>
      </c>
      <c r="V240" s="2">
        <v>8</v>
      </c>
      <c r="W240" s="2">
        <v>0</v>
      </c>
      <c r="X240" s="2">
        <v>98.1</v>
      </c>
      <c r="Y240" t="str">
        <f t="shared" si="12"/>
        <v>Mack Hollins</v>
      </c>
      <c r="Z240" t="str">
        <f t="shared" si="13"/>
        <v>2020-Mack Hollins</v>
      </c>
      <c r="AA240" s="13">
        <f t="shared" si="14"/>
        <v>176</v>
      </c>
      <c r="AB240">
        <f t="shared" si="15"/>
        <v>29</v>
      </c>
    </row>
    <row r="241" spans="1:28" x14ac:dyDescent="0.2">
      <c r="A241">
        <v>2020</v>
      </c>
      <c r="B241" s="1">
        <v>240</v>
      </c>
      <c r="C241" s="2" t="s">
        <v>107</v>
      </c>
      <c r="D241" s="2" t="s">
        <v>51</v>
      </c>
      <c r="E241" s="2">
        <v>30</v>
      </c>
      <c r="F241" s="3"/>
      <c r="G241" s="2">
        <v>10</v>
      </c>
      <c r="H241" s="2">
        <v>1</v>
      </c>
      <c r="I241" s="2">
        <v>20</v>
      </c>
      <c r="J241" s="2">
        <v>16</v>
      </c>
      <c r="K241" s="2">
        <v>93</v>
      </c>
      <c r="L241" s="2">
        <v>0</v>
      </c>
      <c r="M241" s="2">
        <v>4</v>
      </c>
      <c r="N241" s="2">
        <v>-15</v>
      </c>
      <c r="O241" s="2">
        <v>-0.9</v>
      </c>
      <c r="P241" s="2">
        <v>108</v>
      </c>
      <c r="Q241" s="2">
        <v>6.8</v>
      </c>
      <c r="R241" s="2">
        <v>2.4</v>
      </c>
      <c r="S241" s="2">
        <v>0</v>
      </c>
      <c r="T241" s="3"/>
      <c r="U241" s="2">
        <v>0</v>
      </c>
      <c r="V241" s="2">
        <v>0</v>
      </c>
      <c r="W241" s="2">
        <v>0</v>
      </c>
      <c r="X241" s="2">
        <v>86</v>
      </c>
      <c r="Y241" t="str">
        <f t="shared" si="12"/>
        <v>Carlos Hyde</v>
      </c>
      <c r="Z241" t="str">
        <f t="shared" si="13"/>
        <v>2020-Carlos Hyde</v>
      </c>
      <c r="AA241" s="13">
        <f t="shared" si="14"/>
        <v>148.80000000000001</v>
      </c>
      <c r="AB241">
        <f t="shared" si="15"/>
        <v>172.8</v>
      </c>
    </row>
    <row r="242" spans="1:28" x14ac:dyDescent="0.2">
      <c r="A242">
        <v>2020</v>
      </c>
      <c r="B242" s="1">
        <v>241</v>
      </c>
      <c r="C242" s="2" t="s">
        <v>137</v>
      </c>
      <c r="D242" s="2" t="s">
        <v>115</v>
      </c>
      <c r="E242" s="2">
        <v>23</v>
      </c>
      <c r="F242" s="3"/>
      <c r="G242" s="2">
        <v>13</v>
      </c>
      <c r="H242" s="2">
        <v>1</v>
      </c>
      <c r="I242" s="2">
        <v>21</v>
      </c>
      <c r="J242" s="2">
        <v>16</v>
      </c>
      <c r="K242" s="2">
        <v>99</v>
      </c>
      <c r="L242" s="2">
        <v>1</v>
      </c>
      <c r="M242" s="2">
        <v>6</v>
      </c>
      <c r="N242" s="2">
        <v>-30</v>
      </c>
      <c r="O242" s="2">
        <v>-1.9</v>
      </c>
      <c r="P242" s="2">
        <v>129</v>
      </c>
      <c r="Q242" s="2">
        <v>8.1</v>
      </c>
      <c r="R242" s="2">
        <v>2.4</v>
      </c>
      <c r="S242" s="2">
        <v>1</v>
      </c>
      <c r="T242" s="2">
        <v>16</v>
      </c>
      <c r="U242" s="2">
        <v>0</v>
      </c>
      <c r="V242" s="2">
        <v>0</v>
      </c>
      <c r="W242" s="3"/>
      <c r="X242" s="2">
        <v>101.1</v>
      </c>
      <c r="Y242" t="str">
        <f t="shared" si="12"/>
        <v>Ty Johnson</v>
      </c>
      <c r="Z242" t="str">
        <f t="shared" si="13"/>
        <v>2020-Ty Johnson</v>
      </c>
      <c r="AA242" s="13">
        <f t="shared" si="14"/>
        <v>121.84615384615384</v>
      </c>
      <c r="AB242">
        <f t="shared" si="15"/>
        <v>158.76923076923077</v>
      </c>
    </row>
    <row r="243" spans="1:28" x14ac:dyDescent="0.2">
      <c r="A243">
        <v>2020</v>
      </c>
      <c r="B243" s="1">
        <v>242</v>
      </c>
      <c r="C243" s="2" t="s">
        <v>93</v>
      </c>
      <c r="D243" s="2" t="s">
        <v>53</v>
      </c>
      <c r="E243" s="2">
        <v>28</v>
      </c>
      <c r="F243" s="2" t="s">
        <v>24</v>
      </c>
      <c r="G243" s="2">
        <v>8</v>
      </c>
      <c r="H243" s="2">
        <v>8</v>
      </c>
      <c r="I243" s="2">
        <v>19</v>
      </c>
      <c r="J243" s="2">
        <v>16</v>
      </c>
      <c r="K243" s="2">
        <v>156</v>
      </c>
      <c r="L243" s="2">
        <v>1</v>
      </c>
      <c r="M243" s="2">
        <v>5</v>
      </c>
      <c r="N243" s="2">
        <v>20</v>
      </c>
      <c r="O243" s="2">
        <v>1.3</v>
      </c>
      <c r="P243" s="2">
        <v>136</v>
      </c>
      <c r="Q243" s="2">
        <v>8.5</v>
      </c>
      <c r="R243" s="2">
        <v>1.1000000000000001</v>
      </c>
      <c r="S243" s="2">
        <v>1</v>
      </c>
      <c r="T243" s="2">
        <v>16</v>
      </c>
      <c r="U243" s="2">
        <v>0</v>
      </c>
      <c r="V243" s="2">
        <v>0</v>
      </c>
      <c r="W243" s="2">
        <v>0</v>
      </c>
      <c r="X243" s="2">
        <v>118.4</v>
      </c>
      <c r="Y243" t="str">
        <f t="shared" si="12"/>
        <v>Raheem Mostert</v>
      </c>
      <c r="Z243" t="str">
        <f t="shared" si="13"/>
        <v>2020-Raheem Mostert</v>
      </c>
      <c r="AA243" s="13">
        <f t="shared" si="14"/>
        <v>312</v>
      </c>
      <c r="AB243">
        <f t="shared" si="15"/>
        <v>272</v>
      </c>
    </row>
    <row r="244" spans="1:28" x14ac:dyDescent="0.2">
      <c r="A244">
        <v>2020</v>
      </c>
      <c r="B244" s="1">
        <v>243</v>
      </c>
      <c r="C244" s="2" t="s">
        <v>332</v>
      </c>
      <c r="D244" s="2" t="s">
        <v>88</v>
      </c>
      <c r="E244" s="2">
        <v>24</v>
      </c>
      <c r="F244" s="2" t="s">
        <v>169</v>
      </c>
      <c r="G244" s="2">
        <v>8</v>
      </c>
      <c r="H244" s="2">
        <v>1</v>
      </c>
      <c r="I244" s="2">
        <v>23</v>
      </c>
      <c r="J244" s="2">
        <v>15</v>
      </c>
      <c r="K244" s="2">
        <v>173</v>
      </c>
      <c r="L244" s="2">
        <v>0</v>
      </c>
      <c r="M244" s="2">
        <v>7</v>
      </c>
      <c r="N244" s="2">
        <v>123</v>
      </c>
      <c r="O244" s="2">
        <v>8.1999999999999993</v>
      </c>
      <c r="P244" s="2">
        <v>50</v>
      </c>
      <c r="Q244" s="2">
        <v>3.3</v>
      </c>
      <c r="R244" s="2">
        <v>10.9</v>
      </c>
      <c r="S244" s="2">
        <v>0</v>
      </c>
      <c r="T244" s="3"/>
      <c r="U244" s="2">
        <v>1</v>
      </c>
      <c r="V244" s="2">
        <v>4.3</v>
      </c>
      <c r="W244" s="2">
        <v>0</v>
      </c>
      <c r="X244" s="2">
        <v>87.8</v>
      </c>
      <c r="Y244" t="str">
        <f t="shared" si="12"/>
        <v>KeeSean Johnson</v>
      </c>
      <c r="Z244" t="str">
        <f t="shared" si="13"/>
        <v>2020-KeeSean Johnson</v>
      </c>
      <c r="AA244" s="13">
        <f t="shared" si="14"/>
        <v>346</v>
      </c>
      <c r="AB244">
        <f t="shared" si="15"/>
        <v>100</v>
      </c>
    </row>
    <row r="245" spans="1:28" x14ac:dyDescent="0.2">
      <c r="A245">
        <v>2020</v>
      </c>
      <c r="B245" s="1">
        <v>244</v>
      </c>
      <c r="C245" s="2" t="s">
        <v>125</v>
      </c>
      <c r="D245" s="2" t="s">
        <v>16</v>
      </c>
      <c r="E245" s="2">
        <v>32</v>
      </c>
      <c r="F245" s="3"/>
      <c r="G245" s="2">
        <v>10</v>
      </c>
      <c r="H245" s="2">
        <v>0</v>
      </c>
      <c r="I245" s="2">
        <v>19</v>
      </c>
      <c r="J245" s="2">
        <v>15</v>
      </c>
      <c r="K245" s="2">
        <v>101</v>
      </c>
      <c r="L245" s="2">
        <v>0</v>
      </c>
      <c r="M245" s="2">
        <v>3</v>
      </c>
      <c r="N245" s="2">
        <v>-1</v>
      </c>
      <c r="O245" s="2">
        <v>-0.1</v>
      </c>
      <c r="P245" s="2">
        <v>102</v>
      </c>
      <c r="Q245" s="2">
        <v>6.8</v>
      </c>
      <c r="R245" s="2">
        <v>1</v>
      </c>
      <c r="S245" s="2">
        <v>0</v>
      </c>
      <c r="T245" s="3"/>
      <c r="U245" s="2">
        <v>2</v>
      </c>
      <c r="V245" s="2">
        <v>10.5</v>
      </c>
      <c r="W245" s="2">
        <v>0</v>
      </c>
      <c r="X245" s="2">
        <v>88.8</v>
      </c>
      <c r="Y245" t="str">
        <f t="shared" si="12"/>
        <v>LeSean McCoy</v>
      </c>
      <c r="Z245" t="str">
        <f t="shared" si="13"/>
        <v>2020-LeSean McCoy</v>
      </c>
      <c r="AA245" s="13">
        <f t="shared" si="14"/>
        <v>161.6</v>
      </c>
      <c r="AB245">
        <f t="shared" si="15"/>
        <v>163.19999999999999</v>
      </c>
    </row>
    <row r="246" spans="1:28" x14ac:dyDescent="0.2">
      <c r="A246">
        <v>2020</v>
      </c>
      <c r="B246" s="1">
        <v>245</v>
      </c>
      <c r="C246" s="2" t="s">
        <v>340</v>
      </c>
      <c r="D246" s="2" t="s">
        <v>72</v>
      </c>
      <c r="E246" s="2">
        <v>30</v>
      </c>
      <c r="F246" s="2" t="s">
        <v>232</v>
      </c>
      <c r="G246" s="2">
        <v>14</v>
      </c>
      <c r="H246" s="2">
        <v>12</v>
      </c>
      <c r="I246" s="2">
        <v>20</v>
      </c>
      <c r="J246" s="2">
        <v>15</v>
      </c>
      <c r="K246" s="2">
        <v>99</v>
      </c>
      <c r="L246" s="2">
        <v>0</v>
      </c>
      <c r="M246" s="2">
        <v>4</v>
      </c>
      <c r="N246" s="2">
        <v>20</v>
      </c>
      <c r="O246" s="2">
        <v>1.3</v>
      </c>
      <c r="P246" s="2">
        <v>79</v>
      </c>
      <c r="Q246" s="2">
        <v>5.3</v>
      </c>
      <c r="R246" s="2">
        <v>1.9</v>
      </c>
      <c r="S246" s="2">
        <v>3</v>
      </c>
      <c r="T246" s="2">
        <v>5</v>
      </c>
      <c r="U246" s="2">
        <v>1</v>
      </c>
      <c r="V246" s="2">
        <v>5</v>
      </c>
      <c r="W246" s="2">
        <v>0</v>
      </c>
      <c r="X246" s="2">
        <v>85.2</v>
      </c>
      <c r="Y246" t="str">
        <f t="shared" si="12"/>
        <v>Vance McDonald</v>
      </c>
      <c r="Z246" t="str">
        <f t="shared" si="13"/>
        <v>2020-Vance McDonald</v>
      </c>
      <c r="AA246" s="13">
        <f t="shared" si="14"/>
        <v>113.14285714285714</v>
      </c>
      <c r="AB246">
        <f t="shared" si="15"/>
        <v>90.285714285714292</v>
      </c>
    </row>
    <row r="247" spans="1:28" x14ac:dyDescent="0.2">
      <c r="A247">
        <v>2020</v>
      </c>
      <c r="B247" s="1">
        <v>246</v>
      </c>
      <c r="C247" s="2" t="s">
        <v>1229</v>
      </c>
      <c r="D247" s="2" t="s">
        <v>49</v>
      </c>
      <c r="E247" s="2">
        <v>23</v>
      </c>
      <c r="F247" s="2" t="s">
        <v>311</v>
      </c>
      <c r="G247" s="2">
        <v>15</v>
      </c>
      <c r="H247" s="2">
        <v>6</v>
      </c>
      <c r="I247" s="2">
        <v>16</v>
      </c>
      <c r="J247" s="2">
        <v>15</v>
      </c>
      <c r="K247" s="2">
        <v>171</v>
      </c>
      <c r="L247" s="2">
        <v>1</v>
      </c>
      <c r="M247" s="2">
        <v>9</v>
      </c>
      <c r="N247" s="2">
        <v>54</v>
      </c>
      <c r="O247" s="2">
        <v>3.6</v>
      </c>
      <c r="P247" s="2">
        <v>117</v>
      </c>
      <c r="Q247" s="2">
        <v>7.8</v>
      </c>
      <c r="R247" s="2">
        <v>4</v>
      </c>
      <c r="S247" s="2">
        <v>2</v>
      </c>
      <c r="T247" s="2">
        <v>7.5</v>
      </c>
      <c r="U247" s="2">
        <v>0</v>
      </c>
      <c r="V247" s="2">
        <v>0</v>
      </c>
      <c r="W247" s="2">
        <v>0</v>
      </c>
      <c r="X247" s="2">
        <v>132</v>
      </c>
      <c r="Y247" t="str">
        <f t="shared" si="12"/>
        <v>Adam Trautman</v>
      </c>
      <c r="Z247" t="str">
        <f t="shared" si="13"/>
        <v>2020-Adam Trautman</v>
      </c>
      <c r="AA247" s="13">
        <f t="shared" si="14"/>
        <v>182.4</v>
      </c>
      <c r="AB247">
        <f t="shared" si="15"/>
        <v>124.8</v>
      </c>
    </row>
    <row r="248" spans="1:28" x14ac:dyDescent="0.2">
      <c r="A248">
        <v>2020</v>
      </c>
      <c r="B248" s="1">
        <v>247</v>
      </c>
      <c r="C248" s="2" t="s">
        <v>985</v>
      </c>
      <c r="D248" s="2" t="s">
        <v>23</v>
      </c>
      <c r="E248" s="2">
        <v>27</v>
      </c>
      <c r="F248" s="2" t="s">
        <v>311</v>
      </c>
      <c r="G248" s="2">
        <v>9</v>
      </c>
      <c r="H248" s="2">
        <v>9</v>
      </c>
      <c r="I248" s="2">
        <v>17</v>
      </c>
      <c r="J248" s="2">
        <v>14</v>
      </c>
      <c r="K248" s="2">
        <v>113</v>
      </c>
      <c r="L248" s="2">
        <v>2</v>
      </c>
      <c r="M248" s="2">
        <v>8</v>
      </c>
      <c r="N248" s="2">
        <v>69</v>
      </c>
      <c r="O248" s="2">
        <v>4.9000000000000004</v>
      </c>
      <c r="P248" s="2">
        <v>44</v>
      </c>
      <c r="Q248" s="2">
        <v>3.1</v>
      </c>
      <c r="R248" s="2">
        <v>5.0999999999999996</v>
      </c>
      <c r="S248" s="2">
        <v>0</v>
      </c>
      <c r="T248" s="3"/>
      <c r="U248" s="2">
        <v>0</v>
      </c>
      <c r="V248" s="2">
        <v>0</v>
      </c>
      <c r="W248" s="2">
        <v>0</v>
      </c>
      <c r="X248" s="2">
        <v>133.6</v>
      </c>
      <c r="Y248" t="str">
        <f t="shared" si="12"/>
        <v>Nick Boyle</v>
      </c>
      <c r="Z248" t="str">
        <f t="shared" si="13"/>
        <v>2020-Nick Boyle</v>
      </c>
      <c r="AA248" s="13">
        <f t="shared" si="14"/>
        <v>200.88888888888889</v>
      </c>
      <c r="AB248">
        <f t="shared" si="15"/>
        <v>78.222222222222229</v>
      </c>
    </row>
    <row r="249" spans="1:28" x14ac:dyDescent="0.2">
      <c r="A249">
        <v>2020</v>
      </c>
      <c r="B249" s="1">
        <v>248</v>
      </c>
      <c r="C249" s="2" t="s">
        <v>443</v>
      </c>
      <c r="D249" s="2" t="s">
        <v>37</v>
      </c>
      <c r="E249" s="2">
        <v>24</v>
      </c>
      <c r="F249" s="2" t="s">
        <v>169</v>
      </c>
      <c r="G249" s="2">
        <v>16</v>
      </c>
      <c r="H249" s="2">
        <v>1</v>
      </c>
      <c r="I249" s="2">
        <v>24</v>
      </c>
      <c r="J249" s="2">
        <v>14</v>
      </c>
      <c r="K249" s="2">
        <v>154</v>
      </c>
      <c r="L249" s="2">
        <v>0</v>
      </c>
      <c r="M249" s="2">
        <v>6</v>
      </c>
      <c r="N249" s="2">
        <v>107</v>
      </c>
      <c r="O249" s="2">
        <v>7.6</v>
      </c>
      <c r="P249" s="2">
        <v>47</v>
      </c>
      <c r="Q249" s="2">
        <v>3.4</v>
      </c>
      <c r="R249" s="2">
        <v>10.3</v>
      </c>
      <c r="S249" s="2">
        <v>0</v>
      </c>
      <c r="T249" s="3"/>
      <c r="U249" s="2">
        <v>0</v>
      </c>
      <c r="V249" s="2">
        <v>0</v>
      </c>
      <c r="W249" s="2">
        <v>0</v>
      </c>
      <c r="X249" s="2">
        <v>77.400000000000006</v>
      </c>
      <c r="Y249" t="str">
        <f t="shared" si="12"/>
        <v>Noah Brown</v>
      </c>
      <c r="Z249" t="str">
        <f t="shared" si="13"/>
        <v>2020-Noah Brown</v>
      </c>
      <c r="AA249" s="13">
        <f t="shared" si="14"/>
        <v>154</v>
      </c>
      <c r="AB249">
        <f t="shared" si="15"/>
        <v>47</v>
      </c>
    </row>
    <row r="250" spans="1:28" x14ac:dyDescent="0.2">
      <c r="A250">
        <v>2020</v>
      </c>
      <c r="B250" s="1">
        <v>249</v>
      </c>
      <c r="C250" s="2" t="s">
        <v>1171</v>
      </c>
      <c r="D250" s="2" t="s">
        <v>74</v>
      </c>
      <c r="E250" s="2">
        <v>26</v>
      </c>
      <c r="F250" s="2" t="s">
        <v>311</v>
      </c>
      <c r="G250" s="2">
        <v>13</v>
      </c>
      <c r="H250" s="2">
        <v>9</v>
      </c>
      <c r="I250" s="2">
        <v>16</v>
      </c>
      <c r="J250" s="2">
        <v>14</v>
      </c>
      <c r="K250" s="2">
        <v>163</v>
      </c>
      <c r="L250" s="2">
        <v>2</v>
      </c>
      <c r="M250" s="2">
        <v>9</v>
      </c>
      <c r="N250" s="2">
        <v>87</v>
      </c>
      <c r="O250" s="2">
        <v>6.2</v>
      </c>
      <c r="P250" s="2">
        <v>76</v>
      </c>
      <c r="Q250" s="2">
        <v>5.4</v>
      </c>
      <c r="R250" s="2">
        <v>7.9</v>
      </c>
      <c r="S250" s="2">
        <v>4</v>
      </c>
      <c r="T250" s="2">
        <v>3.5</v>
      </c>
      <c r="U250" s="2">
        <v>0</v>
      </c>
      <c r="V250" s="2">
        <v>0</v>
      </c>
      <c r="W250" s="2">
        <v>0</v>
      </c>
      <c r="X250" s="2">
        <v>148.69999999999999</v>
      </c>
      <c r="Y250" t="str">
        <f t="shared" si="12"/>
        <v>Pharaoh Brown</v>
      </c>
      <c r="Z250" t="str">
        <f t="shared" si="13"/>
        <v>2020-Pharaoh Brown</v>
      </c>
      <c r="AA250" s="13">
        <f t="shared" si="14"/>
        <v>200.61538461538461</v>
      </c>
      <c r="AB250">
        <f t="shared" si="15"/>
        <v>93.538461538461533</v>
      </c>
    </row>
    <row r="251" spans="1:28" x14ac:dyDescent="0.2">
      <c r="A251">
        <v>2020</v>
      </c>
      <c r="B251" s="1">
        <v>250</v>
      </c>
      <c r="C251" s="2" t="s">
        <v>957</v>
      </c>
      <c r="D251" s="2" t="s">
        <v>68</v>
      </c>
      <c r="E251" s="2">
        <v>33</v>
      </c>
      <c r="F251" s="3"/>
      <c r="G251" s="2">
        <v>5</v>
      </c>
      <c r="H251" s="2">
        <v>4</v>
      </c>
      <c r="I251" s="2">
        <v>26</v>
      </c>
      <c r="J251" s="2">
        <v>14</v>
      </c>
      <c r="K251" s="2">
        <v>118</v>
      </c>
      <c r="L251" s="2">
        <v>0</v>
      </c>
      <c r="M251" s="2">
        <v>6</v>
      </c>
      <c r="N251" s="2">
        <v>78</v>
      </c>
      <c r="O251" s="2">
        <v>5.6</v>
      </c>
      <c r="P251" s="2">
        <v>40</v>
      </c>
      <c r="Q251" s="2">
        <v>2.9</v>
      </c>
      <c r="R251" s="2">
        <v>10</v>
      </c>
      <c r="S251" s="2">
        <v>1</v>
      </c>
      <c r="T251" s="2">
        <v>14</v>
      </c>
      <c r="U251" s="2">
        <v>0</v>
      </c>
      <c r="V251" s="2">
        <v>0</v>
      </c>
      <c r="W251" s="2">
        <v>1</v>
      </c>
      <c r="X251" s="2">
        <v>49.8</v>
      </c>
      <c r="Y251" t="str">
        <f t="shared" si="12"/>
        <v>Chris Hogan</v>
      </c>
      <c r="Z251" t="str">
        <f t="shared" si="13"/>
        <v>2020-Chris Hogan</v>
      </c>
      <c r="AA251" s="13">
        <f t="shared" si="14"/>
        <v>377.6</v>
      </c>
      <c r="AB251">
        <f t="shared" si="15"/>
        <v>128</v>
      </c>
    </row>
    <row r="252" spans="1:28" x14ac:dyDescent="0.2">
      <c r="A252">
        <v>2020</v>
      </c>
      <c r="B252" s="1">
        <v>251</v>
      </c>
      <c r="C252" s="2" t="s">
        <v>456</v>
      </c>
      <c r="D252" s="2" t="s">
        <v>47</v>
      </c>
      <c r="E252" s="2">
        <v>34</v>
      </c>
      <c r="F252" s="2" t="s">
        <v>169</v>
      </c>
      <c r="G252" s="2">
        <v>5</v>
      </c>
      <c r="H252" s="2">
        <v>5</v>
      </c>
      <c r="I252" s="2">
        <v>26</v>
      </c>
      <c r="J252" s="2">
        <v>14</v>
      </c>
      <c r="K252" s="2">
        <v>236</v>
      </c>
      <c r="L252" s="2">
        <v>1</v>
      </c>
      <c r="M252" s="2">
        <v>10</v>
      </c>
      <c r="N252" s="2">
        <v>171</v>
      </c>
      <c r="O252" s="2">
        <v>12.2</v>
      </c>
      <c r="P252" s="2">
        <v>65</v>
      </c>
      <c r="Q252" s="2">
        <v>4.5999999999999996</v>
      </c>
      <c r="R252" s="2">
        <v>16.600000000000001</v>
      </c>
      <c r="S252" s="2">
        <v>0</v>
      </c>
      <c r="T252" s="3"/>
      <c r="U252" s="2">
        <v>2</v>
      </c>
      <c r="V252" s="2">
        <v>7.7</v>
      </c>
      <c r="W252" s="2">
        <v>1</v>
      </c>
      <c r="X252" s="2">
        <v>81.599999999999994</v>
      </c>
      <c r="Y252" t="str">
        <f t="shared" si="12"/>
        <v>DeSean Jackson</v>
      </c>
      <c r="Z252" t="str">
        <f t="shared" si="13"/>
        <v>2020-DeSean Jackson</v>
      </c>
      <c r="AA252" s="13">
        <f t="shared" si="14"/>
        <v>755.2</v>
      </c>
      <c r="AB252">
        <f t="shared" si="15"/>
        <v>208</v>
      </c>
    </row>
    <row r="253" spans="1:28" x14ac:dyDescent="0.2">
      <c r="A253">
        <v>2020</v>
      </c>
      <c r="B253" s="1">
        <v>252</v>
      </c>
      <c r="C253" s="2" t="s">
        <v>969</v>
      </c>
      <c r="D253" s="2" t="s">
        <v>90</v>
      </c>
      <c r="E253" s="2">
        <v>26</v>
      </c>
      <c r="F253" s="2" t="s">
        <v>311</v>
      </c>
      <c r="G253" s="2">
        <v>16</v>
      </c>
      <c r="H253" s="2">
        <v>7</v>
      </c>
      <c r="I253" s="2">
        <v>22</v>
      </c>
      <c r="J253" s="2">
        <v>14</v>
      </c>
      <c r="K253" s="2">
        <v>129</v>
      </c>
      <c r="L253" s="2">
        <v>2</v>
      </c>
      <c r="M253" s="2">
        <v>6</v>
      </c>
      <c r="N253" s="2">
        <v>53</v>
      </c>
      <c r="O253" s="2">
        <v>3.8</v>
      </c>
      <c r="P253" s="2">
        <v>76</v>
      </c>
      <c r="Q253" s="2">
        <v>5.4</v>
      </c>
      <c r="R253" s="2">
        <v>5.4</v>
      </c>
      <c r="S253" s="2">
        <v>1</v>
      </c>
      <c r="T253" s="2">
        <v>14</v>
      </c>
      <c r="U253" s="2">
        <v>0</v>
      </c>
      <c r="V253" s="2">
        <v>0</v>
      </c>
      <c r="W253" s="2">
        <v>2</v>
      </c>
      <c r="X253" s="2">
        <v>72</v>
      </c>
      <c r="Y253" t="str">
        <f t="shared" si="12"/>
        <v>Jesse James</v>
      </c>
      <c r="Z253" t="str">
        <f t="shared" si="13"/>
        <v>2020-Jesse James</v>
      </c>
      <c r="AA253" s="13">
        <f t="shared" si="14"/>
        <v>129</v>
      </c>
      <c r="AB253">
        <f t="shared" si="15"/>
        <v>76</v>
      </c>
    </row>
    <row r="254" spans="1:28" x14ac:dyDescent="0.2">
      <c r="A254">
        <v>2020</v>
      </c>
      <c r="B254" s="1">
        <v>253</v>
      </c>
      <c r="C254" s="2" t="s">
        <v>561</v>
      </c>
      <c r="D254" s="2" t="s">
        <v>58</v>
      </c>
      <c r="E254" s="2">
        <v>26</v>
      </c>
      <c r="F254" s="2" t="s">
        <v>169</v>
      </c>
      <c r="G254" s="2">
        <v>11</v>
      </c>
      <c r="H254" s="2">
        <v>3</v>
      </c>
      <c r="I254" s="2">
        <v>28</v>
      </c>
      <c r="J254" s="2">
        <v>14</v>
      </c>
      <c r="K254" s="2">
        <v>255</v>
      </c>
      <c r="L254" s="2">
        <v>0</v>
      </c>
      <c r="M254" s="2">
        <v>11</v>
      </c>
      <c r="N254" s="2">
        <v>206</v>
      </c>
      <c r="O254" s="2">
        <v>14.7</v>
      </c>
      <c r="P254" s="2">
        <v>49</v>
      </c>
      <c r="Q254" s="2">
        <v>3.5</v>
      </c>
      <c r="R254" s="2">
        <v>17.399999999999999</v>
      </c>
      <c r="S254" s="2">
        <v>0</v>
      </c>
      <c r="T254" s="3"/>
      <c r="U254" s="2">
        <v>2</v>
      </c>
      <c r="V254" s="2">
        <v>7.1</v>
      </c>
      <c r="W254" s="2">
        <v>1</v>
      </c>
      <c r="X254" s="2">
        <v>66.8</v>
      </c>
      <c r="Y254" t="str">
        <f t="shared" si="12"/>
        <v>Marcus Johnson</v>
      </c>
      <c r="Z254" t="str">
        <f t="shared" si="13"/>
        <v>2020-Marcus Johnson</v>
      </c>
      <c r="AA254" s="13">
        <f t="shared" si="14"/>
        <v>370.90909090909093</v>
      </c>
      <c r="AB254">
        <f t="shared" si="15"/>
        <v>71.272727272727266</v>
      </c>
    </row>
    <row r="255" spans="1:28" x14ac:dyDescent="0.2">
      <c r="A255">
        <v>2020</v>
      </c>
      <c r="B255" s="1">
        <v>254</v>
      </c>
      <c r="C255" s="2" t="s">
        <v>333</v>
      </c>
      <c r="D255" s="2" t="s">
        <v>39</v>
      </c>
      <c r="E255" s="2">
        <v>23</v>
      </c>
      <c r="F255" s="2" t="s">
        <v>169</v>
      </c>
      <c r="G255" s="2">
        <v>16</v>
      </c>
      <c r="H255" s="2">
        <v>3</v>
      </c>
      <c r="I255" s="2">
        <v>19</v>
      </c>
      <c r="J255" s="2">
        <v>14</v>
      </c>
      <c r="K255" s="2">
        <v>189</v>
      </c>
      <c r="L255" s="2">
        <v>0</v>
      </c>
      <c r="M255" s="2">
        <v>9</v>
      </c>
      <c r="N255" s="2">
        <v>140</v>
      </c>
      <c r="O255" s="2">
        <v>10</v>
      </c>
      <c r="P255" s="2">
        <v>49</v>
      </c>
      <c r="Q255" s="2">
        <v>3.5</v>
      </c>
      <c r="R255" s="2">
        <v>11.3</v>
      </c>
      <c r="S255" s="2">
        <v>2</v>
      </c>
      <c r="T255" s="2">
        <v>7</v>
      </c>
      <c r="U255" s="2">
        <v>0</v>
      </c>
      <c r="V255" s="2">
        <v>0</v>
      </c>
      <c r="W255" s="2">
        <v>1</v>
      </c>
      <c r="X255" s="2">
        <v>83</v>
      </c>
      <c r="Y255" t="str">
        <f t="shared" si="12"/>
        <v>Olabisi Johnson</v>
      </c>
      <c r="Z255" t="str">
        <f t="shared" si="13"/>
        <v>2020-Olabisi Johnson</v>
      </c>
      <c r="AA255" s="13">
        <f t="shared" si="14"/>
        <v>189</v>
      </c>
      <c r="AB255">
        <f t="shared" si="15"/>
        <v>49</v>
      </c>
    </row>
    <row r="256" spans="1:28" x14ac:dyDescent="0.2">
      <c r="A256">
        <v>2020</v>
      </c>
      <c r="B256" s="1">
        <v>255</v>
      </c>
      <c r="C256" s="2" t="s">
        <v>334</v>
      </c>
      <c r="D256" s="2" t="s">
        <v>66</v>
      </c>
      <c r="E256" s="2">
        <v>25</v>
      </c>
      <c r="F256" s="2" t="s">
        <v>169</v>
      </c>
      <c r="G256" s="2">
        <v>16</v>
      </c>
      <c r="H256" s="2">
        <v>2</v>
      </c>
      <c r="I256" s="2">
        <v>20</v>
      </c>
      <c r="J256" s="2">
        <v>14</v>
      </c>
      <c r="K256" s="2">
        <v>154</v>
      </c>
      <c r="L256" s="2">
        <v>1</v>
      </c>
      <c r="M256" s="2">
        <v>6</v>
      </c>
      <c r="N256" s="2">
        <v>89</v>
      </c>
      <c r="O256" s="2">
        <v>6.4</v>
      </c>
      <c r="P256" s="2">
        <v>65</v>
      </c>
      <c r="Q256" s="2">
        <v>4.5999999999999996</v>
      </c>
      <c r="R256" s="2">
        <v>7.1</v>
      </c>
      <c r="S256" s="2">
        <v>2</v>
      </c>
      <c r="T256" s="2">
        <v>7</v>
      </c>
      <c r="U256" s="2">
        <v>2</v>
      </c>
      <c r="V256" s="2">
        <v>10</v>
      </c>
      <c r="W256" s="2">
        <v>1</v>
      </c>
      <c r="X256" s="2">
        <v>88.3</v>
      </c>
      <c r="Y256" t="str">
        <f t="shared" si="12"/>
        <v>Zay Jones</v>
      </c>
      <c r="Z256" t="str">
        <f t="shared" si="13"/>
        <v>2020-Zay Jones</v>
      </c>
      <c r="AA256" s="13">
        <f t="shared" si="14"/>
        <v>154</v>
      </c>
      <c r="AB256">
        <f t="shared" si="15"/>
        <v>65</v>
      </c>
    </row>
    <row r="257" spans="1:28" x14ac:dyDescent="0.2">
      <c r="A257">
        <v>2020</v>
      </c>
      <c r="B257" s="1">
        <v>256</v>
      </c>
      <c r="C257" s="2" t="s">
        <v>44</v>
      </c>
      <c r="D257" s="2" t="s">
        <v>21</v>
      </c>
      <c r="E257" s="2">
        <v>23</v>
      </c>
      <c r="F257" s="3"/>
      <c r="G257" s="2">
        <v>13</v>
      </c>
      <c r="H257" s="2">
        <v>0</v>
      </c>
      <c r="I257" s="2">
        <v>18</v>
      </c>
      <c r="J257" s="2">
        <v>14</v>
      </c>
      <c r="K257" s="2">
        <v>95</v>
      </c>
      <c r="L257" s="2">
        <v>1</v>
      </c>
      <c r="M257" s="2">
        <v>5</v>
      </c>
      <c r="N257" s="2">
        <v>8</v>
      </c>
      <c r="O257" s="2">
        <v>0.6</v>
      </c>
      <c r="P257" s="2">
        <v>87</v>
      </c>
      <c r="Q257" s="2">
        <v>6.2</v>
      </c>
      <c r="R257" s="2">
        <v>1.8</v>
      </c>
      <c r="S257" s="2">
        <v>3</v>
      </c>
      <c r="T257" s="2">
        <v>4.7</v>
      </c>
      <c r="U257" s="2">
        <v>0</v>
      </c>
      <c r="V257" s="2">
        <v>0</v>
      </c>
      <c r="W257" s="2">
        <v>0</v>
      </c>
      <c r="X257" s="2">
        <v>107.2</v>
      </c>
      <c r="Y257" t="str">
        <f t="shared" si="12"/>
        <v>Zack Moss</v>
      </c>
      <c r="Z257" t="str">
        <f t="shared" si="13"/>
        <v>2020-Zack Moss</v>
      </c>
      <c r="AA257" s="13">
        <f t="shared" si="14"/>
        <v>116.92307692307692</v>
      </c>
      <c r="AB257">
        <f t="shared" si="15"/>
        <v>107.07692307692308</v>
      </c>
    </row>
    <row r="258" spans="1:28" x14ac:dyDescent="0.2">
      <c r="A258">
        <v>2020</v>
      </c>
      <c r="B258" s="1">
        <v>257</v>
      </c>
      <c r="C258" s="2" t="s">
        <v>1230</v>
      </c>
      <c r="D258" s="2" t="s">
        <v>28</v>
      </c>
      <c r="E258" s="2">
        <v>21</v>
      </c>
      <c r="F258" s="2" t="s">
        <v>169</v>
      </c>
      <c r="G258" s="2">
        <v>12</v>
      </c>
      <c r="H258" s="2">
        <v>2</v>
      </c>
      <c r="I258" s="2">
        <v>20</v>
      </c>
      <c r="J258" s="2">
        <v>14</v>
      </c>
      <c r="K258" s="2">
        <v>304</v>
      </c>
      <c r="L258" s="2">
        <v>2</v>
      </c>
      <c r="M258" s="2">
        <v>10</v>
      </c>
      <c r="N258" s="2">
        <v>227</v>
      </c>
      <c r="O258" s="2">
        <v>16.2</v>
      </c>
      <c r="P258" s="2">
        <v>77</v>
      </c>
      <c r="Q258" s="2">
        <v>5.5</v>
      </c>
      <c r="R258" s="2">
        <v>16.600000000000001</v>
      </c>
      <c r="S258" s="2">
        <v>0</v>
      </c>
      <c r="T258" s="3"/>
      <c r="U258" s="2">
        <v>1</v>
      </c>
      <c r="V258" s="2">
        <v>5</v>
      </c>
      <c r="W258" s="2">
        <v>0</v>
      </c>
      <c r="X258" s="2">
        <v>145.80000000000001</v>
      </c>
      <c r="Y258" t="str">
        <f t="shared" si="12"/>
        <v>Donovan Peoples-Jones</v>
      </c>
      <c r="Z258" t="str">
        <f t="shared" si="13"/>
        <v>2020-Donovan Peoples-Jones</v>
      </c>
      <c r="AA258" s="13">
        <f t="shared" si="14"/>
        <v>405.33333333333331</v>
      </c>
      <c r="AB258">
        <f t="shared" si="15"/>
        <v>102.66666666666667</v>
      </c>
    </row>
    <row r="259" spans="1:28" x14ac:dyDescent="0.2">
      <c r="A259">
        <v>2020</v>
      </c>
      <c r="B259" s="1">
        <v>258</v>
      </c>
      <c r="C259" s="2" t="s">
        <v>1063</v>
      </c>
      <c r="D259" s="2" t="s">
        <v>86</v>
      </c>
      <c r="E259" s="2">
        <v>23</v>
      </c>
      <c r="F259" s="2" t="s">
        <v>169</v>
      </c>
      <c r="G259" s="2">
        <v>9</v>
      </c>
      <c r="H259" s="2">
        <v>2</v>
      </c>
      <c r="I259" s="2">
        <v>22</v>
      </c>
      <c r="J259" s="2">
        <v>14</v>
      </c>
      <c r="K259" s="2">
        <v>150</v>
      </c>
      <c r="L259" s="2">
        <v>0</v>
      </c>
      <c r="M259" s="2">
        <v>9</v>
      </c>
      <c r="N259" s="2">
        <v>92</v>
      </c>
      <c r="O259" s="2">
        <v>6.6</v>
      </c>
      <c r="P259" s="2">
        <v>58</v>
      </c>
      <c r="Q259" s="2">
        <v>4.0999999999999996</v>
      </c>
      <c r="R259" s="2">
        <v>9.4</v>
      </c>
      <c r="S259" s="2">
        <v>1</v>
      </c>
      <c r="T259" s="2">
        <v>14</v>
      </c>
      <c r="U259" s="2">
        <v>0</v>
      </c>
      <c r="V259" s="2">
        <v>0</v>
      </c>
      <c r="W259" s="2">
        <v>0</v>
      </c>
      <c r="X259" s="2">
        <v>83.5</v>
      </c>
      <c r="Y259" t="str">
        <f t="shared" ref="Y259:Y322" si="16">SUBSTITUTE(SUBSTITUTE(C259,"*",""),"+","")</f>
        <v>Auden Tate</v>
      </c>
      <c r="Z259" t="str">
        <f t="shared" ref="Z259:Z322" si="17">TRIM(CONCATENATE(A259,"-",Y259))</f>
        <v>2020-Auden Tate</v>
      </c>
      <c r="AA259" s="13">
        <f t="shared" ref="AA259:AA322" si="18">K259/G259*16</f>
        <v>266.66666666666669</v>
      </c>
      <c r="AB259">
        <f t="shared" ref="AB259:AB322" si="19">P259/G259*16</f>
        <v>103.11111111111111</v>
      </c>
    </row>
    <row r="260" spans="1:28" x14ac:dyDescent="0.2">
      <c r="A260">
        <v>2020</v>
      </c>
      <c r="B260" s="1">
        <v>259</v>
      </c>
      <c r="C260" s="2" t="s">
        <v>970</v>
      </c>
      <c r="D260" s="2" t="s">
        <v>60</v>
      </c>
      <c r="E260" s="2">
        <v>27</v>
      </c>
      <c r="F260" s="2" t="s">
        <v>232</v>
      </c>
      <c r="G260" s="2">
        <v>15</v>
      </c>
      <c r="H260" s="2">
        <v>11</v>
      </c>
      <c r="I260" s="2">
        <v>21</v>
      </c>
      <c r="J260" s="2">
        <v>14</v>
      </c>
      <c r="K260" s="2">
        <v>95</v>
      </c>
      <c r="L260" s="2">
        <v>1</v>
      </c>
      <c r="M260" s="2">
        <v>6</v>
      </c>
      <c r="N260" s="2">
        <v>31</v>
      </c>
      <c r="O260" s="2">
        <v>2.2000000000000002</v>
      </c>
      <c r="P260" s="2">
        <v>64</v>
      </c>
      <c r="Q260" s="2">
        <v>4.5999999999999996</v>
      </c>
      <c r="R260" s="2">
        <v>4.4000000000000004</v>
      </c>
      <c r="S260" s="2">
        <v>0</v>
      </c>
      <c r="T260" s="3"/>
      <c r="U260" s="2">
        <v>0</v>
      </c>
      <c r="V260" s="2">
        <v>0</v>
      </c>
      <c r="W260" s="2">
        <v>1</v>
      </c>
      <c r="X260" s="2">
        <v>72.5</v>
      </c>
      <c r="Y260" t="str">
        <f t="shared" si="16"/>
        <v>Nick Vannett</v>
      </c>
      <c r="Z260" t="str">
        <f t="shared" si="17"/>
        <v>2020-Nick Vannett</v>
      </c>
      <c r="AA260" s="13">
        <f t="shared" si="18"/>
        <v>101.33333333333333</v>
      </c>
      <c r="AB260">
        <f t="shared" si="19"/>
        <v>68.266666666666666</v>
      </c>
    </row>
    <row r="261" spans="1:28" x14ac:dyDescent="0.2">
      <c r="A261">
        <v>2020</v>
      </c>
      <c r="B261" s="1">
        <v>260</v>
      </c>
      <c r="C261" s="2" t="s">
        <v>307</v>
      </c>
      <c r="D261" s="2" t="s">
        <v>90</v>
      </c>
      <c r="E261" s="2">
        <v>25</v>
      </c>
      <c r="F261" s="2" t="s">
        <v>169</v>
      </c>
      <c r="G261" s="2">
        <v>14</v>
      </c>
      <c r="H261" s="2">
        <v>2</v>
      </c>
      <c r="I261" s="2">
        <v>20</v>
      </c>
      <c r="J261" s="2">
        <v>13</v>
      </c>
      <c r="K261" s="2">
        <v>89</v>
      </c>
      <c r="L261" s="2">
        <v>0</v>
      </c>
      <c r="M261" s="2">
        <v>4</v>
      </c>
      <c r="N261" s="2">
        <v>-12</v>
      </c>
      <c r="O261" s="2">
        <v>-0.9</v>
      </c>
      <c r="P261" s="2">
        <v>101</v>
      </c>
      <c r="Q261" s="2">
        <v>7.8</v>
      </c>
      <c r="R261" s="2">
        <v>4.9000000000000004</v>
      </c>
      <c r="S261" s="2">
        <v>2</v>
      </c>
      <c r="T261" s="2">
        <v>6.5</v>
      </c>
      <c r="U261" s="2">
        <v>1</v>
      </c>
      <c r="V261" s="2">
        <v>5</v>
      </c>
      <c r="W261" s="2">
        <v>0</v>
      </c>
      <c r="X261" s="2">
        <v>74.8</v>
      </c>
      <c r="Y261" t="str">
        <f t="shared" si="16"/>
        <v>Jamal Agnew</v>
      </c>
      <c r="Z261" t="str">
        <f t="shared" si="17"/>
        <v>2020-Jamal Agnew</v>
      </c>
      <c r="AA261" s="13">
        <f t="shared" si="18"/>
        <v>101.71428571428571</v>
      </c>
      <c r="AB261">
        <f t="shared" si="19"/>
        <v>115.42857142857143</v>
      </c>
    </row>
    <row r="262" spans="1:28" x14ac:dyDescent="0.2">
      <c r="A262">
        <v>2020</v>
      </c>
      <c r="B262" s="1">
        <v>261</v>
      </c>
      <c r="C262" s="2" t="s">
        <v>1142</v>
      </c>
      <c r="D262" s="2" t="s">
        <v>33</v>
      </c>
      <c r="E262" s="2">
        <v>24</v>
      </c>
      <c r="F262" s="3"/>
      <c r="G262" s="2">
        <v>16</v>
      </c>
      <c r="H262" s="2">
        <v>0</v>
      </c>
      <c r="I262" s="2">
        <v>18</v>
      </c>
      <c r="J262" s="2">
        <v>13</v>
      </c>
      <c r="K262" s="2">
        <v>141</v>
      </c>
      <c r="L262" s="2">
        <v>0</v>
      </c>
      <c r="M262" s="2">
        <v>6</v>
      </c>
      <c r="N262" s="2">
        <v>115</v>
      </c>
      <c r="O262" s="2">
        <v>8.8000000000000007</v>
      </c>
      <c r="P262" s="2">
        <v>26</v>
      </c>
      <c r="Q262" s="2">
        <v>2</v>
      </c>
      <c r="R262" s="2">
        <v>9.6</v>
      </c>
      <c r="S262" s="2">
        <v>0</v>
      </c>
      <c r="T262" s="3"/>
      <c r="U262" s="2">
        <v>1</v>
      </c>
      <c r="V262" s="2">
        <v>5.6</v>
      </c>
      <c r="W262" s="2">
        <v>0</v>
      </c>
      <c r="X262" s="2">
        <v>94.9</v>
      </c>
      <c r="Y262" t="str">
        <f t="shared" si="16"/>
        <v>Christian Blake</v>
      </c>
      <c r="Z262" t="str">
        <f t="shared" si="17"/>
        <v>2020-Christian Blake</v>
      </c>
      <c r="AA262" s="13">
        <f t="shared" si="18"/>
        <v>141</v>
      </c>
      <c r="AB262">
        <f t="shared" si="19"/>
        <v>26</v>
      </c>
    </row>
    <row r="263" spans="1:28" x14ac:dyDescent="0.2">
      <c r="A263">
        <v>2020</v>
      </c>
      <c r="B263" s="1">
        <v>262</v>
      </c>
      <c r="C263" s="2" t="s">
        <v>1155</v>
      </c>
      <c r="D263" s="2" t="s">
        <v>81</v>
      </c>
      <c r="E263" s="2">
        <v>25</v>
      </c>
      <c r="F263" s="2" t="s">
        <v>232</v>
      </c>
      <c r="G263" s="2">
        <v>12</v>
      </c>
      <c r="H263" s="2">
        <v>12</v>
      </c>
      <c r="I263" s="2">
        <v>20</v>
      </c>
      <c r="J263" s="2">
        <v>13</v>
      </c>
      <c r="K263" s="2">
        <v>199</v>
      </c>
      <c r="L263" s="2">
        <v>0</v>
      </c>
      <c r="M263" s="2">
        <v>6</v>
      </c>
      <c r="N263" s="2">
        <v>131</v>
      </c>
      <c r="O263" s="2">
        <v>10.1</v>
      </c>
      <c r="P263" s="2">
        <v>68</v>
      </c>
      <c r="Q263" s="2">
        <v>5.2</v>
      </c>
      <c r="R263" s="2">
        <v>10.3</v>
      </c>
      <c r="S263" s="2">
        <v>1</v>
      </c>
      <c r="T263" s="2">
        <v>13</v>
      </c>
      <c r="U263" s="2">
        <v>2</v>
      </c>
      <c r="V263" s="2">
        <v>10</v>
      </c>
      <c r="W263" s="2">
        <v>1</v>
      </c>
      <c r="X263" s="2">
        <v>76.900000000000006</v>
      </c>
      <c r="Y263" t="str">
        <f t="shared" si="16"/>
        <v>Ryan Izzo</v>
      </c>
      <c r="Z263" t="str">
        <f t="shared" si="17"/>
        <v>2020-Ryan Izzo</v>
      </c>
      <c r="AA263" s="13">
        <f t="shared" si="18"/>
        <v>265.33333333333331</v>
      </c>
      <c r="AB263">
        <f t="shared" si="19"/>
        <v>90.666666666666671</v>
      </c>
    </row>
    <row r="264" spans="1:28" x14ac:dyDescent="0.2">
      <c r="A264">
        <v>2020</v>
      </c>
      <c r="B264" s="1">
        <v>263</v>
      </c>
      <c r="C264" s="2" t="s">
        <v>126</v>
      </c>
      <c r="D264" s="2" t="s">
        <v>39</v>
      </c>
      <c r="E264" s="2">
        <v>22</v>
      </c>
      <c r="F264" s="2" t="s">
        <v>24</v>
      </c>
      <c r="G264" s="2">
        <v>13</v>
      </c>
      <c r="H264" s="2">
        <v>2</v>
      </c>
      <c r="I264" s="2">
        <v>15</v>
      </c>
      <c r="J264" s="2">
        <v>13</v>
      </c>
      <c r="K264" s="2">
        <v>125</v>
      </c>
      <c r="L264" s="2">
        <v>1</v>
      </c>
      <c r="M264" s="2">
        <v>5</v>
      </c>
      <c r="N264" s="2">
        <v>17</v>
      </c>
      <c r="O264" s="2">
        <v>1.3</v>
      </c>
      <c r="P264" s="2">
        <v>108</v>
      </c>
      <c r="Q264" s="2">
        <v>8.3000000000000007</v>
      </c>
      <c r="R264" s="2">
        <v>2.7</v>
      </c>
      <c r="S264" s="2">
        <v>5</v>
      </c>
      <c r="T264" s="2">
        <v>2.6</v>
      </c>
      <c r="U264" s="2">
        <v>0</v>
      </c>
      <c r="V264" s="2">
        <v>0</v>
      </c>
      <c r="W264" s="2">
        <v>0</v>
      </c>
      <c r="X264" s="2">
        <v>123.6</v>
      </c>
      <c r="Y264" t="str">
        <f t="shared" si="16"/>
        <v>Alexander Mattison</v>
      </c>
      <c r="Z264" t="str">
        <f t="shared" si="17"/>
        <v>2020-Alexander Mattison</v>
      </c>
      <c r="AA264" s="13">
        <f t="shared" si="18"/>
        <v>153.84615384615384</v>
      </c>
      <c r="AB264">
        <f t="shared" si="19"/>
        <v>132.92307692307693</v>
      </c>
    </row>
    <row r="265" spans="1:28" x14ac:dyDescent="0.2">
      <c r="A265">
        <v>2020</v>
      </c>
      <c r="B265" s="1">
        <v>264</v>
      </c>
      <c r="C265" s="2" t="s">
        <v>1140</v>
      </c>
      <c r="D265" s="2" t="s">
        <v>62</v>
      </c>
      <c r="E265" s="2">
        <v>27</v>
      </c>
      <c r="F265" s="2" t="s">
        <v>169</v>
      </c>
      <c r="G265" s="2">
        <v>13</v>
      </c>
      <c r="H265" s="2">
        <v>3</v>
      </c>
      <c r="I265" s="2">
        <v>17</v>
      </c>
      <c r="J265" s="2">
        <v>13</v>
      </c>
      <c r="K265" s="2">
        <v>160</v>
      </c>
      <c r="L265" s="2">
        <v>1</v>
      </c>
      <c r="M265" s="2">
        <v>9</v>
      </c>
      <c r="N265" s="2">
        <v>92</v>
      </c>
      <c r="O265" s="2">
        <v>7.1</v>
      </c>
      <c r="P265" s="2">
        <v>68</v>
      </c>
      <c r="Q265" s="2">
        <v>5.2</v>
      </c>
      <c r="R265" s="2">
        <v>10.199999999999999</v>
      </c>
      <c r="S265" s="2">
        <v>2</v>
      </c>
      <c r="T265" s="2">
        <v>6.5</v>
      </c>
      <c r="U265" s="2">
        <v>0</v>
      </c>
      <c r="V265" s="2">
        <v>0</v>
      </c>
      <c r="W265" s="2">
        <v>0</v>
      </c>
      <c r="X265" s="2">
        <v>124.6</v>
      </c>
      <c r="Y265" t="str">
        <f t="shared" si="16"/>
        <v>Byron Pringle</v>
      </c>
      <c r="Z265" t="str">
        <f t="shared" si="17"/>
        <v>2020-Byron Pringle</v>
      </c>
      <c r="AA265" s="13">
        <f t="shared" si="18"/>
        <v>196.92307692307693</v>
      </c>
      <c r="AB265">
        <f t="shared" si="19"/>
        <v>83.692307692307693</v>
      </c>
    </row>
    <row r="266" spans="1:28" x14ac:dyDescent="0.2">
      <c r="A266">
        <v>2020</v>
      </c>
      <c r="B266" s="1">
        <v>265</v>
      </c>
      <c r="C266" s="2" t="s">
        <v>1231</v>
      </c>
      <c r="D266" s="2" t="s">
        <v>51</v>
      </c>
      <c r="E266" s="2">
        <v>22</v>
      </c>
      <c r="F266" s="2" t="s">
        <v>169</v>
      </c>
      <c r="G266" s="2">
        <v>16</v>
      </c>
      <c r="H266" s="2">
        <v>1</v>
      </c>
      <c r="I266" s="2">
        <v>21</v>
      </c>
      <c r="J266" s="2">
        <v>13</v>
      </c>
      <c r="K266" s="2">
        <v>159</v>
      </c>
      <c r="L266" s="2">
        <v>2</v>
      </c>
      <c r="M266" s="2">
        <v>6</v>
      </c>
      <c r="N266" s="2">
        <v>58</v>
      </c>
      <c r="O266" s="2">
        <v>4.5</v>
      </c>
      <c r="P266" s="2">
        <v>101</v>
      </c>
      <c r="Q266" s="2">
        <v>7.8</v>
      </c>
      <c r="R266" s="2">
        <v>10.7</v>
      </c>
      <c r="S266" s="2">
        <v>0</v>
      </c>
      <c r="T266" s="3"/>
      <c r="U266" s="2">
        <v>0</v>
      </c>
      <c r="V266" s="2">
        <v>0</v>
      </c>
      <c r="W266" s="2">
        <v>0</v>
      </c>
      <c r="X266" s="2">
        <v>117</v>
      </c>
      <c r="Y266" t="str">
        <f t="shared" si="16"/>
        <v>Freddie Swain</v>
      </c>
      <c r="Z266" t="str">
        <f t="shared" si="17"/>
        <v>2020-Freddie Swain</v>
      </c>
      <c r="AA266" s="13">
        <f t="shared" si="18"/>
        <v>159</v>
      </c>
      <c r="AB266">
        <f t="shared" si="19"/>
        <v>101</v>
      </c>
    </row>
    <row r="267" spans="1:28" x14ac:dyDescent="0.2">
      <c r="A267">
        <v>2020</v>
      </c>
      <c r="B267" s="1">
        <v>266</v>
      </c>
      <c r="C267" s="2" t="s">
        <v>472</v>
      </c>
      <c r="D267" s="2" t="s">
        <v>86</v>
      </c>
      <c r="E267" s="2">
        <v>26</v>
      </c>
      <c r="F267" s="3"/>
      <c r="G267" s="2">
        <v>14</v>
      </c>
      <c r="H267" s="2">
        <v>0</v>
      </c>
      <c r="I267" s="2">
        <v>21</v>
      </c>
      <c r="J267" s="2">
        <v>13</v>
      </c>
      <c r="K267" s="2">
        <v>132</v>
      </c>
      <c r="L267" s="2">
        <v>1</v>
      </c>
      <c r="M267" s="2">
        <v>7</v>
      </c>
      <c r="N267" s="2">
        <v>104</v>
      </c>
      <c r="O267" s="2">
        <v>8</v>
      </c>
      <c r="P267" s="2">
        <v>28</v>
      </c>
      <c r="Q267" s="2">
        <v>2.2000000000000002</v>
      </c>
      <c r="R267" s="2">
        <v>8.6</v>
      </c>
      <c r="S267" s="2">
        <v>1</v>
      </c>
      <c r="T267" s="2">
        <v>13</v>
      </c>
      <c r="U267" s="2">
        <v>2</v>
      </c>
      <c r="V267" s="2">
        <v>9.5</v>
      </c>
      <c r="W267" s="2">
        <v>0</v>
      </c>
      <c r="X267" s="2">
        <v>95.7</v>
      </c>
      <c r="Y267" t="str">
        <f t="shared" si="16"/>
        <v>Mike Thomas</v>
      </c>
      <c r="Z267" t="str">
        <f t="shared" si="17"/>
        <v>2020-Mike Thomas</v>
      </c>
      <c r="AA267" s="13">
        <f t="shared" si="18"/>
        <v>150.85714285714286</v>
      </c>
      <c r="AB267">
        <f t="shared" si="19"/>
        <v>32</v>
      </c>
    </row>
    <row r="268" spans="1:28" x14ac:dyDescent="0.2">
      <c r="A268">
        <v>2020</v>
      </c>
      <c r="B268" s="1">
        <v>267</v>
      </c>
      <c r="C268" s="2" t="s">
        <v>52</v>
      </c>
      <c r="D268" s="2" t="s">
        <v>53</v>
      </c>
      <c r="E268" s="2">
        <v>25</v>
      </c>
      <c r="F268" s="2" t="s">
        <v>24</v>
      </c>
      <c r="G268" s="2">
        <v>12</v>
      </c>
      <c r="H268" s="2">
        <v>3</v>
      </c>
      <c r="I268" s="2">
        <v>28</v>
      </c>
      <c r="J268" s="2">
        <v>13</v>
      </c>
      <c r="K268" s="2">
        <v>133</v>
      </c>
      <c r="L268" s="2">
        <v>3</v>
      </c>
      <c r="M268" s="2">
        <v>8</v>
      </c>
      <c r="N268" s="2">
        <v>22</v>
      </c>
      <c r="O268" s="2">
        <v>1.7</v>
      </c>
      <c r="P268" s="2">
        <v>111</v>
      </c>
      <c r="Q268" s="2">
        <v>8.5</v>
      </c>
      <c r="R268" s="2">
        <v>1.8</v>
      </c>
      <c r="S268" s="2">
        <v>0</v>
      </c>
      <c r="T268" s="3"/>
      <c r="U268" s="2">
        <v>5</v>
      </c>
      <c r="V268" s="2">
        <v>17.899999999999999</v>
      </c>
      <c r="W268" s="2">
        <v>1</v>
      </c>
      <c r="X268" s="2">
        <v>81.400000000000006</v>
      </c>
      <c r="Y268" t="str">
        <f t="shared" si="16"/>
        <v>Jeff Wilson</v>
      </c>
      <c r="Z268" t="str">
        <f t="shared" si="17"/>
        <v>2020-Jeff Wilson</v>
      </c>
      <c r="AA268" s="13">
        <f t="shared" si="18"/>
        <v>177.33333333333334</v>
      </c>
      <c r="AB268">
        <f t="shared" si="19"/>
        <v>148</v>
      </c>
    </row>
    <row r="269" spans="1:28" x14ac:dyDescent="0.2">
      <c r="A269">
        <v>2020</v>
      </c>
      <c r="B269" s="1">
        <v>268</v>
      </c>
      <c r="C269" s="2" t="s">
        <v>1127</v>
      </c>
      <c r="D269" s="2" t="s">
        <v>66</v>
      </c>
      <c r="E269" s="2">
        <v>38</v>
      </c>
      <c r="F269" s="2" t="s">
        <v>311</v>
      </c>
      <c r="G269" s="2">
        <v>16</v>
      </c>
      <c r="H269" s="2">
        <v>7</v>
      </c>
      <c r="I269" s="2">
        <v>17</v>
      </c>
      <c r="J269" s="2">
        <v>13</v>
      </c>
      <c r="K269" s="2">
        <v>69</v>
      </c>
      <c r="L269" s="2">
        <v>2</v>
      </c>
      <c r="M269" s="2">
        <v>8</v>
      </c>
      <c r="N269" s="2">
        <v>49</v>
      </c>
      <c r="O269" s="2">
        <v>3.8</v>
      </c>
      <c r="P269" s="2">
        <v>20</v>
      </c>
      <c r="Q269" s="2">
        <v>1.5</v>
      </c>
      <c r="R269" s="2">
        <v>5.4</v>
      </c>
      <c r="S269" s="2">
        <v>0</v>
      </c>
      <c r="T269" s="3"/>
      <c r="U269" s="2">
        <v>0</v>
      </c>
      <c r="V269" s="2">
        <v>0</v>
      </c>
      <c r="W269" s="2">
        <v>0</v>
      </c>
      <c r="X269" s="2">
        <v>121.9</v>
      </c>
      <c r="Y269" t="str">
        <f t="shared" si="16"/>
        <v>Jason Witten</v>
      </c>
      <c r="Z269" t="str">
        <f t="shared" si="17"/>
        <v>2020-Jason Witten</v>
      </c>
      <c r="AA269" s="13">
        <f t="shared" si="18"/>
        <v>69</v>
      </c>
      <c r="AB269">
        <f t="shared" si="19"/>
        <v>20</v>
      </c>
    </row>
    <row r="270" spans="1:28" x14ac:dyDescent="0.2">
      <c r="A270">
        <v>2020</v>
      </c>
      <c r="B270" s="1">
        <v>269</v>
      </c>
      <c r="C270" s="2" t="s">
        <v>406</v>
      </c>
      <c r="D270" s="2" t="s">
        <v>26</v>
      </c>
      <c r="E270" s="2">
        <v>25</v>
      </c>
      <c r="F270" s="2" t="s">
        <v>169</v>
      </c>
      <c r="G270" s="2">
        <v>12</v>
      </c>
      <c r="H270" s="2">
        <v>1</v>
      </c>
      <c r="I270" s="2">
        <v>13</v>
      </c>
      <c r="J270" s="2">
        <v>12</v>
      </c>
      <c r="K270" s="2">
        <v>100</v>
      </c>
      <c r="L270" s="2">
        <v>1</v>
      </c>
      <c r="M270" s="2">
        <v>7</v>
      </c>
      <c r="N270" s="2">
        <v>57</v>
      </c>
      <c r="O270" s="2">
        <v>4.8</v>
      </c>
      <c r="P270" s="2">
        <v>43</v>
      </c>
      <c r="Q270" s="2">
        <v>3.6</v>
      </c>
      <c r="R270" s="2">
        <v>6.2</v>
      </c>
      <c r="S270" s="2">
        <v>0</v>
      </c>
      <c r="T270" s="3"/>
      <c r="U270" s="2">
        <v>0</v>
      </c>
      <c r="V270" s="2">
        <v>0</v>
      </c>
      <c r="W270" s="2">
        <v>0</v>
      </c>
      <c r="X270" s="2">
        <v>124.4</v>
      </c>
      <c r="Y270" t="str">
        <f t="shared" si="16"/>
        <v>Cameron Batson</v>
      </c>
      <c r="Z270" t="str">
        <f t="shared" si="17"/>
        <v>2020-Cameron Batson</v>
      </c>
      <c r="AA270" s="13">
        <f t="shared" si="18"/>
        <v>133.33333333333334</v>
      </c>
      <c r="AB270">
        <f t="shared" si="19"/>
        <v>57.333333333333336</v>
      </c>
    </row>
    <row r="271" spans="1:28" x14ac:dyDescent="0.2">
      <c r="A271">
        <v>2020</v>
      </c>
      <c r="B271" s="1">
        <v>270</v>
      </c>
      <c r="C271" s="2" t="s">
        <v>228</v>
      </c>
      <c r="D271" s="2" t="s">
        <v>86</v>
      </c>
      <c r="E271" s="2">
        <v>28</v>
      </c>
      <c r="F271" s="2" t="s">
        <v>169</v>
      </c>
      <c r="G271" s="2">
        <v>16</v>
      </c>
      <c r="H271" s="2">
        <v>2</v>
      </c>
      <c r="I271" s="2">
        <v>17</v>
      </c>
      <c r="J271" s="2">
        <v>12</v>
      </c>
      <c r="K271" s="2">
        <v>139</v>
      </c>
      <c r="L271" s="2">
        <v>0</v>
      </c>
      <c r="M271" s="2">
        <v>5</v>
      </c>
      <c r="N271" s="2">
        <v>72</v>
      </c>
      <c r="O271" s="2">
        <v>6</v>
      </c>
      <c r="P271" s="2">
        <v>67</v>
      </c>
      <c r="Q271" s="2">
        <v>5.6</v>
      </c>
      <c r="R271" s="2">
        <v>7.2</v>
      </c>
      <c r="S271" s="2">
        <v>0</v>
      </c>
      <c r="T271" s="3"/>
      <c r="U271" s="2">
        <v>0</v>
      </c>
      <c r="V271" s="2">
        <v>0</v>
      </c>
      <c r="W271" s="2">
        <v>1</v>
      </c>
      <c r="X271" s="2">
        <v>70.5</v>
      </c>
      <c r="Y271" t="str">
        <f t="shared" si="16"/>
        <v>Alex Erickson</v>
      </c>
      <c r="Z271" t="str">
        <f t="shared" si="17"/>
        <v>2020-Alex Erickson</v>
      </c>
      <c r="AA271" s="13">
        <f t="shared" si="18"/>
        <v>139</v>
      </c>
      <c r="AB271">
        <f t="shared" si="19"/>
        <v>67</v>
      </c>
    </row>
    <row r="272" spans="1:28" x14ac:dyDescent="0.2">
      <c r="A272">
        <v>2020</v>
      </c>
      <c r="B272" s="1">
        <v>271</v>
      </c>
      <c r="C272" s="2" t="s">
        <v>118</v>
      </c>
      <c r="D272" s="2" t="s">
        <v>60</v>
      </c>
      <c r="E272" s="2">
        <v>24</v>
      </c>
      <c r="F272" s="3"/>
      <c r="G272" s="2">
        <v>16</v>
      </c>
      <c r="H272" s="2">
        <v>0</v>
      </c>
      <c r="I272" s="2">
        <v>13</v>
      </c>
      <c r="J272" s="2">
        <v>12</v>
      </c>
      <c r="K272" s="2">
        <v>81</v>
      </c>
      <c r="L272" s="2">
        <v>0</v>
      </c>
      <c r="M272" s="2">
        <v>4</v>
      </c>
      <c r="N272" s="2">
        <v>18</v>
      </c>
      <c r="O272" s="2">
        <v>1.5</v>
      </c>
      <c r="P272" s="2">
        <v>63</v>
      </c>
      <c r="Q272" s="2">
        <v>5.3</v>
      </c>
      <c r="R272" s="2">
        <v>1.7</v>
      </c>
      <c r="S272" s="2">
        <v>0</v>
      </c>
      <c r="T272" s="3"/>
      <c r="U272" s="2">
        <v>0</v>
      </c>
      <c r="V272" s="2">
        <v>0</v>
      </c>
      <c r="W272" s="2">
        <v>0</v>
      </c>
      <c r="X272" s="2">
        <v>92.6</v>
      </c>
      <c r="Y272" t="str">
        <f t="shared" si="16"/>
        <v>Royce Freeman</v>
      </c>
      <c r="Z272" t="str">
        <f t="shared" si="17"/>
        <v>2020-Royce Freeman</v>
      </c>
      <c r="AA272" s="13">
        <f t="shared" si="18"/>
        <v>81</v>
      </c>
      <c r="AB272">
        <f t="shared" si="19"/>
        <v>63</v>
      </c>
    </row>
    <row r="273" spans="1:28" x14ac:dyDescent="0.2">
      <c r="A273">
        <v>2020</v>
      </c>
      <c r="B273" s="1">
        <v>272</v>
      </c>
      <c r="C273" s="2" t="s">
        <v>202</v>
      </c>
      <c r="D273" s="2" t="s">
        <v>66</v>
      </c>
      <c r="E273" s="2">
        <v>24</v>
      </c>
      <c r="F273" s="2" t="s">
        <v>236</v>
      </c>
      <c r="G273" s="2">
        <v>16</v>
      </c>
      <c r="H273" s="2">
        <v>4</v>
      </c>
      <c r="I273" s="2">
        <v>17</v>
      </c>
      <c r="J273" s="2">
        <v>12</v>
      </c>
      <c r="K273" s="2">
        <v>110</v>
      </c>
      <c r="L273" s="2">
        <v>1</v>
      </c>
      <c r="M273" s="2">
        <v>9</v>
      </c>
      <c r="N273" s="2">
        <v>22</v>
      </c>
      <c r="O273" s="2">
        <v>1.8</v>
      </c>
      <c r="P273" s="2">
        <v>88</v>
      </c>
      <c r="Q273" s="2">
        <v>7.3</v>
      </c>
      <c r="R273" s="2">
        <v>4.5</v>
      </c>
      <c r="S273" s="2">
        <v>3</v>
      </c>
      <c r="T273" s="2">
        <v>4</v>
      </c>
      <c r="U273" s="2">
        <v>2</v>
      </c>
      <c r="V273" s="2">
        <v>11.8</v>
      </c>
      <c r="W273" s="2">
        <v>0</v>
      </c>
      <c r="X273" s="2">
        <v>107.5</v>
      </c>
      <c r="Y273" t="str">
        <f t="shared" si="16"/>
        <v>Alec Ingold</v>
      </c>
      <c r="Z273" t="str">
        <f t="shared" si="17"/>
        <v>2020-Alec Ingold</v>
      </c>
      <c r="AA273" s="13">
        <f t="shared" si="18"/>
        <v>110</v>
      </c>
      <c r="AB273">
        <f t="shared" si="19"/>
        <v>88</v>
      </c>
    </row>
    <row r="274" spans="1:28" x14ac:dyDescent="0.2">
      <c r="A274">
        <v>2020</v>
      </c>
      <c r="B274" s="1">
        <v>273</v>
      </c>
      <c r="C274" s="2" t="s">
        <v>1232</v>
      </c>
      <c r="D274" s="2" t="s">
        <v>16</v>
      </c>
      <c r="E274" s="2">
        <v>22</v>
      </c>
      <c r="F274" s="2" t="s">
        <v>169</v>
      </c>
      <c r="G274" s="2">
        <v>14</v>
      </c>
      <c r="H274" s="2">
        <v>3</v>
      </c>
      <c r="I274" s="2">
        <v>17</v>
      </c>
      <c r="J274" s="2">
        <v>12</v>
      </c>
      <c r="K274" s="2">
        <v>169</v>
      </c>
      <c r="L274" s="2">
        <v>2</v>
      </c>
      <c r="M274" s="2">
        <v>9</v>
      </c>
      <c r="N274" s="2">
        <v>97</v>
      </c>
      <c r="O274" s="2">
        <v>8.1</v>
      </c>
      <c r="P274" s="2">
        <v>72</v>
      </c>
      <c r="Q274" s="2">
        <v>6</v>
      </c>
      <c r="R274" s="2">
        <v>9.9</v>
      </c>
      <c r="S274" s="2">
        <v>1</v>
      </c>
      <c r="T274" s="2">
        <v>12</v>
      </c>
      <c r="U274" s="2">
        <v>0</v>
      </c>
      <c r="V274" s="2">
        <v>0</v>
      </c>
      <c r="W274" s="2">
        <v>0</v>
      </c>
      <c r="X274" s="2">
        <v>141.5</v>
      </c>
      <c r="Y274" t="str">
        <f t="shared" si="16"/>
        <v>Tyler Johnson</v>
      </c>
      <c r="Z274" t="str">
        <f t="shared" si="17"/>
        <v>2020-Tyler Johnson</v>
      </c>
      <c r="AA274" s="13">
        <f t="shared" si="18"/>
        <v>193.14285714285714</v>
      </c>
      <c r="AB274">
        <f t="shared" si="19"/>
        <v>82.285714285714292</v>
      </c>
    </row>
    <row r="275" spans="1:28" x14ac:dyDescent="0.2">
      <c r="A275">
        <v>2020</v>
      </c>
      <c r="B275" s="1">
        <v>274</v>
      </c>
      <c r="C275" s="2" t="s">
        <v>1062</v>
      </c>
      <c r="D275" s="2" t="s">
        <v>21</v>
      </c>
      <c r="E275" s="2">
        <v>28</v>
      </c>
      <c r="F275" s="3"/>
      <c r="G275" s="2">
        <v>10</v>
      </c>
      <c r="H275" s="2">
        <v>4</v>
      </c>
      <c r="I275" s="2">
        <v>16</v>
      </c>
      <c r="J275" s="2">
        <v>12</v>
      </c>
      <c r="K275" s="2">
        <v>119</v>
      </c>
      <c r="L275" s="2">
        <v>3</v>
      </c>
      <c r="M275" s="2">
        <v>9</v>
      </c>
      <c r="N275" s="2">
        <v>75</v>
      </c>
      <c r="O275" s="2">
        <v>6.3</v>
      </c>
      <c r="P275" s="2">
        <v>44</v>
      </c>
      <c r="Q275" s="2">
        <v>3.7</v>
      </c>
      <c r="R275" s="2">
        <v>7.6</v>
      </c>
      <c r="S275" s="2">
        <v>0</v>
      </c>
      <c r="T275" s="3"/>
      <c r="U275" s="2">
        <v>1</v>
      </c>
      <c r="V275" s="2">
        <v>6.3</v>
      </c>
      <c r="W275" s="2">
        <v>1</v>
      </c>
      <c r="X275" s="2">
        <v>109.1</v>
      </c>
      <c r="Y275" t="str">
        <f t="shared" si="16"/>
        <v>Tyler Kroft</v>
      </c>
      <c r="Z275" t="str">
        <f t="shared" si="17"/>
        <v>2020-Tyler Kroft</v>
      </c>
      <c r="AA275" s="13">
        <f t="shared" si="18"/>
        <v>190.4</v>
      </c>
      <c r="AB275">
        <f t="shared" si="19"/>
        <v>70.400000000000006</v>
      </c>
    </row>
    <row r="276" spans="1:28" x14ac:dyDescent="0.2">
      <c r="A276">
        <v>2020</v>
      </c>
      <c r="B276" s="1">
        <v>275</v>
      </c>
      <c r="C276" s="2" t="s">
        <v>368</v>
      </c>
      <c r="D276" s="2" t="s">
        <v>26</v>
      </c>
      <c r="E276" s="2">
        <v>25</v>
      </c>
      <c r="F276" s="3"/>
      <c r="G276" s="2">
        <v>16</v>
      </c>
      <c r="H276" s="2">
        <v>0</v>
      </c>
      <c r="I276" s="2">
        <v>17</v>
      </c>
      <c r="J276" s="2">
        <v>12</v>
      </c>
      <c r="K276" s="2">
        <v>55</v>
      </c>
      <c r="L276" s="2">
        <v>0</v>
      </c>
      <c r="M276" s="2">
        <v>0</v>
      </c>
      <c r="N276" s="2">
        <v>4</v>
      </c>
      <c r="O276" s="2">
        <v>0.3</v>
      </c>
      <c r="P276" s="2">
        <v>51</v>
      </c>
      <c r="Q276" s="2">
        <v>4.3</v>
      </c>
      <c r="R276" s="2">
        <v>0.5</v>
      </c>
      <c r="S276" s="2">
        <v>0</v>
      </c>
      <c r="T276" s="3"/>
      <c r="U276" s="2">
        <v>1</v>
      </c>
      <c r="V276" s="2">
        <v>5.9</v>
      </c>
      <c r="W276" s="2">
        <v>0</v>
      </c>
      <c r="X276" s="2">
        <v>74.400000000000006</v>
      </c>
      <c r="Y276" t="str">
        <f t="shared" si="16"/>
        <v>Jeremy McNichols</v>
      </c>
      <c r="Z276" t="str">
        <f t="shared" si="17"/>
        <v>2020-Jeremy McNichols</v>
      </c>
      <c r="AA276" s="13">
        <f t="shared" si="18"/>
        <v>55</v>
      </c>
      <c r="AB276">
        <f t="shared" si="19"/>
        <v>51</v>
      </c>
    </row>
    <row r="277" spans="1:28" x14ac:dyDescent="0.2">
      <c r="A277">
        <v>2020</v>
      </c>
      <c r="B277" s="1">
        <v>276</v>
      </c>
      <c r="C277" s="2" t="s">
        <v>89</v>
      </c>
      <c r="D277" s="2" t="s">
        <v>90</v>
      </c>
      <c r="E277" s="2">
        <v>35</v>
      </c>
      <c r="F277" s="2" t="s">
        <v>24</v>
      </c>
      <c r="G277" s="2">
        <v>16</v>
      </c>
      <c r="H277" s="2">
        <v>10</v>
      </c>
      <c r="I277" s="2">
        <v>18</v>
      </c>
      <c r="J277" s="2">
        <v>12</v>
      </c>
      <c r="K277" s="2">
        <v>101</v>
      </c>
      <c r="L277" s="2">
        <v>0</v>
      </c>
      <c r="M277" s="2">
        <v>4</v>
      </c>
      <c r="N277" s="2">
        <v>-2</v>
      </c>
      <c r="O277" s="2">
        <v>-0.2</v>
      </c>
      <c r="P277" s="2">
        <v>103</v>
      </c>
      <c r="Q277" s="2">
        <v>8.6</v>
      </c>
      <c r="R277" s="2">
        <v>-0.3</v>
      </c>
      <c r="S277" s="2">
        <v>1</v>
      </c>
      <c r="T277" s="2">
        <v>12</v>
      </c>
      <c r="U277" s="2">
        <v>3</v>
      </c>
      <c r="V277" s="2">
        <v>16.7</v>
      </c>
      <c r="W277" s="2">
        <v>0</v>
      </c>
      <c r="X277" s="2">
        <v>81</v>
      </c>
      <c r="Y277" t="str">
        <f t="shared" si="16"/>
        <v>Adrian Peterson</v>
      </c>
      <c r="Z277" t="str">
        <f t="shared" si="17"/>
        <v>2020-Adrian Peterson</v>
      </c>
      <c r="AA277" s="13">
        <f t="shared" si="18"/>
        <v>101</v>
      </c>
      <c r="AB277">
        <f t="shared" si="19"/>
        <v>103</v>
      </c>
    </row>
    <row r="278" spans="1:28" x14ac:dyDescent="0.2">
      <c r="A278">
        <v>2020</v>
      </c>
      <c r="B278" s="1">
        <v>277</v>
      </c>
      <c r="C278" s="2" t="s">
        <v>433</v>
      </c>
      <c r="D278" s="2" t="s">
        <v>33</v>
      </c>
      <c r="E278" s="2">
        <v>25</v>
      </c>
      <c r="F278" s="3"/>
      <c r="G278" s="2">
        <v>15</v>
      </c>
      <c r="H278" s="2">
        <v>1</v>
      </c>
      <c r="I278" s="2">
        <v>18</v>
      </c>
      <c r="J278" s="2">
        <v>12</v>
      </c>
      <c r="K278" s="2">
        <v>69</v>
      </c>
      <c r="L278" s="2">
        <v>2</v>
      </c>
      <c r="M278" s="2">
        <v>5</v>
      </c>
      <c r="N278" s="2">
        <v>35</v>
      </c>
      <c r="O278" s="2">
        <v>2.9</v>
      </c>
      <c r="P278" s="2">
        <v>34</v>
      </c>
      <c r="Q278" s="2">
        <v>2.8</v>
      </c>
      <c r="R278" s="2">
        <v>4.5999999999999996</v>
      </c>
      <c r="S278" s="2">
        <v>0</v>
      </c>
      <c r="T278" s="3"/>
      <c r="U278" s="2">
        <v>1</v>
      </c>
      <c r="V278" s="2">
        <v>5.6</v>
      </c>
      <c r="W278" s="2">
        <v>0</v>
      </c>
      <c r="X278" s="2">
        <v>110.6</v>
      </c>
      <c r="Y278" t="str">
        <f t="shared" si="16"/>
        <v>Brandon Powell</v>
      </c>
      <c r="Z278" t="str">
        <f t="shared" si="17"/>
        <v>2020-Brandon Powell</v>
      </c>
      <c r="AA278" s="13">
        <f t="shared" si="18"/>
        <v>73.599999999999994</v>
      </c>
      <c r="AB278">
        <f t="shared" si="19"/>
        <v>36.266666666666666</v>
      </c>
    </row>
    <row r="279" spans="1:28" x14ac:dyDescent="0.2">
      <c r="A279">
        <v>2020</v>
      </c>
      <c r="B279" s="1">
        <v>278</v>
      </c>
      <c r="C279" s="2" t="s">
        <v>1057</v>
      </c>
      <c r="D279" s="2" t="s">
        <v>78</v>
      </c>
      <c r="E279" s="2">
        <v>26</v>
      </c>
      <c r="F279" s="2" t="s">
        <v>311</v>
      </c>
      <c r="G279" s="2">
        <v>16</v>
      </c>
      <c r="H279" s="2">
        <v>5</v>
      </c>
      <c r="I279" s="2">
        <v>22</v>
      </c>
      <c r="J279" s="2">
        <v>12</v>
      </c>
      <c r="K279" s="2">
        <v>150</v>
      </c>
      <c r="L279" s="2">
        <v>3</v>
      </c>
      <c r="M279" s="2">
        <v>9</v>
      </c>
      <c r="N279" s="2">
        <v>45</v>
      </c>
      <c r="O279" s="2">
        <v>3.8</v>
      </c>
      <c r="P279" s="2">
        <v>105</v>
      </c>
      <c r="Q279" s="2">
        <v>8.8000000000000007</v>
      </c>
      <c r="R279" s="2">
        <v>4.3</v>
      </c>
      <c r="S279" s="2">
        <v>4</v>
      </c>
      <c r="T279" s="2">
        <v>3</v>
      </c>
      <c r="U279" s="2">
        <v>0</v>
      </c>
      <c r="V279" s="2">
        <v>0</v>
      </c>
      <c r="W279" s="2">
        <v>0</v>
      </c>
      <c r="X279" s="2">
        <v>115.5</v>
      </c>
      <c r="Y279" t="str">
        <f t="shared" si="16"/>
        <v>Adam Shaheen</v>
      </c>
      <c r="Z279" t="str">
        <f t="shared" si="17"/>
        <v>2020-Adam Shaheen</v>
      </c>
      <c r="AA279" s="13">
        <f t="shared" si="18"/>
        <v>150</v>
      </c>
      <c r="AB279">
        <f t="shared" si="19"/>
        <v>105</v>
      </c>
    </row>
    <row r="280" spans="1:28" x14ac:dyDescent="0.2">
      <c r="A280">
        <v>2020</v>
      </c>
      <c r="B280" s="1">
        <v>279</v>
      </c>
      <c r="C280" s="2" t="s">
        <v>1233</v>
      </c>
      <c r="D280" s="2" t="s">
        <v>19</v>
      </c>
      <c r="E280" s="2">
        <v>24</v>
      </c>
      <c r="F280" s="3"/>
      <c r="G280" s="2">
        <v>12</v>
      </c>
      <c r="H280" s="2">
        <v>0</v>
      </c>
      <c r="I280" s="2">
        <v>15</v>
      </c>
      <c r="J280" s="2">
        <v>12</v>
      </c>
      <c r="K280" s="2">
        <v>114</v>
      </c>
      <c r="L280" s="2">
        <v>1</v>
      </c>
      <c r="M280" s="2">
        <v>6</v>
      </c>
      <c r="N280" s="2">
        <v>48</v>
      </c>
      <c r="O280" s="2">
        <v>4</v>
      </c>
      <c r="P280" s="2">
        <v>66</v>
      </c>
      <c r="Q280" s="2">
        <v>5.5</v>
      </c>
      <c r="R280" s="2">
        <v>6.9</v>
      </c>
      <c r="S280" s="2">
        <v>0</v>
      </c>
      <c r="T280" s="3"/>
      <c r="U280" s="2">
        <v>1</v>
      </c>
      <c r="V280" s="2">
        <v>6.7</v>
      </c>
      <c r="W280" s="2">
        <v>0</v>
      </c>
      <c r="X280" s="2">
        <v>120.6</v>
      </c>
      <c r="Y280" t="str">
        <f t="shared" si="16"/>
        <v>Jace Sternberger</v>
      </c>
      <c r="Z280" t="str">
        <f t="shared" si="17"/>
        <v>2020-Jace Sternberger</v>
      </c>
      <c r="AA280" s="13">
        <f t="shared" si="18"/>
        <v>152</v>
      </c>
      <c r="AB280">
        <f t="shared" si="19"/>
        <v>88</v>
      </c>
    </row>
    <row r="281" spans="1:28" x14ac:dyDescent="0.2">
      <c r="A281">
        <v>2020</v>
      </c>
      <c r="B281" s="1">
        <v>280</v>
      </c>
      <c r="C281" s="2" t="s">
        <v>150</v>
      </c>
      <c r="D281" s="2" t="s">
        <v>58</v>
      </c>
      <c r="E281" s="2">
        <v>26</v>
      </c>
      <c r="F281" s="3"/>
      <c r="G281" s="2">
        <v>15</v>
      </c>
      <c r="H281" s="2">
        <v>0</v>
      </c>
      <c r="I281" s="2">
        <v>16</v>
      </c>
      <c r="J281" s="2">
        <v>12</v>
      </c>
      <c r="K281" s="2">
        <v>105</v>
      </c>
      <c r="L281" s="2">
        <v>0</v>
      </c>
      <c r="M281" s="2">
        <v>3</v>
      </c>
      <c r="N281" s="2">
        <v>-38</v>
      </c>
      <c r="O281" s="2">
        <v>-3.2</v>
      </c>
      <c r="P281" s="2">
        <v>143</v>
      </c>
      <c r="Q281" s="2">
        <v>11.9</v>
      </c>
      <c r="R281" s="2">
        <v>-0.8</v>
      </c>
      <c r="S281" s="2">
        <v>1</v>
      </c>
      <c r="T281" s="2">
        <v>12</v>
      </c>
      <c r="U281" s="2">
        <v>1</v>
      </c>
      <c r="V281" s="2">
        <v>6.3</v>
      </c>
      <c r="W281" s="2">
        <v>0</v>
      </c>
      <c r="X281" s="2">
        <v>91.9</v>
      </c>
      <c r="Y281" t="str">
        <f t="shared" si="16"/>
        <v>Jordan Wilkins</v>
      </c>
      <c r="Z281" t="str">
        <f t="shared" si="17"/>
        <v>2020-Jordan Wilkins</v>
      </c>
      <c r="AA281" s="13">
        <f t="shared" si="18"/>
        <v>112</v>
      </c>
      <c r="AB281">
        <f t="shared" si="19"/>
        <v>152.53333333333333</v>
      </c>
    </row>
    <row r="282" spans="1:28" x14ac:dyDescent="0.2">
      <c r="A282">
        <v>2020</v>
      </c>
      <c r="B282" s="1">
        <v>281</v>
      </c>
      <c r="C282" s="2" t="s">
        <v>363</v>
      </c>
      <c r="D282" s="2" t="s">
        <v>78</v>
      </c>
      <c r="E282" s="2">
        <v>22</v>
      </c>
      <c r="F282" s="2" t="s">
        <v>24</v>
      </c>
      <c r="G282" s="2">
        <v>6</v>
      </c>
      <c r="H282" s="2">
        <v>4</v>
      </c>
      <c r="I282" s="2">
        <v>14</v>
      </c>
      <c r="J282" s="2">
        <v>11</v>
      </c>
      <c r="K282" s="2">
        <v>61</v>
      </c>
      <c r="L282" s="2">
        <v>0</v>
      </c>
      <c r="M282" s="2">
        <v>2</v>
      </c>
      <c r="N282" s="2">
        <v>-10</v>
      </c>
      <c r="O282" s="2">
        <v>-0.9</v>
      </c>
      <c r="P282" s="2">
        <v>71</v>
      </c>
      <c r="Q282" s="2">
        <v>6.5</v>
      </c>
      <c r="R282" s="2">
        <v>-0.5</v>
      </c>
      <c r="S282" s="2">
        <v>0</v>
      </c>
      <c r="T282" s="3"/>
      <c r="U282" s="2">
        <v>1</v>
      </c>
      <c r="V282" s="2">
        <v>7.1</v>
      </c>
      <c r="W282" s="2">
        <v>0</v>
      </c>
      <c r="X282" s="2">
        <v>84.8</v>
      </c>
      <c r="Y282" t="str">
        <f t="shared" si="16"/>
        <v>Salvon Ahmed</v>
      </c>
      <c r="Z282" t="str">
        <f t="shared" si="17"/>
        <v>2020-Salvon Ahmed</v>
      </c>
      <c r="AA282" s="13">
        <f t="shared" si="18"/>
        <v>162.66666666666666</v>
      </c>
      <c r="AB282">
        <f t="shared" si="19"/>
        <v>189.33333333333334</v>
      </c>
    </row>
    <row r="283" spans="1:28" x14ac:dyDescent="0.2">
      <c r="A283">
        <v>2020</v>
      </c>
      <c r="B283" s="1">
        <v>282</v>
      </c>
      <c r="C283" s="2" t="s">
        <v>63</v>
      </c>
      <c r="D283" s="2" t="s">
        <v>64</v>
      </c>
      <c r="E283" s="2">
        <v>21</v>
      </c>
      <c r="F283" s="2" t="s">
        <v>24</v>
      </c>
      <c r="G283" s="2">
        <v>13</v>
      </c>
      <c r="H283" s="2">
        <v>5</v>
      </c>
      <c r="I283" s="2">
        <v>14</v>
      </c>
      <c r="J283" s="2">
        <v>11</v>
      </c>
      <c r="K283" s="2">
        <v>123</v>
      </c>
      <c r="L283" s="2">
        <v>1</v>
      </c>
      <c r="M283" s="2">
        <v>4</v>
      </c>
      <c r="N283" s="2">
        <v>32</v>
      </c>
      <c r="O283" s="2">
        <v>2.9</v>
      </c>
      <c r="P283" s="2">
        <v>91</v>
      </c>
      <c r="Q283" s="2">
        <v>8.3000000000000007</v>
      </c>
      <c r="R283" s="2">
        <v>4.2</v>
      </c>
      <c r="S283" s="2">
        <v>3</v>
      </c>
      <c r="T283" s="2">
        <v>3.7</v>
      </c>
      <c r="U283" s="2">
        <v>1</v>
      </c>
      <c r="V283" s="2">
        <v>7.1</v>
      </c>
      <c r="W283" s="2">
        <v>0</v>
      </c>
      <c r="X283" s="2">
        <v>127.1</v>
      </c>
      <c r="Y283" t="str">
        <f t="shared" si="16"/>
        <v>Cam Akers</v>
      </c>
      <c r="Z283" t="str">
        <f t="shared" si="17"/>
        <v>2020-Cam Akers</v>
      </c>
      <c r="AA283" s="13">
        <f t="shared" si="18"/>
        <v>151.38461538461539</v>
      </c>
      <c r="AB283">
        <f t="shared" si="19"/>
        <v>112</v>
      </c>
    </row>
    <row r="284" spans="1:28" x14ac:dyDescent="0.2">
      <c r="A284">
        <v>2020</v>
      </c>
      <c r="B284" s="1">
        <v>283</v>
      </c>
      <c r="C284" s="2" t="s">
        <v>439</v>
      </c>
      <c r="D284" s="2" t="s">
        <v>37</v>
      </c>
      <c r="E284" s="2">
        <v>29</v>
      </c>
      <c r="F284" s="2" t="s">
        <v>311</v>
      </c>
      <c r="G284" s="2">
        <v>16</v>
      </c>
      <c r="H284" s="2">
        <v>2</v>
      </c>
      <c r="I284" s="2">
        <v>15</v>
      </c>
      <c r="J284" s="2">
        <v>11</v>
      </c>
      <c r="K284" s="2">
        <v>110</v>
      </c>
      <c r="L284" s="2">
        <v>0</v>
      </c>
      <c r="M284" s="2">
        <v>7</v>
      </c>
      <c r="N284" s="2">
        <v>62</v>
      </c>
      <c r="O284" s="2">
        <v>5.6</v>
      </c>
      <c r="P284" s="2">
        <v>48</v>
      </c>
      <c r="Q284" s="2">
        <v>4.4000000000000004</v>
      </c>
      <c r="R284" s="2">
        <v>5.0999999999999996</v>
      </c>
      <c r="S284" s="2">
        <v>1</v>
      </c>
      <c r="T284" s="2">
        <v>11</v>
      </c>
      <c r="U284" s="2">
        <v>0</v>
      </c>
      <c r="V284" s="2">
        <v>0</v>
      </c>
      <c r="W284" s="2">
        <v>0</v>
      </c>
      <c r="X284" s="2">
        <v>93.7</v>
      </c>
      <c r="Y284" t="str">
        <f t="shared" si="16"/>
        <v>Blake Bell</v>
      </c>
      <c r="Z284" t="str">
        <f t="shared" si="17"/>
        <v>2020-Blake Bell</v>
      </c>
      <c r="AA284" s="13">
        <f t="shared" si="18"/>
        <v>110</v>
      </c>
      <c r="AB284">
        <f t="shared" si="19"/>
        <v>48</v>
      </c>
    </row>
    <row r="285" spans="1:28" x14ac:dyDescent="0.2">
      <c r="A285">
        <v>2020</v>
      </c>
      <c r="B285" s="1">
        <v>284</v>
      </c>
      <c r="C285" s="2" t="s">
        <v>441</v>
      </c>
      <c r="D285" s="2" t="s">
        <v>35</v>
      </c>
      <c r="E285" s="2">
        <v>27</v>
      </c>
      <c r="F285" s="2" t="s">
        <v>169</v>
      </c>
      <c r="G285" s="2">
        <v>14</v>
      </c>
      <c r="H285" s="2">
        <v>4</v>
      </c>
      <c r="I285" s="2">
        <v>16</v>
      </c>
      <c r="J285" s="2">
        <v>11</v>
      </c>
      <c r="K285" s="2">
        <v>101</v>
      </c>
      <c r="L285" s="2">
        <v>0</v>
      </c>
      <c r="M285" s="2">
        <v>6</v>
      </c>
      <c r="N285" s="2">
        <v>68</v>
      </c>
      <c r="O285" s="2">
        <v>6.2</v>
      </c>
      <c r="P285" s="2">
        <v>33</v>
      </c>
      <c r="Q285" s="2">
        <v>3</v>
      </c>
      <c r="R285" s="2">
        <v>9.4</v>
      </c>
      <c r="S285" s="2">
        <v>0</v>
      </c>
      <c r="T285" s="3"/>
      <c r="U285" s="2">
        <v>0</v>
      </c>
      <c r="V285" s="2">
        <v>0</v>
      </c>
      <c r="W285" s="2">
        <v>0</v>
      </c>
      <c r="X285" s="2">
        <v>85.7</v>
      </c>
      <c r="Y285" t="str">
        <f t="shared" si="16"/>
        <v>C.J. Board</v>
      </c>
      <c r="Z285" t="str">
        <f t="shared" si="17"/>
        <v>2020-C.J. Board</v>
      </c>
      <c r="AA285" s="13">
        <f t="shared" si="18"/>
        <v>115.42857142857143</v>
      </c>
      <c r="AB285">
        <f t="shared" si="19"/>
        <v>37.714285714285715</v>
      </c>
    </row>
    <row r="286" spans="1:28" x14ac:dyDescent="0.2">
      <c r="A286">
        <v>2020</v>
      </c>
      <c r="B286" s="1">
        <v>285</v>
      </c>
      <c r="C286" s="2" t="s">
        <v>1234</v>
      </c>
      <c r="D286" s="2" t="s">
        <v>66</v>
      </c>
      <c r="E286" s="2">
        <v>22</v>
      </c>
      <c r="F286" s="2" t="s">
        <v>169</v>
      </c>
      <c r="G286" s="2">
        <v>12</v>
      </c>
      <c r="H286" s="2">
        <v>3</v>
      </c>
      <c r="I286" s="2">
        <v>15</v>
      </c>
      <c r="J286" s="2">
        <v>11</v>
      </c>
      <c r="K286" s="2">
        <v>193</v>
      </c>
      <c r="L286" s="2">
        <v>1</v>
      </c>
      <c r="M286" s="2">
        <v>9</v>
      </c>
      <c r="N286" s="2">
        <v>113</v>
      </c>
      <c r="O286" s="2">
        <v>10.3</v>
      </c>
      <c r="P286" s="2">
        <v>80</v>
      </c>
      <c r="Q286" s="2">
        <v>7.3</v>
      </c>
      <c r="R286" s="2">
        <v>8.5</v>
      </c>
      <c r="S286" s="2">
        <v>2</v>
      </c>
      <c r="T286" s="2">
        <v>5.5</v>
      </c>
      <c r="U286" s="2">
        <v>0</v>
      </c>
      <c r="V286" s="2">
        <v>0</v>
      </c>
      <c r="W286" s="2">
        <v>0</v>
      </c>
      <c r="X286" s="2">
        <v>137.5</v>
      </c>
      <c r="Y286" t="str">
        <f t="shared" si="16"/>
        <v>Bryan Edwards</v>
      </c>
      <c r="Z286" t="str">
        <f t="shared" si="17"/>
        <v>2020-Bryan Edwards</v>
      </c>
      <c r="AA286" s="13">
        <f t="shared" si="18"/>
        <v>257.33333333333331</v>
      </c>
      <c r="AB286">
        <f t="shared" si="19"/>
        <v>106.66666666666667</v>
      </c>
    </row>
    <row r="287" spans="1:28" x14ac:dyDescent="0.2">
      <c r="A287">
        <v>2020</v>
      </c>
      <c r="B287" s="1">
        <v>286</v>
      </c>
      <c r="C287" s="2" t="s">
        <v>319</v>
      </c>
      <c r="D287" s="2" t="s">
        <v>19</v>
      </c>
      <c r="E287" s="2">
        <v>27</v>
      </c>
      <c r="F287" s="3"/>
      <c r="G287" s="2">
        <v>8</v>
      </c>
      <c r="H287" s="2">
        <v>0</v>
      </c>
      <c r="I287" s="2">
        <v>15</v>
      </c>
      <c r="J287" s="2">
        <v>11</v>
      </c>
      <c r="K287" s="2">
        <v>84</v>
      </c>
      <c r="L287" s="2">
        <v>0</v>
      </c>
      <c r="M287" s="2">
        <v>6</v>
      </c>
      <c r="N287" s="2">
        <v>0</v>
      </c>
      <c r="O287" s="2">
        <v>0</v>
      </c>
      <c r="P287" s="2">
        <v>84</v>
      </c>
      <c r="Q287" s="2">
        <v>7.6</v>
      </c>
      <c r="R287" s="2">
        <v>-1</v>
      </c>
      <c r="S287" s="2">
        <v>0</v>
      </c>
      <c r="T287" s="3"/>
      <c r="U287" s="2">
        <v>1</v>
      </c>
      <c r="V287" s="2">
        <v>6.7</v>
      </c>
      <c r="W287" s="2">
        <v>0</v>
      </c>
      <c r="X287" s="2">
        <v>86.5</v>
      </c>
      <c r="Y287" t="str">
        <f t="shared" si="16"/>
        <v>Tyler Ervin</v>
      </c>
      <c r="Z287" t="str">
        <f t="shared" si="17"/>
        <v>2020-Tyler Ervin</v>
      </c>
      <c r="AA287" s="13">
        <f t="shared" si="18"/>
        <v>168</v>
      </c>
      <c r="AB287">
        <f t="shared" si="19"/>
        <v>168</v>
      </c>
    </row>
    <row r="288" spans="1:28" x14ac:dyDescent="0.2">
      <c r="A288">
        <v>2020</v>
      </c>
      <c r="B288" s="1">
        <v>287</v>
      </c>
      <c r="C288" s="2" t="s">
        <v>1082</v>
      </c>
      <c r="D288" s="2" t="s">
        <v>28</v>
      </c>
      <c r="E288" s="2">
        <v>25</v>
      </c>
      <c r="F288" s="3"/>
      <c r="G288" s="2">
        <v>9</v>
      </c>
      <c r="H288" s="2">
        <v>0</v>
      </c>
      <c r="I288" s="2">
        <v>17</v>
      </c>
      <c r="J288" s="2">
        <v>11</v>
      </c>
      <c r="K288" s="2">
        <v>180</v>
      </c>
      <c r="L288" s="2">
        <v>0</v>
      </c>
      <c r="M288" s="2">
        <v>11</v>
      </c>
      <c r="N288" s="2">
        <v>157</v>
      </c>
      <c r="O288" s="2">
        <v>14.3</v>
      </c>
      <c r="P288" s="2">
        <v>23</v>
      </c>
      <c r="Q288" s="2">
        <v>2.1</v>
      </c>
      <c r="R288" s="2">
        <v>16.399999999999999</v>
      </c>
      <c r="S288" s="2">
        <v>0</v>
      </c>
      <c r="T288" s="3"/>
      <c r="U288" s="2">
        <v>0</v>
      </c>
      <c r="V288" s="2">
        <v>0</v>
      </c>
      <c r="W288" s="2">
        <v>1</v>
      </c>
      <c r="X288" s="2">
        <v>75.599999999999994</v>
      </c>
      <c r="Y288" t="str">
        <f t="shared" si="16"/>
        <v>KhaDarel Hodge</v>
      </c>
      <c r="Z288" t="str">
        <f t="shared" si="17"/>
        <v>2020-KhaDarel Hodge</v>
      </c>
      <c r="AA288" s="13">
        <f t="shared" si="18"/>
        <v>320</v>
      </c>
      <c r="AB288">
        <f t="shared" si="19"/>
        <v>40.888888888888886</v>
      </c>
    </row>
    <row r="289" spans="1:28" x14ac:dyDescent="0.2">
      <c r="A289">
        <v>2020</v>
      </c>
      <c r="B289" s="1">
        <v>288</v>
      </c>
      <c r="C289" s="2" t="s">
        <v>961</v>
      </c>
      <c r="D289" s="2" t="s">
        <v>16</v>
      </c>
      <c r="E289" s="2">
        <v>26</v>
      </c>
      <c r="F289" s="2" t="s">
        <v>311</v>
      </c>
      <c r="G289" s="2">
        <v>4</v>
      </c>
      <c r="H289" s="2">
        <v>1</v>
      </c>
      <c r="I289" s="2">
        <v>19</v>
      </c>
      <c r="J289" s="2">
        <v>11</v>
      </c>
      <c r="K289" s="2">
        <v>146</v>
      </c>
      <c r="L289" s="2">
        <v>2</v>
      </c>
      <c r="M289" s="2">
        <v>8</v>
      </c>
      <c r="N289" s="2">
        <v>129</v>
      </c>
      <c r="O289" s="2">
        <v>11.7</v>
      </c>
      <c r="P289" s="2">
        <v>17</v>
      </c>
      <c r="Q289" s="2">
        <v>1.5</v>
      </c>
      <c r="R289" s="2">
        <v>11.9</v>
      </c>
      <c r="S289" s="2">
        <v>1</v>
      </c>
      <c r="T289" s="2">
        <v>11</v>
      </c>
      <c r="U289" s="2">
        <v>1</v>
      </c>
      <c r="V289" s="2">
        <v>5.3</v>
      </c>
      <c r="W289" s="2">
        <v>0</v>
      </c>
      <c r="X289" s="2">
        <v>117.4</v>
      </c>
      <c r="Y289" t="str">
        <f t="shared" si="16"/>
        <v>O.J. Howard</v>
      </c>
      <c r="Z289" t="str">
        <f t="shared" si="17"/>
        <v>2020-O.J. Howard</v>
      </c>
      <c r="AA289" s="13">
        <f t="shared" si="18"/>
        <v>584</v>
      </c>
      <c r="AB289">
        <f t="shared" si="19"/>
        <v>68</v>
      </c>
    </row>
    <row r="290" spans="1:28" x14ac:dyDescent="0.2">
      <c r="A290">
        <v>2020</v>
      </c>
      <c r="B290" s="1">
        <v>289</v>
      </c>
      <c r="C290" s="2" t="s">
        <v>1235</v>
      </c>
      <c r="D290" s="2" t="s">
        <v>60</v>
      </c>
      <c r="E290" s="2">
        <v>22</v>
      </c>
      <c r="F290" s="3"/>
      <c r="G290" s="2">
        <v>4</v>
      </c>
      <c r="H290" s="2">
        <v>0</v>
      </c>
      <c r="I290" s="2">
        <v>15</v>
      </c>
      <c r="J290" s="2">
        <v>11</v>
      </c>
      <c r="K290" s="2">
        <v>121</v>
      </c>
      <c r="L290" s="2">
        <v>1</v>
      </c>
      <c r="M290" s="2">
        <v>6</v>
      </c>
      <c r="N290" s="2">
        <v>48</v>
      </c>
      <c r="O290" s="2">
        <v>4.4000000000000004</v>
      </c>
      <c r="P290" s="2">
        <v>73</v>
      </c>
      <c r="Q290" s="2">
        <v>6.6</v>
      </c>
      <c r="R290" s="2">
        <v>7.7</v>
      </c>
      <c r="S290" s="2">
        <v>1</v>
      </c>
      <c r="T290" s="2">
        <v>11</v>
      </c>
      <c r="U290" s="2">
        <v>0</v>
      </c>
      <c r="V290" s="2">
        <v>0</v>
      </c>
      <c r="W290" s="2">
        <v>0</v>
      </c>
      <c r="X290" s="2">
        <v>119</v>
      </c>
      <c r="Y290" t="str">
        <f t="shared" si="16"/>
        <v>Albert Okwuegbunam</v>
      </c>
      <c r="Z290" t="str">
        <f t="shared" si="17"/>
        <v>2020-Albert Okwuegbunam</v>
      </c>
      <c r="AA290" s="13">
        <f t="shared" si="18"/>
        <v>484</v>
      </c>
      <c r="AB290">
        <f t="shared" si="19"/>
        <v>292</v>
      </c>
    </row>
    <row r="291" spans="1:28" x14ac:dyDescent="0.2">
      <c r="A291">
        <v>2020</v>
      </c>
      <c r="B291" s="1">
        <v>290</v>
      </c>
      <c r="C291" s="2" t="s">
        <v>365</v>
      </c>
      <c r="D291" s="2" t="s">
        <v>68</v>
      </c>
      <c r="E291" s="2">
        <v>22</v>
      </c>
      <c r="F291" s="3"/>
      <c r="G291" s="2">
        <v>10</v>
      </c>
      <c r="H291" s="2">
        <v>0</v>
      </c>
      <c r="I291" s="2">
        <v>15</v>
      </c>
      <c r="J291" s="2">
        <v>11</v>
      </c>
      <c r="K291" s="2">
        <v>63</v>
      </c>
      <c r="L291" s="2">
        <v>0</v>
      </c>
      <c r="M291" s="2">
        <v>3</v>
      </c>
      <c r="N291" s="2">
        <v>-4</v>
      </c>
      <c r="O291" s="2">
        <v>-0.4</v>
      </c>
      <c r="P291" s="2">
        <v>67</v>
      </c>
      <c r="Q291" s="2">
        <v>6.1</v>
      </c>
      <c r="R291" s="2">
        <v>1.7</v>
      </c>
      <c r="S291" s="2">
        <v>0</v>
      </c>
      <c r="T291" s="3"/>
      <c r="U291" s="2">
        <v>1</v>
      </c>
      <c r="V291" s="2">
        <v>6.7</v>
      </c>
      <c r="W291" s="2">
        <v>0</v>
      </c>
      <c r="X291" s="2">
        <v>80.7</v>
      </c>
      <c r="Y291" t="str">
        <f t="shared" si="16"/>
        <v>La'Mical Perine</v>
      </c>
      <c r="Z291" t="str">
        <f t="shared" si="17"/>
        <v>2020-La'Mical Perine</v>
      </c>
      <c r="AA291" s="13">
        <f t="shared" si="18"/>
        <v>100.8</v>
      </c>
      <c r="AB291">
        <f t="shared" si="19"/>
        <v>107.2</v>
      </c>
    </row>
    <row r="292" spans="1:28" x14ac:dyDescent="0.2">
      <c r="A292">
        <v>2020</v>
      </c>
      <c r="B292" s="1">
        <v>291</v>
      </c>
      <c r="C292" s="2" t="s">
        <v>233</v>
      </c>
      <c r="D292" s="2" t="s">
        <v>86</v>
      </c>
      <c r="E292" s="2">
        <v>25</v>
      </c>
      <c r="F292" s="2" t="s">
        <v>24</v>
      </c>
      <c r="G292" s="2">
        <v>16</v>
      </c>
      <c r="H292" s="2">
        <v>1</v>
      </c>
      <c r="I292" s="2">
        <v>12</v>
      </c>
      <c r="J292" s="2">
        <v>11</v>
      </c>
      <c r="K292" s="2">
        <v>66</v>
      </c>
      <c r="L292" s="2">
        <v>0</v>
      </c>
      <c r="M292" s="2">
        <v>4</v>
      </c>
      <c r="N292" s="2">
        <v>-23</v>
      </c>
      <c r="O292" s="2">
        <v>-2.1</v>
      </c>
      <c r="P292" s="2">
        <v>89</v>
      </c>
      <c r="Q292" s="2">
        <v>8.1</v>
      </c>
      <c r="R292" s="2">
        <v>-1.8</v>
      </c>
      <c r="S292" s="2">
        <v>3</v>
      </c>
      <c r="T292" s="2">
        <v>3.7</v>
      </c>
      <c r="U292" s="2">
        <v>0</v>
      </c>
      <c r="V292" s="2">
        <v>0</v>
      </c>
      <c r="W292" s="2">
        <v>0</v>
      </c>
      <c r="X292" s="2">
        <v>89.6</v>
      </c>
      <c r="Y292" t="str">
        <f t="shared" si="16"/>
        <v>Samaje Perine</v>
      </c>
      <c r="Z292" t="str">
        <f t="shared" si="17"/>
        <v>2020-Samaje Perine</v>
      </c>
      <c r="AA292" s="13">
        <f t="shared" si="18"/>
        <v>66</v>
      </c>
      <c r="AB292">
        <f t="shared" si="19"/>
        <v>89</v>
      </c>
    </row>
    <row r="293" spans="1:28" x14ac:dyDescent="0.2">
      <c r="A293">
        <v>2020</v>
      </c>
      <c r="B293" s="1">
        <v>292</v>
      </c>
      <c r="C293" s="2" t="s">
        <v>235</v>
      </c>
      <c r="D293" s="2" t="s">
        <v>33</v>
      </c>
      <c r="E293" s="2">
        <v>28</v>
      </c>
      <c r="F293" s="2" t="s">
        <v>236</v>
      </c>
      <c r="G293" s="2">
        <v>16</v>
      </c>
      <c r="H293" s="2">
        <v>7</v>
      </c>
      <c r="I293" s="2">
        <v>15</v>
      </c>
      <c r="J293" s="2">
        <v>11</v>
      </c>
      <c r="K293" s="2">
        <v>59</v>
      </c>
      <c r="L293" s="2">
        <v>0</v>
      </c>
      <c r="M293" s="2">
        <v>4</v>
      </c>
      <c r="N293" s="2">
        <v>15</v>
      </c>
      <c r="O293" s="2">
        <v>1.4</v>
      </c>
      <c r="P293" s="2">
        <v>44</v>
      </c>
      <c r="Q293" s="2">
        <v>4</v>
      </c>
      <c r="R293" s="2">
        <v>1.9</v>
      </c>
      <c r="S293" s="2">
        <v>0</v>
      </c>
      <c r="T293" s="3"/>
      <c r="U293" s="2">
        <v>1</v>
      </c>
      <c r="V293" s="2">
        <v>6.7</v>
      </c>
      <c r="W293" s="2">
        <v>0</v>
      </c>
      <c r="X293" s="2">
        <v>79.599999999999994</v>
      </c>
      <c r="Y293" t="str">
        <f t="shared" si="16"/>
        <v>Keith Smith</v>
      </c>
      <c r="Z293" t="str">
        <f t="shared" si="17"/>
        <v>2020-Keith Smith</v>
      </c>
      <c r="AA293" s="13">
        <f t="shared" si="18"/>
        <v>59</v>
      </c>
      <c r="AB293">
        <f t="shared" si="19"/>
        <v>44</v>
      </c>
    </row>
    <row r="294" spans="1:28" x14ac:dyDescent="0.2">
      <c r="A294">
        <v>2020</v>
      </c>
      <c r="B294" s="1">
        <v>293</v>
      </c>
      <c r="C294" s="2" t="s">
        <v>953</v>
      </c>
      <c r="D294" s="2" t="s">
        <v>74</v>
      </c>
      <c r="E294" s="2">
        <v>28</v>
      </c>
      <c r="F294" s="3"/>
      <c r="G294" s="2">
        <v>10</v>
      </c>
      <c r="H294" s="2">
        <v>0</v>
      </c>
      <c r="I294" s="2">
        <v>19</v>
      </c>
      <c r="J294" s="2">
        <v>11</v>
      </c>
      <c r="K294" s="2">
        <v>144</v>
      </c>
      <c r="L294" s="2">
        <v>1</v>
      </c>
      <c r="M294" s="2">
        <v>8</v>
      </c>
      <c r="N294" s="2">
        <v>127</v>
      </c>
      <c r="O294" s="2">
        <v>11.5</v>
      </c>
      <c r="P294" s="2">
        <v>17</v>
      </c>
      <c r="Q294" s="2">
        <v>1.5</v>
      </c>
      <c r="R294" s="2">
        <v>12.5</v>
      </c>
      <c r="S294" s="2">
        <v>0</v>
      </c>
      <c r="T294" s="3"/>
      <c r="U294" s="2">
        <v>3</v>
      </c>
      <c r="V294" s="2">
        <v>15.8</v>
      </c>
      <c r="W294" s="2">
        <v>1</v>
      </c>
      <c r="X294" s="2">
        <v>77.5</v>
      </c>
      <c r="Y294" t="str">
        <f t="shared" si="16"/>
        <v>Kenny Stills</v>
      </c>
      <c r="Z294" t="str">
        <f t="shared" si="17"/>
        <v>2020-Kenny Stills</v>
      </c>
      <c r="AA294" s="13">
        <f t="shared" si="18"/>
        <v>230.4</v>
      </c>
      <c r="AB294">
        <f t="shared" si="19"/>
        <v>27.2</v>
      </c>
    </row>
    <row r="295" spans="1:28" x14ac:dyDescent="0.2">
      <c r="A295">
        <v>2020</v>
      </c>
      <c r="B295" s="1">
        <v>294</v>
      </c>
      <c r="C295" s="2" t="s">
        <v>398</v>
      </c>
      <c r="D295" s="2" t="s">
        <v>58</v>
      </c>
      <c r="E295" s="2">
        <v>22</v>
      </c>
      <c r="F295" s="3"/>
      <c r="G295" s="2">
        <v>7</v>
      </c>
      <c r="H295" s="2">
        <v>0</v>
      </c>
      <c r="I295" s="2">
        <v>10</v>
      </c>
      <c r="J295" s="2">
        <v>10</v>
      </c>
      <c r="K295" s="2">
        <v>79</v>
      </c>
      <c r="L295" s="2">
        <v>0</v>
      </c>
      <c r="M295" s="2">
        <v>3</v>
      </c>
      <c r="N295" s="2">
        <v>16</v>
      </c>
      <c r="O295" s="2">
        <v>1.6</v>
      </c>
      <c r="P295" s="2">
        <v>63</v>
      </c>
      <c r="Q295" s="2">
        <v>6.3</v>
      </c>
      <c r="R295" s="2">
        <v>1.6</v>
      </c>
      <c r="S295" s="2">
        <v>0</v>
      </c>
      <c r="T295" s="3"/>
      <c r="U295" s="2">
        <v>0</v>
      </c>
      <c r="V295" s="2">
        <v>0</v>
      </c>
      <c r="W295" s="2">
        <v>0</v>
      </c>
      <c r="X295" s="2">
        <v>99.6</v>
      </c>
      <c r="Y295" t="str">
        <f t="shared" si="16"/>
        <v>De'Michael Harris</v>
      </c>
      <c r="Z295" t="str">
        <f t="shared" si="17"/>
        <v>2020-De'Michael Harris</v>
      </c>
      <c r="AA295" s="13">
        <f t="shared" si="18"/>
        <v>180.57142857142858</v>
      </c>
      <c r="AB295">
        <f t="shared" si="19"/>
        <v>144</v>
      </c>
    </row>
    <row r="296" spans="1:28" x14ac:dyDescent="0.2">
      <c r="A296">
        <v>2020</v>
      </c>
      <c r="B296" s="1">
        <v>295</v>
      </c>
      <c r="C296" s="2" t="s">
        <v>453</v>
      </c>
      <c r="D296" s="2" t="s">
        <v>47</v>
      </c>
      <c r="E296" s="2">
        <v>24</v>
      </c>
      <c r="F296" s="2" t="s">
        <v>169</v>
      </c>
      <c r="G296" s="2">
        <v>13</v>
      </c>
      <c r="H296" s="2">
        <v>4</v>
      </c>
      <c r="I296" s="2">
        <v>29</v>
      </c>
      <c r="J296" s="2">
        <v>10</v>
      </c>
      <c r="K296" s="2">
        <v>167</v>
      </c>
      <c r="L296" s="2">
        <v>0</v>
      </c>
      <c r="M296" s="2">
        <v>5</v>
      </c>
      <c r="N296" s="2">
        <v>110</v>
      </c>
      <c r="O296" s="2">
        <v>11</v>
      </c>
      <c r="P296" s="2">
        <v>57</v>
      </c>
      <c r="Q296" s="2">
        <v>5.7</v>
      </c>
      <c r="R296" s="2">
        <v>22.6</v>
      </c>
      <c r="S296" s="2">
        <v>0</v>
      </c>
      <c r="T296" s="3"/>
      <c r="U296" s="2">
        <v>3</v>
      </c>
      <c r="V296" s="2">
        <v>10.3</v>
      </c>
      <c r="W296" s="2">
        <v>5</v>
      </c>
      <c r="X296" s="2">
        <v>15.2</v>
      </c>
      <c r="Y296" t="str">
        <f t="shared" si="16"/>
        <v>John Hightower</v>
      </c>
      <c r="Z296" t="str">
        <f t="shared" si="17"/>
        <v>2020-John Hightower</v>
      </c>
      <c r="AA296" s="13">
        <f t="shared" si="18"/>
        <v>205.53846153846155</v>
      </c>
      <c r="AB296">
        <f t="shared" si="19"/>
        <v>70.15384615384616</v>
      </c>
    </row>
    <row r="297" spans="1:28" x14ac:dyDescent="0.2">
      <c r="A297">
        <v>2020</v>
      </c>
      <c r="B297" s="1">
        <v>296</v>
      </c>
      <c r="C297" s="2" t="s">
        <v>138</v>
      </c>
      <c r="D297" s="2" t="s">
        <v>78</v>
      </c>
      <c r="E297" s="2">
        <v>25</v>
      </c>
      <c r="F297" s="3"/>
      <c r="G297" s="2">
        <v>16</v>
      </c>
      <c r="H297" s="2">
        <v>0</v>
      </c>
      <c r="I297" s="2">
        <v>12</v>
      </c>
      <c r="J297" s="2">
        <v>10</v>
      </c>
      <c r="K297" s="2">
        <v>68</v>
      </c>
      <c r="L297" s="2">
        <v>0</v>
      </c>
      <c r="M297" s="2">
        <v>3</v>
      </c>
      <c r="N297" s="2">
        <v>28</v>
      </c>
      <c r="O297" s="2">
        <v>2.8</v>
      </c>
      <c r="P297" s="2">
        <v>40</v>
      </c>
      <c r="Q297" s="2">
        <v>4</v>
      </c>
      <c r="R297" s="2">
        <v>2.6</v>
      </c>
      <c r="S297" s="2">
        <v>1</v>
      </c>
      <c r="T297" s="2">
        <v>10</v>
      </c>
      <c r="U297" s="2">
        <v>0</v>
      </c>
      <c r="V297" s="2">
        <v>0</v>
      </c>
      <c r="W297" s="2">
        <v>0</v>
      </c>
      <c r="X297" s="2">
        <v>90.3</v>
      </c>
      <c r="Y297" t="str">
        <f t="shared" si="16"/>
        <v>Patrick Laird</v>
      </c>
      <c r="Z297" t="str">
        <f t="shared" si="17"/>
        <v>2020-Patrick Laird</v>
      </c>
      <c r="AA297" s="13">
        <f t="shared" si="18"/>
        <v>68</v>
      </c>
      <c r="AB297">
        <f t="shared" si="19"/>
        <v>40</v>
      </c>
    </row>
    <row r="298" spans="1:28" x14ac:dyDescent="0.2">
      <c r="A298">
        <v>2020</v>
      </c>
      <c r="B298" s="1">
        <v>297</v>
      </c>
      <c r="C298" s="2" t="s">
        <v>1075</v>
      </c>
      <c r="D298" s="2" t="s">
        <v>19</v>
      </c>
      <c r="E298" s="2">
        <v>36</v>
      </c>
      <c r="F298" s="2" t="s">
        <v>232</v>
      </c>
      <c r="G298" s="2">
        <v>15</v>
      </c>
      <c r="H298" s="2">
        <v>15</v>
      </c>
      <c r="I298" s="2">
        <v>17</v>
      </c>
      <c r="J298" s="2">
        <v>10</v>
      </c>
      <c r="K298" s="2">
        <v>107</v>
      </c>
      <c r="L298" s="2">
        <v>3</v>
      </c>
      <c r="M298" s="2">
        <v>6</v>
      </c>
      <c r="N298" s="2">
        <v>50</v>
      </c>
      <c r="O298" s="2">
        <v>5</v>
      </c>
      <c r="P298" s="2">
        <v>57</v>
      </c>
      <c r="Q298" s="2">
        <v>5.7</v>
      </c>
      <c r="R298" s="2">
        <v>6.5</v>
      </c>
      <c r="S298" s="2">
        <v>0</v>
      </c>
      <c r="T298" s="3"/>
      <c r="U298" s="2">
        <v>4</v>
      </c>
      <c r="V298" s="2">
        <v>23.5</v>
      </c>
      <c r="W298" s="2">
        <v>0</v>
      </c>
      <c r="X298" s="2">
        <v>116.9</v>
      </c>
      <c r="Y298" t="str">
        <f t="shared" si="16"/>
        <v>Marcedes Lewis</v>
      </c>
      <c r="Z298" t="str">
        <f t="shared" si="17"/>
        <v>2020-Marcedes Lewis</v>
      </c>
      <c r="AA298" s="13">
        <f t="shared" si="18"/>
        <v>114.13333333333334</v>
      </c>
      <c r="AB298">
        <f t="shared" si="19"/>
        <v>60.8</v>
      </c>
    </row>
    <row r="299" spans="1:28" x14ac:dyDescent="0.2">
      <c r="A299">
        <v>2020</v>
      </c>
      <c r="B299" s="1">
        <v>298</v>
      </c>
      <c r="C299" s="2" t="s">
        <v>198</v>
      </c>
      <c r="D299" s="2" t="s">
        <v>31</v>
      </c>
      <c r="E299" s="2">
        <v>26</v>
      </c>
      <c r="F299" s="2" t="s">
        <v>24</v>
      </c>
      <c r="G299" s="2">
        <v>14</v>
      </c>
      <c r="H299" s="2">
        <v>2</v>
      </c>
      <c r="I299" s="2">
        <v>20</v>
      </c>
      <c r="J299" s="2">
        <v>10</v>
      </c>
      <c r="K299" s="2">
        <v>54</v>
      </c>
      <c r="L299" s="2">
        <v>0</v>
      </c>
      <c r="M299" s="2">
        <v>4</v>
      </c>
      <c r="N299" s="2">
        <v>-9</v>
      </c>
      <c r="O299" s="2">
        <v>-0.9</v>
      </c>
      <c r="P299" s="2">
        <v>63</v>
      </c>
      <c r="Q299" s="2">
        <v>6.3</v>
      </c>
      <c r="R299" s="2">
        <v>0.9</v>
      </c>
      <c r="S299" s="2">
        <v>0</v>
      </c>
      <c r="T299" s="3"/>
      <c r="U299" s="2">
        <v>2</v>
      </c>
      <c r="V299" s="2">
        <v>10</v>
      </c>
      <c r="W299" s="2">
        <v>1</v>
      </c>
      <c r="X299" s="2">
        <v>35.4</v>
      </c>
      <c r="Y299" t="str">
        <f t="shared" si="16"/>
        <v>Dare Ogunbowale</v>
      </c>
      <c r="Z299" t="str">
        <f t="shared" si="17"/>
        <v>2020-Dare Ogunbowale</v>
      </c>
      <c r="AA299" s="13">
        <f t="shared" si="18"/>
        <v>61.714285714285715</v>
      </c>
      <c r="AB299">
        <f t="shared" si="19"/>
        <v>72</v>
      </c>
    </row>
    <row r="300" spans="1:28" x14ac:dyDescent="0.2">
      <c r="A300">
        <v>2020</v>
      </c>
      <c r="B300" s="1">
        <v>299</v>
      </c>
      <c r="C300" s="2" t="s">
        <v>1236</v>
      </c>
      <c r="D300" s="2" t="s">
        <v>55</v>
      </c>
      <c r="E300" s="2">
        <v>23</v>
      </c>
      <c r="F300" s="2" t="s">
        <v>311</v>
      </c>
      <c r="G300" s="2">
        <v>13</v>
      </c>
      <c r="H300" s="2">
        <v>5</v>
      </c>
      <c r="I300" s="2">
        <v>20</v>
      </c>
      <c r="J300" s="2">
        <v>10</v>
      </c>
      <c r="K300" s="2">
        <v>159</v>
      </c>
      <c r="L300" s="2">
        <v>3</v>
      </c>
      <c r="M300" s="2">
        <v>8</v>
      </c>
      <c r="N300" s="2">
        <v>103</v>
      </c>
      <c r="O300" s="2">
        <v>10.3</v>
      </c>
      <c r="P300" s="2">
        <v>56</v>
      </c>
      <c r="Q300" s="2">
        <v>5.6</v>
      </c>
      <c r="R300" s="2">
        <v>8.8000000000000007</v>
      </c>
      <c r="S300" s="2">
        <v>0</v>
      </c>
      <c r="T300" s="3"/>
      <c r="U300" s="2">
        <v>0</v>
      </c>
      <c r="V300" s="2">
        <v>0</v>
      </c>
      <c r="W300" s="2">
        <v>0</v>
      </c>
      <c r="X300" s="2">
        <v>116.5</v>
      </c>
      <c r="Y300" t="str">
        <f t="shared" si="16"/>
        <v>Donald Parham</v>
      </c>
      <c r="Z300" t="str">
        <f t="shared" si="17"/>
        <v>2020-Donald Parham</v>
      </c>
      <c r="AA300" s="13">
        <f t="shared" si="18"/>
        <v>195.69230769230768</v>
      </c>
      <c r="AB300">
        <f t="shared" si="19"/>
        <v>68.92307692307692</v>
      </c>
    </row>
    <row r="301" spans="1:28" x14ac:dyDescent="0.2">
      <c r="A301">
        <v>2020</v>
      </c>
      <c r="B301" s="1">
        <v>300</v>
      </c>
      <c r="C301" s="2" t="s">
        <v>83</v>
      </c>
      <c r="D301" s="2" t="s">
        <v>72</v>
      </c>
      <c r="E301" s="2">
        <v>22</v>
      </c>
      <c r="F301" s="2" t="s">
        <v>24</v>
      </c>
      <c r="G301" s="2">
        <v>16</v>
      </c>
      <c r="H301" s="2">
        <v>3</v>
      </c>
      <c r="I301" s="2">
        <v>14</v>
      </c>
      <c r="J301" s="2">
        <v>10</v>
      </c>
      <c r="K301" s="2">
        <v>61</v>
      </c>
      <c r="L301" s="2">
        <v>0</v>
      </c>
      <c r="M301" s="2">
        <v>3</v>
      </c>
      <c r="N301" s="2">
        <v>-27</v>
      </c>
      <c r="O301" s="2">
        <v>-2.7</v>
      </c>
      <c r="P301" s="2">
        <v>88</v>
      </c>
      <c r="Q301" s="2">
        <v>8.8000000000000007</v>
      </c>
      <c r="R301" s="2">
        <v>-1.9</v>
      </c>
      <c r="S301" s="2">
        <v>2</v>
      </c>
      <c r="T301" s="2">
        <v>5</v>
      </c>
      <c r="U301" s="2">
        <v>0</v>
      </c>
      <c r="V301" s="2">
        <v>0</v>
      </c>
      <c r="W301" s="2">
        <v>1</v>
      </c>
      <c r="X301" s="2">
        <v>50</v>
      </c>
      <c r="Y301" t="str">
        <f t="shared" si="16"/>
        <v>Benny Snell Jr.</v>
      </c>
      <c r="Z301" t="str">
        <f t="shared" si="17"/>
        <v>2020-Benny Snell Jr.</v>
      </c>
      <c r="AA301" s="13">
        <f t="shared" si="18"/>
        <v>61</v>
      </c>
      <c r="AB301">
        <f t="shared" si="19"/>
        <v>88</v>
      </c>
    </row>
    <row r="302" spans="1:28" x14ac:dyDescent="0.2">
      <c r="A302">
        <v>2020</v>
      </c>
      <c r="B302" s="1">
        <v>301</v>
      </c>
      <c r="C302" s="2" t="s">
        <v>977</v>
      </c>
      <c r="D302" s="2" t="s">
        <v>53</v>
      </c>
      <c r="E302" s="2">
        <v>26</v>
      </c>
      <c r="F302" s="2" t="s">
        <v>169</v>
      </c>
      <c r="G302" s="2">
        <v>12</v>
      </c>
      <c r="H302" s="2">
        <v>1</v>
      </c>
      <c r="I302" s="2">
        <v>21</v>
      </c>
      <c r="J302" s="2">
        <v>10</v>
      </c>
      <c r="K302" s="2">
        <v>86</v>
      </c>
      <c r="L302" s="2">
        <v>0</v>
      </c>
      <c r="M302" s="2">
        <v>5</v>
      </c>
      <c r="N302" s="2">
        <v>43</v>
      </c>
      <c r="O302" s="2">
        <v>4.3</v>
      </c>
      <c r="P302" s="2">
        <v>43</v>
      </c>
      <c r="Q302" s="2">
        <v>4.3</v>
      </c>
      <c r="R302" s="2">
        <v>5.6</v>
      </c>
      <c r="S302" s="2">
        <v>0</v>
      </c>
      <c r="T302" s="3"/>
      <c r="U302" s="2">
        <v>0</v>
      </c>
      <c r="V302" s="2">
        <v>0</v>
      </c>
      <c r="W302" s="2">
        <v>1</v>
      </c>
      <c r="X302" s="2">
        <v>39</v>
      </c>
      <c r="Y302" t="str">
        <f t="shared" si="16"/>
        <v>Trent Taylor</v>
      </c>
      <c r="Z302" t="str">
        <f t="shared" si="17"/>
        <v>2020-Trent Taylor</v>
      </c>
      <c r="AA302" s="13">
        <f t="shared" si="18"/>
        <v>114.66666666666667</v>
      </c>
      <c r="AB302">
        <f t="shared" si="19"/>
        <v>57.333333333333336</v>
      </c>
    </row>
    <row r="303" spans="1:28" x14ac:dyDescent="0.2">
      <c r="A303">
        <v>2020</v>
      </c>
      <c r="B303" s="1">
        <v>302</v>
      </c>
      <c r="C303" s="2" t="s">
        <v>119</v>
      </c>
      <c r="D303" s="2" t="s">
        <v>78</v>
      </c>
      <c r="E303" s="2">
        <v>25</v>
      </c>
      <c r="F303" s="2" t="s">
        <v>24</v>
      </c>
      <c r="G303" s="2">
        <v>12</v>
      </c>
      <c r="H303" s="2">
        <v>1</v>
      </c>
      <c r="I303" s="2">
        <v>10</v>
      </c>
      <c r="J303" s="2">
        <v>9</v>
      </c>
      <c r="K303" s="2">
        <v>96</v>
      </c>
      <c r="L303" s="2">
        <v>0</v>
      </c>
      <c r="M303" s="2">
        <v>5</v>
      </c>
      <c r="N303" s="2">
        <v>0</v>
      </c>
      <c r="O303" s="2">
        <v>0</v>
      </c>
      <c r="P303" s="2">
        <v>96</v>
      </c>
      <c r="Q303" s="2">
        <v>10.7</v>
      </c>
      <c r="R303" s="2">
        <v>-0.1</v>
      </c>
      <c r="S303" s="2">
        <v>1</v>
      </c>
      <c r="T303" s="2">
        <v>9</v>
      </c>
      <c r="U303" s="2">
        <v>0</v>
      </c>
      <c r="V303" s="2">
        <v>0</v>
      </c>
      <c r="W303" s="2">
        <v>0</v>
      </c>
      <c r="X303" s="2">
        <v>106.7</v>
      </c>
      <c r="Y303" t="str">
        <f t="shared" si="16"/>
        <v>Matt Breida</v>
      </c>
      <c r="Z303" t="str">
        <f t="shared" si="17"/>
        <v>2020-Matt Breida</v>
      </c>
      <c r="AA303" s="13">
        <f t="shared" si="18"/>
        <v>128</v>
      </c>
      <c r="AB303">
        <f t="shared" si="19"/>
        <v>128</v>
      </c>
    </row>
    <row r="304" spans="1:28" x14ac:dyDescent="0.2">
      <c r="A304">
        <v>2020</v>
      </c>
      <c r="B304" s="1">
        <v>303</v>
      </c>
      <c r="C304" s="2" t="s">
        <v>29</v>
      </c>
      <c r="D304" s="2" t="s">
        <v>23</v>
      </c>
      <c r="E304" s="2">
        <v>25</v>
      </c>
      <c r="F304" s="2" t="s">
        <v>24</v>
      </c>
      <c r="G304" s="2">
        <v>16</v>
      </c>
      <c r="H304" s="2">
        <v>6</v>
      </c>
      <c r="I304" s="2">
        <v>13</v>
      </c>
      <c r="J304" s="2">
        <v>9</v>
      </c>
      <c r="K304" s="2">
        <v>129</v>
      </c>
      <c r="L304" s="2">
        <v>0</v>
      </c>
      <c r="M304" s="2">
        <v>4</v>
      </c>
      <c r="N304" s="2">
        <v>36</v>
      </c>
      <c r="O304" s="2">
        <v>4</v>
      </c>
      <c r="P304" s="2">
        <v>93</v>
      </c>
      <c r="Q304" s="2">
        <v>10.3</v>
      </c>
      <c r="R304" s="2">
        <v>3.8</v>
      </c>
      <c r="S304" s="2">
        <v>2</v>
      </c>
      <c r="T304" s="2">
        <v>4.5</v>
      </c>
      <c r="U304" s="2">
        <v>0</v>
      </c>
      <c r="V304" s="2">
        <v>0</v>
      </c>
      <c r="W304" s="2">
        <v>0</v>
      </c>
      <c r="X304" s="2">
        <v>101.1</v>
      </c>
      <c r="Y304" t="str">
        <f t="shared" si="16"/>
        <v>Gus Edwards</v>
      </c>
      <c r="Z304" t="str">
        <f t="shared" si="17"/>
        <v>2020-Gus Edwards</v>
      </c>
      <c r="AA304" s="13">
        <f t="shared" si="18"/>
        <v>129</v>
      </c>
      <c r="AB304">
        <f t="shared" si="19"/>
        <v>93</v>
      </c>
    </row>
    <row r="305" spans="1:28" x14ac:dyDescent="0.2">
      <c r="A305">
        <v>2020</v>
      </c>
      <c r="B305" s="1">
        <v>304</v>
      </c>
      <c r="C305" s="2" t="s">
        <v>248</v>
      </c>
      <c r="D305" s="2" t="s">
        <v>68</v>
      </c>
      <c r="E305" s="2">
        <v>30</v>
      </c>
      <c r="F305" s="2" t="s">
        <v>311</v>
      </c>
      <c r="G305" s="2">
        <v>15</v>
      </c>
      <c r="H305" s="2">
        <v>6</v>
      </c>
      <c r="I305" s="2">
        <v>12</v>
      </c>
      <c r="J305" s="2">
        <v>9</v>
      </c>
      <c r="K305" s="2">
        <v>86</v>
      </c>
      <c r="L305" s="2">
        <v>0</v>
      </c>
      <c r="M305" s="2">
        <v>4</v>
      </c>
      <c r="N305" s="2">
        <v>37</v>
      </c>
      <c r="O305" s="2">
        <v>4.0999999999999996</v>
      </c>
      <c r="P305" s="2">
        <v>49</v>
      </c>
      <c r="Q305" s="2">
        <v>5.4</v>
      </c>
      <c r="R305" s="2">
        <v>5.3</v>
      </c>
      <c r="S305" s="2">
        <v>0</v>
      </c>
      <c r="T305" s="3"/>
      <c r="U305" s="2">
        <v>1</v>
      </c>
      <c r="V305" s="2">
        <v>8.3000000000000007</v>
      </c>
      <c r="W305" s="2">
        <v>0</v>
      </c>
      <c r="X305" s="2">
        <v>94.4</v>
      </c>
      <c r="Y305" t="str">
        <f t="shared" si="16"/>
        <v>Ryan Griffin</v>
      </c>
      <c r="Z305" t="str">
        <f t="shared" si="17"/>
        <v>2020-Ryan Griffin</v>
      </c>
      <c r="AA305" s="13">
        <f t="shared" si="18"/>
        <v>91.733333333333334</v>
      </c>
      <c r="AB305">
        <f t="shared" si="19"/>
        <v>52.266666666666666</v>
      </c>
    </row>
    <row r="306" spans="1:28" x14ac:dyDescent="0.2">
      <c r="A306">
        <v>2020</v>
      </c>
      <c r="B306" s="1">
        <v>305</v>
      </c>
      <c r="C306" s="2" t="s">
        <v>183</v>
      </c>
      <c r="D306" s="2" t="s">
        <v>51</v>
      </c>
      <c r="E306" s="2">
        <v>22</v>
      </c>
      <c r="F306" s="3"/>
      <c r="G306" s="2">
        <v>9</v>
      </c>
      <c r="H306" s="2">
        <v>0</v>
      </c>
      <c r="I306" s="2">
        <v>10</v>
      </c>
      <c r="J306" s="2">
        <v>9</v>
      </c>
      <c r="K306" s="2">
        <v>90</v>
      </c>
      <c r="L306" s="2">
        <v>1</v>
      </c>
      <c r="M306" s="2">
        <v>4</v>
      </c>
      <c r="N306" s="2">
        <v>-2</v>
      </c>
      <c r="O306" s="2">
        <v>-0.2</v>
      </c>
      <c r="P306" s="2">
        <v>92</v>
      </c>
      <c r="Q306" s="2">
        <v>10.199999999999999</v>
      </c>
      <c r="R306" s="2">
        <v>0.2</v>
      </c>
      <c r="S306" s="2">
        <v>1</v>
      </c>
      <c r="T306" s="2">
        <v>9</v>
      </c>
      <c r="U306" s="2">
        <v>0</v>
      </c>
      <c r="V306" s="2">
        <v>0</v>
      </c>
      <c r="W306" s="2">
        <v>0</v>
      </c>
      <c r="X306" s="2">
        <v>137.5</v>
      </c>
      <c r="Y306" t="str">
        <f t="shared" si="16"/>
        <v>Travis Homer</v>
      </c>
      <c r="Z306" t="str">
        <f t="shared" si="17"/>
        <v>2020-Travis Homer</v>
      </c>
      <c r="AA306" s="13">
        <f t="shared" si="18"/>
        <v>160</v>
      </c>
      <c r="AB306">
        <f t="shared" si="19"/>
        <v>163.55555555555554</v>
      </c>
    </row>
    <row r="307" spans="1:28" x14ac:dyDescent="0.2">
      <c r="A307">
        <v>2020</v>
      </c>
      <c r="B307" s="1">
        <v>306</v>
      </c>
      <c r="C307" s="2" t="s">
        <v>207</v>
      </c>
      <c r="D307" s="2" t="s">
        <v>31</v>
      </c>
      <c r="E307" s="2">
        <v>24</v>
      </c>
      <c r="F307" s="3"/>
      <c r="G307" s="2">
        <v>8</v>
      </c>
      <c r="H307" s="2">
        <v>0</v>
      </c>
      <c r="I307" s="2">
        <v>9</v>
      </c>
      <c r="J307" s="2">
        <v>9</v>
      </c>
      <c r="K307" s="2">
        <v>42</v>
      </c>
      <c r="L307" s="2">
        <v>0</v>
      </c>
      <c r="M307" s="2">
        <v>3</v>
      </c>
      <c r="N307" s="2">
        <v>3</v>
      </c>
      <c r="O307" s="2">
        <v>0.3</v>
      </c>
      <c r="P307" s="2">
        <v>39</v>
      </c>
      <c r="Q307" s="2">
        <v>4.3</v>
      </c>
      <c r="R307" s="2">
        <v>0.3</v>
      </c>
      <c r="S307" s="2">
        <v>1</v>
      </c>
      <c r="T307" s="2">
        <v>9</v>
      </c>
      <c r="U307" s="2">
        <v>0</v>
      </c>
      <c r="V307" s="2">
        <v>0</v>
      </c>
      <c r="W307" s="2">
        <v>0</v>
      </c>
      <c r="X307" s="2">
        <v>86.1</v>
      </c>
      <c r="Y307" t="str">
        <f t="shared" si="16"/>
        <v>Devine Ozigbo</v>
      </c>
      <c r="Z307" t="str">
        <f t="shared" si="17"/>
        <v>2020-Devine Ozigbo</v>
      </c>
      <c r="AA307" s="13">
        <f t="shared" si="18"/>
        <v>84</v>
      </c>
      <c r="AB307">
        <f t="shared" si="19"/>
        <v>78</v>
      </c>
    </row>
    <row r="308" spans="1:28" x14ac:dyDescent="0.2">
      <c r="A308">
        <v>2020</v>
      </c>
      <c r="B308" s="1">
        <v>307</v>
      </c>
      <c r="C308" s="2" t="s">
        <v>417</v>
      </c>
      <c r="D308" s="2" t="s">
        <v>78</v>
      </c>
      <c r="E308" s="2">
        <v>23</v>
      </c>
      <c r="F308" s="2" t="s">
        <v>24</v>
      </c>
      <c r="G308" s="2">
        <v>9</v>
      </c>
      <c r="H308" s="2">
        <v>2</v>
      </c>
      <c r="I308" s="2">
        <v>13</v>
      </c>
      <c r="J308" s="2">
        <v>9</v>
      </c>
      <c r="K308" s="2">
        <v>92</v>
      </c>
      <c r="L308" s="2">
        <v>1</v>
      </c>
      <c r="M308" s="2">
        <v>4</v>
      </c>
      <c r="N308" s="2">
        <v>59</v>
      </c>
      <c r="O308" s="2">
        <v>6.6</v>
      </c>
      <c r="P308" s="2">
        <v>33</v>
      </c>
      <c r="Q308" s="2">
        <v>3.7</v>
      </c>
      <c r="R308" s="2">
        <v>8.8000000000000007</v>
      </c>
      <c r="S308" s="2">
        <v>0</v>
      </c>
      <c r="T308" s="3"/>
      <c r="U308" s="2">
        <v>1</v>
      </c>
      <c r="V308" s="2">
        <v>7.7</v>
      </c>
      <c r="W308" s="2">
        <v>0</v>
      </c>
      <c r="X308" s="2">
        <v>114.9</v>
      </c>
      <c r="Y308" t="str">
        <f t="shared" si="16"/>
        <v>Malcolm Perry</v>
      </c>
      <c r="Z308" t="str">
        <f t="shared" si="17"/>
        <v>2020-Malcolm Perry</v>
      </c>
      <c r="AA308" s="13">
        <f t="shared" si="18"/>
        <v>163.55555555555554</v>
      </c>
      <c r="AB308">
        <f t="shared" si="19"/>
        <v>58.666666666666664</v>
      </c>
    </row>
    <row r="309" spans="1:28" x14ac:dyDescent="0.2">
      <c r="A309">
        <v>2020</v>
      </c>
      <c r="B309" s="1">
        <v>308</v>
      </c>
      <c r="C309" s="2" t="s">
        <v>345</v>
      </c>
      <c r="D309" s="2" t="s">
        <v>26</v>
      </c>
      <c r="E309" s="2">
        <v>26</v>
      </c>
      <c r="F309" s="3"/>
      <c r="G309" s="2">
        <v>15</v>
      </c>
      <c r="H309" s="2">
        <v>3</v>
      </c>
      <c r="I309" s="2">
        <v>15</v>
      </c>
      <c r="J309" s="2">
        <v>9</v>
      </c>
      <c r="K309" s="2">
        <v>187</v>
      </c>
      <c r="L309" s="2">
        <v>0</v>
      </c>
      <c r="M309" s="2">
        <v>7</v>
      </c>
      <c r="N309" s="2">
        <v>149</v>
      </c>
      <c r="O309" s="2">
        <v>16.600000000000001</v>
      </c>
      <c r="P309" s="2">
        <v>38</v>
      </c>
      <c r="Q309" s="2">
        <v>4.2</v>
      </c>
      <c r="R309" s="2">
        <v>17.5</v>
      </c>
      <c r="S309" s="2">
        <v>0</v>
      </c>
      <c r="T309" s="3"/>
      <c r="U309" s="2">
        <v>2</v>
      </c>
      <c r="V309" s="2">
        <v>13.3</v>
      </c>
      <c r="W309" s="2">
        <v>1</v>
      </c>
      <c r="X309" s="2">
        <v>76.3</v>
      </c>
      <c r="Y309" t="str">
        <f t="shared" si="16"/>
        <v>Kalif Raymond</v>
      </c>
      <c r="Z309" t="str">
        <f t="shared" si="17"/>
        <v>2020-Kalif Raymond</v>
      </c>
      <c r="AA309" s="13">
        <f t="shared" si="18"/>
        <v>199.46666666666667</v>
      </c>
      <c r="AB309">
        <f t="shared" si="19"/>
        <v>40.533333333333331</v>
      </c>
    </row>
    <row r="310" spans="1:28" x14ac:dyDescent="0.2">
      <c r="A310">
        <v>2020</v>
      </c>
      <c r="B310" s="1">
        <v>309</v>
      </c>
      <c r="C310" s="2" t="s">
        <v>464</v>
      </c>
      <c r="D310" s="2" t="s">
        <v>23</v>
      </c>
      <c r="E310" s="2">
        <v>26</v>
      </c>
      <c r="F310" s="2" t="s">
        <v>236</v>
      </c>
      <c r="G310" s="2">
        <v>15</v>
      </c>
      <c r="H310" s="2">
        <v>10</v>
      </c>
      <c r="I310" s="2">
        <v>12</v>
      </c>
      <c r="J310" s="2">
        <v>9</v>
      </c>
      <c r="K310" s="2">
        <v>45</v>
      </c>
      <c r="L310" s="2">
        <v>1</v>
      </c>
      <c r="M310" s="2">
        <v>3</v>
      </c>
      <c r="N310" s="2">
        <v>0</v>
      </c>
      <c r="O310" s="2">
        <v>0</v>
      </c>
      <c r="P310" s="2">
        <v>45</v>
      </c>
      <c r="Q310" s="2">
        <v>5</v>
      </c>
      <c r="R310" s="2">
        <v>0.1</v>
      </c>
      <c r="S310" s="2">
        <v>2</v>
      </c>
      <c r="T310" s="2">
        <v>4.5</v>
      </c>
      <c r="U310" s="2">
        <v>1</v>
      </c>
      <c r="V310" s="2">
        <v>8.3000000000000007</v>
      </c>
      <c r="W310" s="2">
        <v>0</v>
      </c>
      <c r="X310" s="2">
        <v>108</v>
      </c>
      <c r="Y310" t="str">
        <f t="shared" si="16"/>
        <v>Patrick Ricard</v>
      </c>
      <c r="Z310" t="str">
        <f t="shared" si="17"/>
        <v>2020-Patrick Ricard</v>
      </c>
      <c r="AA310" s="13">
        <f t="shared" si="18"/>
        <v>48</v>
      </c>
      <c r="AB310">
        <f t="shared" si="19"/>
        <v>48</v>
      </c>
    </row>
    <row r="311" spans="1:28" x14ac:dyDescent="0.2">
      <c r="A311">
        <v>2020</v>
      </c>
      <c r="B311" s="1">
        <v>310</v>
      </c>
      <c r="C311" s="2" t="s">
        <v>133</v>
      </c>
      <c r="D311" s="2" t="s">
        <v>72</v>
      </c>
      <c r="E311" s="2">
        <v>24</v>
      </c>
      <c r="F311" s="2" t="s">
        <v>24</v>
      </c>
      <c r="G311" s="2">
        <v>14</v>
      </c>
      <c r="H311" s="2">
        <v>1</v>
      </c>
      <c r="I311" s="2">
        <v>14</v>
      </c>
      <c r="J311" s="2">
        <v>9</v>
      </c>
      <c r="K311" s="2">
        <v>46</v>
      </c>
      <c r="L311" s="2">
        <v>0</v>
      </c>
      <c r="M311" s="2">
        <v>2</v>
      </c>
      <c r="N311" s="2">
        <v>-10</v>
      </c>
      <c r="O311" s="2">
        <v>-1.1000000000000001</v>
      </c>
      <c r="P311" s="2">
        <v>56</v>
      </c>
      <c r="Q311" s="2">
        <v>6.2</v>
      </c>
      <c r="R311" s="2">
        <v>-0.2</v>
      </c>
      <c r="S311" s="2">
        <v>0</v>
      </c>
      <c r="T311" s="3"/>
      <c r="U311" s="2">
        <v>3</v>
      </c>
      <c r="V311" s="2">
        <v>21.4</v>
      </c>
      <c r="W311" s="2">
        <v>0</v>
      </c>
      <c r="X311" s="2">
        <v>69.3</v>
      </c>
      <c r="Y311" t="str">
        <f t="shared" si="16"/>
        <v>Jaylen Samuels</v>
      </c>
      <c r="Z311" t="str">
        <f t="shared" si="17"/>
        <v>2020-Jaylen Samuels</v>
      </c>
      <c r="AA311" s="13">
        <f t="shared" si="18"/>
        <v>52.571428571428569</v>
      </c>
      <c r="AB311">
        <f t="shared" si="19"/>
        <v>64</v>
      </c>
    </row>
    <row r="312" spans="1:28" x14ac:dyDescent="0.2">
      <c r="A312">
        <v>2020</v>
      </c>
      <c r="B312" s="1">
        <v>311</v>
      </c>
      <c r="C312" s="2" t="s">
        <v>371</v>
      </c>
      <c r="D312" s="2" t="s">
        <v>43</v>
      </c>
      <c r="E312" s="2">
        <v>24</v>
      </c>
      <c r="F312" s="2" t="s">
        <v>24</v>
      </c>
      <c r="G312" s="2">
        <v>7</v>
      </c>
      <c r="H312" s="2">
        <v>1</v>
      </c>
      <c r="I312" s="2">
        <v>11</v>
      </c>
      <c r="J312" s="2">
        <v>9</v>
      </c>
      <c r="K312" s="2">
        <v>59</v>
      </c>
      <c r="L312" s="2">
        <v>0</v>
      </c>
      <c r="M312" s="2">
        <v>1</v>
      </c>
      <c r="N312" s="2">
        <v>13</v>
      </c>
      <c r="O312" s="2">
        <v>1.4</v>
      </c>
      <c r="P312" s="2">
        <v>46</v>
      </c>
      <c r="Q312" s="2">
        <v>5.0999999999999996</v>
      </c>
      <c r="R312" s="2">
        <v>1.5</v>
      </c>
      <c r="S312" s="2">
        <v>0</v>
      </c>
      <c r="T312" s="3"/>
      <c r="U312" s="2">
        <v>1</v>
      </c>
      <c r="V312" s="2">
        <v>9.1</v>
      </c>
      <c r="W312" s="2">
        <v>0</v>
      </c>
      <c r="X312" s="2">
        <v>89</v>
      </c>
      <c r="Y312" t="str">
        <f t="shared" si="16"/>
        <v>Rodney Smith</v>
      </c>
      <c r="Z312" t="str">
        <f t="shared" si="17"/>
        <v>2020-Rodney Smith</v>
      </c>
      <c r="AA312" s="13">
        <f t="shared" si="18"/>
        <v>134.85714285714286</v>
      </c>
      <c r="AB312">
        <f t="shared" si="19"/>
        <v>105.14285714285714</v>
      </c>
    </row>
    <row r="313" spans="1:28" x14ac:dyDescent="0.2">
      <c r="A313">
        <v>2020</v>
      </c>
      <c r="B313" s="1">
        <v>312</v>
      </c>
      <c r="C313" s="2" t="s">
        <v>976</v>
      </c>
      <c r="D313" s="2" t="s">
        <v>26</v>
      </c>
      <c r="E313" s="2">
        <v>27</v>
      </c>
      <c r="F313" s="2" t="s">
        <v>169</v>
      </c>
      <c r="G313" s="2">
        <v>10</v>
      </c>
      <c r="H313" s="2">
        <v>8</v>
      </c>
      <c r="I313" s="2">
        <v>12</v>
      </c>
      <c r="J313" s="2">
        <v>9</v>
      </c>
      <c r="K313" s="2">
        <v>83</v>
      </c>
      <c r="L313" s="2">
        <v>1</v>
      </c>
      <c r="M313" s="2">
        <v>6</v>
      </c>
      <c r="N313" s="2">
        <v>48</v>
      </c>
      <c r="O313" s="2">
        <v>5.3</v>
      </c>
      <c r="P313" s="2">
        <v>35</v>
      </c>
      <c r="Q313" s="2">
        <v>3.9</v>
      </c>
      <c r="R313" s="2">
        <v>6.6</v>
      </c>
      <c r="S313" s="2">
        <v>0</v>
      </c>
      <c r="T313" s="3"/>
      <c r="U313" s="2">
        <v>1</v>
      </c>
      <c r="V313" s="2">
        <v>8.3000000000000007</v>
      </c>
      <c r="W313" s="2">
        <v>0</v>
      </c>
      <c r="X313" s="2">
        <v>121.2</v>
      </c>
      <c r="Y313" t="str">
        <f t="shared" si="16"/>
        <v>Geoff Swaim</v>
      </c>
      <c r="Z313" t="str">
        <f t="shared" si="17"/>
        <v>2020-Geoff Swaim</v>
      </c>
      <c r="AA313" s="13">
        <f t="shared" si="18"/>
        <v>132.80000000000001</v>
      </c>
      <c r="AB313">
        <f t="shared" si="19"/>
        <v>56</v>
      </c>
    </row>
    <row r="314" spans="1:28" x14ac:dyDescent="0.2">
      <c r="A314">
        <v>2020</v>
      </c>
      <c r="B314" s="1">
        <v>313</v>
      </c>
      <c r="C314" s="2" t="s">
        <v>172</v>
      </c>
      <c r="D314" s="2" t="s">
        <v>39</v>
      </c>
      <c r="E314" s="2">
        <v>27</v>
      </c>
      <c r="F314" s="3"/>
      <c r="G314" s="2">
        <v>16</v>
      </c>
      <c r="H314" s="2">
        <v>0</v>
      </c>
      <c r="I314" s="2">
        <v>9</v>
      </c>
      <c r="J314" s="2">
        <v>8</v>
      </c>
      <c r="K314" s="2">
        <v>58</v>
      </c>
      <c r="L314" s="2">
        <v>2</v>
      </c>
      <c r="M314" s="2">
        <v>4</v>
      </c>
      <c r="N314" s="2">
        <v>-5</v>
      </c>
      <c r="O314" s="2">
        <v>-0.6</v>
      </c>
      <c r="P314" s="2">
        <v>63</v>
      </c>
      <c r="Q314" s="2">
        <v>7.9</v>
      </c>
      <c r="R314" s="2">
        <v>-0.6</v>
      </c>
      <c r="S314" s="2">
        <v>0</v>
      </c>
      <c r="T314" s="3"/>
      <c r="U314" s="2">
        <v>0</v>
      </c>
      <c r="V314" s="2">
        <v>0</v>
      </c>
      <c r="W314" s="2">
        <v>0</v>
      </c>
      <c r="X314" s="2">
        <v>133.1</v>
      </c>
      <c r="Y314" t="str">
        <f t="shared" si="16"/>
        <v>Ameer Abdullah</v>
      </c>
      <c r="Z314" t="str">
        <f t="shared" si="17"/>
        <v>2020-Ameer Abdullah</v>
      </c>
      <c r="AA314" s="13">
        <f t="shared" si="18"/>
        <v>58</v>
      </c>
      <c r="AB314">
        <f t="shared" si="19"/>
        <v>63</v>
      </c>
    </row>
    <row r="315" spans="1:28" x14ac:dyDescent="0.2">
      <c r="A315">
        <v>2020</v>
      </c>
      <c r="B315" s="1">
        <v>314</v>
      </c>
      <c r="C315" s="2" t="s">
        <v>1237</v>
      </c>
      <c r="D315" s="2" t="s">
        <v>55</v>
      </c>
      <c r="E315" s="2">
        <v>27</v>
      </c>
      <c r="F315" s="2" t="s">
        <v>311</v>
      </c>
      <c r="G315" s="2">
        <v>16</v>
      </c>
      <c r="H315" s="2">
        <v>3</v>
      </c>
      <c r="I315" s="2">
        <v>11</v>
      </c>
      <c r="J315" s="2">
        <v>8</v>
      </c>
      <c r="K315" s="2">
        <v>106</v>
      </c>
      <c r="L315" s="2">
        <v>0</v>
      </c>
      <c r="M315" s="2">
        <v>7</v>
      </c>
      <c r="N315" s="2">
        <v>26</v>
      </c>
      <c r="O315" s="2">
        <v>3.3</v>
      </c>
      <c r="P315" s="2">
        <v>80</v>
      </c>
      <c r="Q315" s="2">
        <v>10</v>
      </c>
      <c r="R315" s="2">
        <v>4</v>
      </c>
      <c r="S315" s="2">
        <v>2</v>
      </c>
      <c r="T315" s="2">
        <v>4</v>
      </c>
      <c r="U315" s="2">
        <v>0</v>
      </c>
      <c r="V315" s="2">
        <v>0</v>
      </c>
      <c r="W315" s="2">
        <v>0</v>
      </c>
      <c r="X315" s="2">
        <v>102.8</v>
      </c>
      <c r="Y315" t="str">
        <f t="shared" si="16"/>
        <v>Stephen Anderson</v>
      </c>
      <c r="Z315" t="str">
        <f t="shared" si="17"/>
        <v>2020-Stephen Anderson</v>
      </c>
      <c r="AA315" s="13">
        <f t="shared" si="18"/>
        <v>106</v>
      </c>
      <c r="AB315">
        <f t="shared" si="19"/>
        <v>80</v>
      </c>
    </row>
    <row r="316" spans="1:28" x14ac:dyDescent="0.2">
      <c r="A316">
        <v>2020</v>
      </c>
      <c r="B316" s="1">
        <v>315</v>
      </c>
      <c r="C316" s="2" t="s">
        <v>1186</v>
      </c>
      <c r="D316" s="2" t="s">
        <v>88</v>
      </c>
      <c r="E316" s="2">
        <v>26</v>
      </c>
      <c r="F316" s="2" t="s">
        <v>311</v>
      </c>
      <c r="G316" s="2">
        <v>12</v>
      </c>
      <c r="H316" s="2">
        <v>8</v>
      </c>
      <c r="I316" s="2">
        <v>11</v>
      </c>
      <c r="J316" s="2">
        <v>8</v>
      </c>
      <c r="K316" s="2">
        <v>92</v>
      </c>
      <c r="L316" s="2">
        <v>1</v>
      </c>
      <c r="M316" s="2">
        <v>4</v>
      </c>
      <c r="N316" s="2">
        <v>35</v>
      </c>
      <c r="O316" s="2">
        <v>4.4000000000000004</v>
      </c>
      <c r="P316" s="2">
        <v>57</v>
      </c>
      <c r="Q316" s="2">
        <v>7.1</v>
      </c>
      <c r="R316" s="2">
        <v>6.1</v>
      </c>
      <c r="S316" s="2">
        <v>1</v>
      </c>
      <c r="T316" s="2">
        <v>8</v>
      </c>
      <c r="U316" s="2">
        <v>1</v>
      </c>
      <c r="V316" s="2">
        <v>9.1</v>
      </c>
      <c r="W316" s="2">
        <v>0</v>
      </c>
      <c r="X316" s="2">
        <v>127.8</v>
      </c>
      <c r="Y316" t="str">
        <f t="shared" si="16"/>
        <v>Darrell Daniels</v>
      </c>
      <c r="Z316" t="str">
        <f t="shared" si="17"/>
        <v>2020-Darrell Daniels</v>
      </c>
      <c r="AA316" s="13">
        <f t="shared" si="18"/>
        <v>122.66666666666667</v>
      </c>
      <c r="AB316">
        <f t="shared" si="19"/>
        <v>76</v>
      </c>
    </row>
    <row r="317" spans="1:28" x14ac:dyDescent="0.2">
      <c r="A317">
        <v>2020</v>
      </c>
      <c r="B317" s="1">
        <v>316</v>
      </c>
      <c r="C317" s="2" t="s">
        <v>1154</v>
      </c>
      <c r="D317" s="2" t="s">
        <v>60</v>
      </c>
      <c r="E317" s="2">
        <v>25</v>
      </c>
      <c r="F317" s="3"/>
      <c r="G317" s="2">
        <v>8</v>
      </c>
      <c r="H317" s="2">
        <v>0</v>
      </c>
      <c r="I317" s="2">
        <v>15</v>
      </c>
      <c r="J317" s="2">
        <v>8</v>
      </c>
      <c r="K317" s="2">
        <v>80</v>
      </c>
      <c r="L317" s="2">
        <v>1</v>
      </c>
      <c r="M317" s="2">
        <v>6</v>
      </c>
      <c r="N317" s="2">
        <v>20</v>
      </c>
      <c r="O317" s="2">
        <v>2.5</v>
      </c>
      <c r="P317" s="2">
        <v>60</v>
      </c>
      <c r="Q317" s="2">
        <v>7.5</v>
      </c>
      <c r="R317" s="2">
        <v>7.3</v>
      </c>
      <c r="S317" s="2">
        <v>0</v>
      </c>
      <c r="T317" s="3"/>
      <c r="U317" s="2">
        <v>0</v>
      </c>
      <c r="V317" s="2">
        <v>0</v>
      </c>
      <c r="W317" s="2">
        <v>3</v>
      </c>
      <c r="X317" s="2">
        <v>51.4</v>
      </c>
      <c r="Y317" t="str">
        <f t="shared" si="16"/>
        <v>Troy Fumagalli</v>
      </c>
      <c r="Z317" t="str">
        <f t="shared" si="17"/>
        <v>2020-Troy Fumagalli</v>
      </c>
      <c r="AA317" s="13">
        <f t="shared" si="18"/>
        <v>160</v>
      </c>
      <c r="AB317">
        <f t="shared" si="19"/>
        <v>120</v>
      </c>
    </row>
    <row r="318" spans="1:28" x14ac:dyDescent="0.2">
      <c r="A318">
        <v>2020</v>
      </c>
      <c r="B318" s="1">
        <v>317</v>
      </c>
      <c r="C318" s="2" t="s">
        <v>402</v>
      </c>
      <c r="D318" s="2" t="s">
        <v>39</v>
      </c>
      <c r="E318" s="2">
        <v>27</v>
      </c>
      <c r="F318" s="2" t="s">
        <v>217</v>
      </c>
      <c r="G318" s="2">
        <v>15</v>
      </c>
      <c r="H318" s="2">
        <v>11</v>
      </c>
      <c r="I318" s="2">
        <v>13</v>
      </c>
      <c r="J318" s="2">
        <v>8</v>
      </c>
      <c r="K318" s="2">
        <v>97</v>
      </c>
      <c r="L318" s="2">
        <v>1</v>
      </c>
      <c r="M318" s="2">
        <v>6</v>
      </c>
      <c r="N318" s="2">
        <v>22</v>
      </c>
      <c r="O318" s="2">
        <v>2.8</v>
      </c>
      <c r="P318" s="2">
        <v>75</v>
      </c>
      <c r="Q318" s="2">
        <v>9.4</v>
      </c>
      <c r="R318" s="2">
        <v>3.3</v>
      </c>
      <c r="S318" s="2">
        <v>0</v>
      </c>
      <c r="T318" s="3"/>
      <c r="U318" s="2">
        <v>2</v>
      </c>
      <c r="V318" s="2">
        <v>15.4</v>
      </c>
      <c r="W318" s="2">
        <v>0</v>
      </c>
      <c r="X318" s="2">
        <v>110.1</v>
      </c>
      <c r="Y318" t="str">
        <f t="shared" si="16"/>
        <v>C.J. Ham</v>
      </c>
      <c r="Z318" t="str">
        <f t="shared" si="17"/>
        <v>2020-C.J. Ham</v>
      </c>
      <c r="AA318" s="13">
        <f t="shared" si="18"/>
        <v>103.46666666666667</v>
      </c>
      <c r="AB318">
        <f t="shared" si="19"/>
        <v>80</v>
      </c>
    </row>
    <row r="319" spans="1:28" x14ac:dyDescent="0.2">
      <c r="A319">
        <v>2020</v>
      </c>
      <c r="B319" s="1">
        <v>318</v>
      </c>
      <c r="C319" s="2" t="s">
        <v>1002</v>
      </c>
      <c r="D319" s="2" t="s">
        <v>49</v>
      </c>
      <c r="E319" s="2">
        <v>30</v>
      </c>
      <c r="F319" s="2" t="s">
        <v>311</v>
      </c>
      <c r="G319" s="2">
        <v>14</v>
      </c>
      <c r="H319" s="2">
        <v>7</v>
      </c>
      <c r="I319" s="2">
        <v>10</v>
      </c>
      <c r="J319" s="2">
        <v>8</v>
      </c>
      <c r="K319" s="2">
        <v>46</v>
      </c>
      <c r="L319" s="2">
        <v>1</v>
      </c>
      <c r="M319" s="2">
        <v>4</v>
      </c>
      <c r="N319" s="2">
        <v>9</v>
      </c>
      <c r="O319" s="2">
        <v>1.1000000000000001</v>
      </c>
      <c r="P319" s="2">
        <v>37</v>
      </c>
      <c r="Q319" s="2">
        <v>4.5999999999999996</v>
      </c>
      <c r="R319" s="2">
        <v>4.5</v>
      </c>
      <c r="S319" s="2">
        <v>1</v>
      </c>
      <c r="T319" s="2">
        <v>8</v>
      </c>
      <c r="U319" s="2">
        <v>0</v>
      </c>
      <c r="V319" s="2">
        <v>0</v>
      </c>
      <c r="W319" s="2">
        <v>0</v>
      </c>
      <c r="X319" s="2">
        <v>119.2</v>
      </c>
      <c r="Y319" t="str">
        <f t="shared" si="16"/>
        <v>Josh Hill</v>
      </c>
      <c r="Z319" t="str">
        <f t="shared" si="17"/>
        <v>2020-Josh Hill</v>
      </c>
      <c r="AA319" s="13">
        <f t="shared" si="18"/>
        <v>52.571428571428569</v>
      </c>
      <c r="AB319">
        <f t="shared" si="19"/>
        <v>42.285714285714285</v>
      </c>
    </row>
    <row r="320" spans="1:28" x14ac:dyDescent="0.2">
      <c r="A320">
        <v>2020</v>
      </c>
      <c r="B320" s="1">
        <v>319</v>
      </c>
      <c r="C320" s="2" t="s">
        <v>168</v>
      </c>
      <c r="D320" s="2" t="s">
        <v>49</v>
      </c>
      <c r="E320" s="2">
        <v>30</v>
      </c>
      <c r="F320" s="2" t="s">
        <v>169</v>
      </c>
      <c r="G320" s="2">
        <v>16</v>
      </c>
      <c r="H320" s="2">
        <v>8</v>
      </c>
      <c r="I320" s="2">
        <v>12</v>
      </c>
      <c r="J320" s="2">
        <v>8</v>
      </c>
      <c r="K320" s="2">
        <v>98</v>
      </c>
      <c r="L320" s="2">
        <v>1</v>
      </c>
      <c r="M320" s="2">
        <v>4</v>
      </c>
      <c r="N320" s="2">
        <v>63</v>
      </c>
      <c r="O320" s="2">
        <v>7.9</v>
      </c>
      <c r="P320" s="2">
        <v>35</v>
      </c>
      <c r="Q320" s="2">
        <v>4.4000000000000004</v>
      </c>
      <c r="R320" s="2">
        <v>7.6</v>
      </c>
      <c r="S320" s="2">
        <v>0</v>
      </c>
      <c r="T320" s="3"/>
      <c r="U320" s="2">
        <v>1</v>
      </c>
      <c r="V320" s="2">
        <v>8.3000000000000007</v>
      </c>
      <c r="W320" s="2">
        <v>0</v>
      </c>
      <c r="X320" s="2">
        <v>119.4</v>
      </c>
      <c r="Y320" t="str">
        <f t="shared" si="16"/>
        <v>Taysom Hill</v>
      </c>
      <c r="Z320" t="str">
        <f t="shared" si="17"/>
        <v>2020-Taysom Hill</v>
      </c>
      <c r="AA320" s="13">
        <f t="shared" si="18"/>
        <v>98</v>
      </c>
      <c r="AB320">
        <f t="shared" si="19"/>
        <v>35</v>
      </c>
    </row>
    <row r="321" spans="1:28" x14ac:dyDescent="0.2">
      <c r="A321">
        <v>2020</v>
      </c>
      <c r="B321" s="1">
        <v>320</v>
      </c>
      <c r="C321" s="2" t="s">
        <v>820</v>
      </c>
      <c r="D321" s="2" t="s">
        <v>81</v>
      </c>
      <c r="E321" s="2">
        <v>26</v>
      </c>
      <c r="F321" s="2" t="s">
        <v>217</v>
      </c>
      <c r="G321" s="2">
        <v>16</v>
      </c>
      <c r="H321" s="2">
        <v>11</v>
      </c>
      <c r="I321" s="2">
        <v>9</v>
      </c>
      <c r="J321" s="2">
        <v>8</v>
      </c>
      <c r="K321" s="2">
        <v>35</v>
      </c>
      <c r="L321" s="2">
        <v>1</v>
      </c>
      <c r="M321" s="2">
        <v>3</v>
      </c>
      <c r="N321" s="2">
        <v>15</v>
      </c>
      <c r="O321" s="2">
        <v>1.9</v>
      </c>
      <c r="P321" s="2">
        <v>20</v>
      </c>
      <c r="Q321" s="2">
        <v>2.5</v>
      </c>
      <c r="R321" s="2">
        <v>1.7</v>
      </c>
      <c r="S321" s="2">
        <v>0</v>
      </c>
      <c r="T321" s="3"/>
      <c r="U321" s="2">
        <v>0</v>
      </c>
      <c r="V321" s="2">
        <v>0</v>
      </c>
      <c r="W321" s="2">
        <v>0</v>
      </c>
      <c r="X321" s="2">
        <v>119.9</v>
      </c>
      <c r="Y321" t="str">
        <f t="shared" si="16"/>
        <v>Jakob Johnson</v>
      </c>
      <c r="Z321" t="str">
        <f t="shared" si="17"/>
        <v>2020-Jakob Johnson</v>
      </c>
      <c r="AA321" s="13">
        <f t="shared" si="18"/>
        <v>35</v>
      </c>
      <c r="AB321">
        <f t="shared" si="19"/>
        <v>20</v>
      </c>
    </row>
    <row r="322" spans="1:28" x14ac:dyDescent="0.2">
      <c r="A322">
        <v>2020</v>
      </c>
      <c r="B322" s="1">
        <v>321</v>
      </c>
      <c r="C322" s="2" t="s">
        <v>298</v>
      </c>
      <c r="D322" s="2" t="s">
        <v>41</v>
      </c>
      <c r="E322" s="2">
        <v>25</v>
      </c>
      <c r="F322" s="3"/>
      <c r="G322" s="2">
        <v>16</v>
      </c>
      <c r="H322" s="2">
        <v>0</v>
      </c>
      <c r="I322" s="2">
        <v>9</v>
      </c>
      <c r="J322" s="2">
        <v>8</v>
      </c>
      <c r="K322" s="2">
        <v>67</v>
      </c>
      <c r="L322" s="2">
        <v>1</v>
      </c>
      <c r="M322" s="2">
        <v>5</v>
      </c>
      <c r="N322" s="2">
        <v>20</v>
      </c>
      <c r="O322" s="2">
        <v>2.5</v>
      </c>
      <c r="P322" s="2">
        <v>47</v>
      </c>
      <c r="Q322" s="2">
        <v>5.9</v>
      </c>
      <c r="R322" s="2">
        <v>2.2000000000000002</v>
      </c>
      <c r="S322" s="2">
        <v>1</v>
      </c>
      <c r="T322" s="2">
        <v>8</v>
      </c>
      <c r="U322" s="2">
        <v>0</v>
      </c>
      <c r="V322" s="2">
        <v>0</v>
      </c>
      <c r="W322" s="2">
        <v>0</v>
      </c>
      <c r="X322" s="2">
        <v>134.69999999999999</v>
      </c>
      <c r="Y322" t="str">
        <f t="shared" si="16"/>
        <v>Ryan Nall</v>
      </c>
      <c r="Z322" t="str">
        <f t="shared" si="17"/>
        <v>2020-Ryan Nall</v>
      </c>
      <c r="AA322" s="13">
        <f t="shared" si="18"/>
        <v>67</v>
      </c>
      <c r="AB322">
        <f t="shared" si="19"/>
        <v>47</v>
      </c>
    </row>
    <row r="323" spans="1:28" x14ac:dyDescent="0.2">
      <c r="A323">
        <v>2020</v>
      </c>
      <c r="B323" s="1">
        <v>322</v>
      </c>
      <c r="C323" s="2" t="s">
        <v>204</v>
      </c>
      <c r="D323" s="2" t="s">
        <v>55</v>
      </c>
      <c r="E323" s="2">
        <v>27</v>
      </c>
      <c r="F323" s="3"/>
      <c r="G323" s="2">
        <v>6</v>
      </c>
      <c r="H323" s="2">
        <v>0</v>
      </c>
      <c r="I323" s="2">
        <v>10</v>
      </c>
      <c r="J323" s="2">
        <v>8</v>
      </c>
      <c r="K323" s="2">
        <v>42</v>
      </c>
      <c r="L323" s="2">
        <v>0</v>
      </c>
      <c r="M323" s="2">
        <v>1</v>
      </c>
      <c r="N323" s="2">
        <v>-2</v>
      </c>
      <c r="O323" s="2">
        <v>-0.3</v>
      </c>
      <c r="P323" s="2">
        <v>44</v>
      </c>
      <c r="Q323" s="2">
        <v>5.5</v>
      </c>
      <c r="R323" s="2">
        <v>-1.6</v>
      </c>
      <c r="S323" s="2">
        <v>1</v>
      </c>
      <c r="T323" s="2">
        <v>8</v>
      </c>
      <c r="U323" s="2">
        <v>1</v>
      </c>
      <c r="V323" s="2">
        <v>10</v>
      </c>
      <c r="W323" s="2">
        <v>0</v>
      </c>
      <c r="X323" s="2">
        <v>84.2</v>
      </c>
      <c r="Y323" t="str">
        <f t="shared" ref="Y323:Y386" si="20">SUBSTITUTE(SUBSTITUTE(C323,"*",""),"+","")</f>
        <v>Troymaine Pope</v>
      </c>
      <c r="Z323" t="str">
        <f t="shared" ref="Z323:Z386" si="21">TRIM(CONCATENATE(A323,"-",Y323))</f>
        <v>2020-Troymaine Pope</v>
      </c>
      <c r="AA323" s="13">
        <f t="shared" ref="AA323:AA386" si="22">K323/G323*16</f>
        <v>112</v>
      </c>
      <c r="AB323">
        <f t="shared" ref="AB323:AB386" si="23">P323/G323*16</f>
        <v>117.33333333333333</v>
      </c>
    </row>
    <row r="324" spans="1:28" x14ac:dyDescent="0.2">
      <c r="A324">
        <v>2020</v>
      </c>
      <c r="B324" s="1">
        <v>323</v>
      </c>
      <c r="C324" s="2" t="s">
        <v>948</v>
      </c>
      <c r="D324" s="2" t="s">
        <v>86</v>
      </c>
      <c r="E324" s="2">
        <v>27</v>
      </c>
      <c r="F324" s="2" t="s">
        <v>311</v>
      </c>
      <c r="G324" s="2">
        <v>2</v>
      </c>
      <c r="H324" s="2">
        <v>2</v>
      </c>
      <c r="I324" s="2">
        <v>11</v>
      </c>
      <c r="J324" s="2">
        <v>8</v>
      </c>
      <c r="K324" s="2">
        <v>87</v>
      </c>
      <c r="L324" s="2">
        <v>1</v>
      </c>
      <c r="M324" s="2">
        <v>6</v>
      </c>
      <c r="N324" s="2">
        <v>57</v>
      </c>
      <c r="O324" s="2">
        <v>7.1</v>
      </c>
      <c r="P324" s="2">
        <v>30</v>
      </c>
      <c r="Q324" s="2">
        <v>3.8</v>
      </c>
      <c r="R324" s="2">
        <v>8.5</v>
      </c>
      <c r="S324" s="2">
        <v>0</v>
      </c>
      <c r="T324" s="3"/>
      <c r="U324" s="2">
        <v>1</v>
      </c>
      <c r="V324" s="2">
        <v>9.1</v>
      </c>
      <c r="W324" s="2">
        <v>0</v>
      </c>
      <c r="X324" s="2">
        <v>125.9</v>
      </c>
      <c r="Y324" t="str">
        <f t="shared" si="20"/>
        <v>C.J. Uzomah</v>
      </c>
      <c r="Z324" t="str">
        <f t="shared" si="21"/>
        <v>2020-C.J. Uzomah</v>
      </c>
      <c r="AA324" s="13">
        <f t="shared" si="22"/>
        <v>696</v>
      </c>
      <c r="AB324">
        <f t="shared" si="23"/>
        <v>240</v>
      </c>
    </row>
    <row r="325" spans="1:28" x14ac:dyDescent="0.2">
      <c r="A325">
        <v>2020</v>
      </c>
      <c r="B325" s="1">
        <v>324</v>
      </c>
      <c r="C325" s="2" t="s">
        <v>535</v>
      </c>
      <c r="D325" s="2" t="s">
        <v>88</v>
      </c>
      <c r="E325" s="2">
        <v>26</v>
      </c>
      <c r="F325" s="2" t="s">
        <v>311</v>
      </c>
      <c r="G325" s="2">
        <v>9</v>
      </c>
      <c r="H325" s="2">
        <v>8</v>
      </c>
      <c r="I325" s="2">
        <v>10</v>
      </c>
      <c r="J325" s="2">
        <v>8</v>
      </c>
      <c r="K325" s="2">
        <v>102</v>
      </c>
      <c r="L325" s="2">
        <v>1</v>
      </c>
      <c r="M325" s="2">
        <v>4</v>
      </c>
      <c r="N325" s="2">
        <v>36</v>
      </c>
      <c r="O325" s="2">
        <v>4.5</v>
      </c>
      <c r="P325" s="2">
        <v>66</v>
      </c>
      <c r="Q325" s="2">
        <v>8.3000000000000007</v>
      </c>
      <c r="R325" s="2">
        <v>3.8</v>
      </c>
      <c r="S325" s="2">
        <v>1</v>
      </c>
      <c r="T325" s="2">
        <v>8</v>
      </c>
      <c r="U325" s="2">
        <v>0</v>
      </c>
      <c r="V325" s="2">
        <v>0</v>
      </c>
      <c r="W325" s="2">
        <v>1</v>
      </c>
      <c r="X325" s="2">
        <v>102.9</v>
      </c>
      <c r="Y325" t="str">
        <f t="shared" si="20"/>
        <v>Maxx Williams</v>
      </c>
      <c r="Z325" t="str">
        <f t="shared" si="21"/>
        <v>2020-Maxx Williams</v>
      </c>
      <c r="AA325" s="13">
        <f t="shared" si="22"/>
        <v>181.33333333333334</v>
      </c>
      <c r="AB325">
        <f t="shared" si="23"/>
        <v>117.33333333333333</v>
      </c>
    </row>
    <row r="326" spans="1:28" x14ac:dyDescent="0.2">
      <c r="A326">
        <v>2020</v>
      </c>
      <c r="B326" s="1">
        <v>325</v>
      </c>
      <c r="C326" s="2" t="s">
        <v>113</v>
      </c>
      <c r="D326" s="2" t="s">
        <v>35</v>
      </c>
      <c r="E326" s="2">
        <v>28</v>
      </c>
      <c r="F326" s="3"/>
      <c r="G326" s="2">
        <v>5</v>
      </c>
      <c r="H326" s="2">
        <v>4</v>
      </c>
      <c r="I326" s="2">
        <v>10</v>
      </c>
      <c r="J326" s="2">
        <v>7</v>
      </c>
      <c r="K326" s="2">
        <v>58</v>
      </c>
      <c r="L326" s="2">
        <v>0</v>
      </c>
      <c r="M326" s="2">
        <v>1</v>
      </c>
      <c r="N326" s="2">
        <v>-12</v>
      </c>
      <c r="O326" s="2">
        <v>-1.7</v>
      </c>
      <c r="P326" s="2">
        <v>70</v>
      </c>
      <c r="Q326" s="2">
        <v>10</v>
      </c>
      <c r="R326" s="2">
        <v>-1.4</v>
      </c>
      <c r="S326" s="2">
        <v>0</v>
      </c>
      <c r="T326" s="3"/>
      <c r="U326" s="2">
        <v>2</v>
      </c>
      <c r="V326" s="2">
        <v>20</v>
      </c>
      <c r="W326" s="2">
        <v>0</v>
      </c>
      <c r="X326" s="2">
        <v>84.6</v>
      </c>
      <c r="Y326" t="str">
        <f t="shared" si="20"/>
        <v>Devonta Freeman</v>
      </c>
      <c r="Z326" t="str">
        <f t="shared" si="21"/>
        <v>2020-Devonta Freeman</v>
      </c>
      <c r="AA326" s="13">
        <f t="shared" si="22"/>
        <v>185.6</v>
      </c>
      <c r="AB326">
        <f t="shared" si="23"/>
        <v>224</v>
      </c>
    </row>
    <row r="327" spans="1:28" x14ac:dyDescent="0.2">
      <c r="A327">
        <v>2020</v>
      </c>
      <c r="B327" s="1">
        <v>326</v>
      </c>
      <c r="C327" s="2" t="s">
        <v>1016</v>
      </c>
      <c r="D327" s="2" t="s">
        <v>41</v>
      </c>
      <c r="E327" s="2">
        <v>29</v>
      </c>
      <c r="F327" s="2" t="s">
        <v>311</v>
      </c>
      <c r="G327" s="2">
        <v>15</v>
      </c>
      <c r="H327" s="2">
        <v>5</v>
      </c>
      <c r="I327" s="2">
        <v>14</v>
      </c>
      <c r="J327" s="2">
        <v>7</v>
      </c>
      <c r="K327" s="2">
        <v>45</v>
      </c>
      <c r="L327" s="2">
        <v>0</v>
      </c>
      <c r="M327" s="2">
        <v>2</v>
      </c>
      <c r="N327" s="2">
        <v>20</v>
      </c>
      <c r="O327" s="2">
        <v>2.9</v>
      </c>
      <c r="P327" s="2">
        <v>25</v>
      </c>
      <c r="Q327" s="2">
        <v>3.6</v>
      </c>
      <c r="R327" s="2">
        <v>6.6</v>
      </c>
      <c r="S327" s="2">
        <v>0</v>
      </c>
      <c r="T327" s="3"/>
      <c r="U327" s="2">
        <v>2</v>
      </c>
      <c r="V327" s="2">
        <v>14.3</v>
      </c>
      <c r="W327" s="2">
        <v>1</v>
      </c>
      <c r="X327" s="2">
        <v>27.4</v>
      </c>
      <c r="Y327" t="str">
        <f t="shared" si="20"/>
        <v>Demetrius Harris</v>
      </c>
      <c r="Z327" t="str">
        <f t="shared" si="21"/>
        <v>2020-Demetrius Harris</v>
      </c>
      <c r="AA327" s="13">
        <f t="shared" si="22"/>
        <v>48</v>
      </c>
      <c r="AB327">
        <f t="shared" si="23"/>
        <v>26.666666666666668</v>
      </c>
    </row>
    <row r="328" spans="1:28" x14ac:dyDescent="0.2">
      <c r="A328">
        <v>2020</v>
      </c>
      <c r="B328" s="1">
        <v>327</v>
      </c>
      <c r="C328" s="2" t="s">
        <v>372</v>
      </c>
      <c r="D328" s="2" t="s">
        <v>53</v>
      </c>
      <c r="E328" s="2">
        <v>24</v>
      </c>
      <c r="F328" s="3"/>
      <c r="G328" s="2">
        <v>8</v>
      </c>
      <c r="H328" s="2">
        <v>0</v>
      </c>
      <c r="I328" s="2">
        <v>8</v>
      </c>
      <c r="J328" s="2">
        <v>7</v>
      </c>
      <c r="K328" s="2">
        <v>33</v>
      </c>
      <c r="L328" s="2">
        <v>0</v>
      </c>
      <c r="M328" s="2">
        <v>0</v>
      </c>
      <c r="N328" s="2">
        <v>-14</v>
      </c>
      <c r="O328" s="2">
        <v>-2</v>
      </c>
      <c r="P328" s="2">
        <v>47</v>
      </c>
      <c r="Q328" s="2">
        <v>6.7</v>
      </c>
      <c r="R328" s="2">
        <v>-2.4</v>
      </c>
      <c r="S328" s="2">
        <v>0</v>
      </c>
      <c r="T328" s="3"/>
      <c r="U328" s="2">
        <v>0</v>
      </c>
      <c r="V328" s="2">
        <v>0</v>
      </c>
      <c r="W328" s="2">
        <v>0</v>
      </c>
      <c r="X328" s="2">
        <v>83.9</v>
      </c>
      <c r="Y328" t="str">
        <f t="shared" si="20"/>
        <v>Jamycal Hasty</v>
      </c>
      <c r="Z328" t="str">
        <f t="shared" si="21"/>
        <v>2020-Jamycal Hasty</v>
      </c>
      <c r="AA328" s="13">
        <f t="shared" si="22"/>
        <v>66</v>
      </c>
      <c r="AB328">
        <f t="shared" si="23"/>
        <v>94</v>
      </c>
    </row>
    <row r="329" spans="1:28" x14ac:dyDescent="0.2">
      <c r="A329">
        <v>2020</v>
      </c>
      <c r="B329" s="1">
        <v>328</v>
      </c>
      <c r="C329" s="2" t="s">
        <v>1238</v>
      </c>
      <c r="D329" s="2" t="s">
        <v>55</v>
      </c>
      <c r="E329" s="2">
        <v>23</v>
      </c>
      <c r="F329" s="3"/>
      <c r="G329" s="2">
        <v>15</v>
      </c>
      <c r="H329" s="2">
        <v>0</v>
      </c>
      <c r="I329" s="2">
        <v>11</v>
      </c>
      <c r="J329" s="2">
        <v>7</v>
      </c>
      <c r="K329" s="2">
        <v>73</v>
      </c>
      <c r="L329" s="2">
        <v>0</v>
      </c>
      <c r="M329" s="2">
        <v>2</v>
      </c>
      <c r="N329" s="2">
        <v>55</v>
      </c>
      <c r="O329" s="2">
        <v>7.9</v>
      </c>
      <c r="P329" s="2">
        <v>18</v>
      </c>
      <c r="Q329" s="2">
        <v>2.6</v>
      </c>
      <c r="R329" s="2">
        <v>7.2</v>
      </c>
      <c r="S329" s="2">
        <v>0</v>
      </c>
      <c r="T329" s="3"/>
      <c r="U329" s="2">
        <v>2</v>
      </c>
      <c r="V329" s="2">
        <v>18.2</v>
      </c>
      <c r="W329" s="2">
        <v>0</v>
      </c>
      <c r="X329" s="2">
        <v>82.8</v>
      </c>
      <c r="Y329" t="str">
        <f t="shared" si="20"/>
        <v>K.J. Hill</v>
      </c>
      <c r="Z329" t="str">
        <f t="shared" si="21"/>
        <v>2020-K.J. Hill</v>
      </c>
      <c r="AA329" s="13">
        <f t="shared" si="22"/>
        <v>77.86666666666666</v>
      </c>
      <c r="AB329">
        <f t="shared" si="23"/>
        <v>19.2</v>
      </c>
    </row>
    <row r="330" spans="1:28" x14ac:dyDescent="0.2">
      <c r="A330">
        <v>2020</v>
      </c>
      <c r="B330" s="1">
        <v>329</v>
      </c>
      <c r="C330" s="2" t="s">
        <v>94</v>
      </c>
      <c r="D330" s="2" t="s">
        <v>60</v>
      </c>
      <c r="E330" s="2">
        <v>26</v>
      </c>
      <c r="F330" s="2" t="s">
        <v>24</v>
      </c>
      <c r="G330" s="2">
        <v>11</v>
      </c>
      <c r="H330" s="2">
        <v>8</v>
      </c>
      <c r="I330" s="2">
        <v>14</v>
      </c>
      <c r="J330" s="2">
        <v>7</v>
      </c>
      <c r="K330" s="2">
        <v>28</v>
      </c>
      <c r="L330" s="2">
        <v>0</v>
      </c>
      <c r="M330" s="2">
        <v>1</v>
      </c>
      <c r="N330" s="2">
        <v>-11</v>
      </c>
      <c r="O330" s="2">
        <v>-1.6</v>
      </c>
      <c r="P330" s="2">
        <v>39</v>
      </c>
      <c r="Q330" s="2">
        <v>5.6</v>
      </c>
      <c r="R330" s="2">
        <v>-0.4</v>
      </c>
      <c r="S330" s="2">
        <v>2</v>
      </c>
      <c r="T330" s="2">
        <v>3.5</v>
      </c>
      <c r="U330" s="2">
        <v>2</v>
      </c>
      <c r="V330" s="2">
        <v>14.3</v>
      </c>
      <c r="W330" s="2">
        <v>0</v>
      </c>
      <c r="X330" s="2">
        <v>56.2</v>
      </c>
      <c r="Y330" t="str">
        <f t="shared" si="20"/>
        <v>Phillip Lindsay</v>
      </c>
      <c r="Z330" t="str">
        <f t="shared" si="21"/>
        <v>2020-Phillip Lindsay</v>
      </c>
      <c r="AA330" s="13">
        <f t="shared" si="22"/>
        <v>40.727272727272727</v>
      </c>
      <c r="AB330">
        <f t="shared" si="23"/>
        <v>56.727272727272727</v>
      </c>
    </row>
    <row r="331" spans="1:28" x14ac:dyDescent="0.2">
      <c r="A331">
        <v>2020</v>
      </c>
      <c r="B331" s="1">
        <v>330</v>
      </c>
      <c r="C331" s="2" t="s">
        <v>1239</v>
      </c>
      <c r="D331" s="2" t="s">
        <v>35</v>
      </c>
      <c r="E331" s="2">
        <v>23</v>
      </c>
      <c r="F331" s="2" t="s">
        <v>169</v>
      </c>
      <c r="G331" s="2">
        <v>11</v>
      </c>
      <c r="H331" s="2">
        <v>1</v>
      </c>
      <c r="I331" s="2">
        <v>11</v>
      </c>
      <c r="J331" s="2">
        <v>7</v>
      </c>
      <c r="K331" s="2">
        <v>91</v>
      </c>
      <c r="L331" s="2">
        <v>0</v>
      </c>
      <c r="M331" s="2">
        <v>5</v>
      </c>
      <c r="N331" s="2">
        <v>54</v>
      </c>
      <c r="O331" s="2">
        <v>7.7</v>
      </c>
      <c r="P331" s="2">
        <v>37</v>
      </c>
      <c r="Q331" s="2">
        <v>5.3</v>
      </c>
      <c r="R331" s="2">
        <v>8.3000000000000007</v>
      </c>
      <c r="S331" s="2">
        <v>1</v>
      </c>
      <c r="T331" s="2">
        <v>7</v>
      </c>
      <c r="U331" s="2">
        <v>1</v>
      </c>
      <c r="V331" s="2">
        <v>9.1</v>
      </c>
      <c r="W331" s="2">
        <v>0</v>
      </c>
      <c r="X331" s="2">
        <v>89.6</v>
      </c>
      <c r="Y331" t="str">
        <f t="shared" si="20"/>
        <v>Austin Mack</v>
      </c>
      <c r="Z331" t="str">
        <f t="shared" si="21"/>
        <v>2020-Austin Mack</v>
      </c>
      <c r="AA331" s="13">
        <f t="shared" si="22"/>
        <v>132.36363636363637</v>
      </c>
      <c r="AB331">
        <f t="shared" si="23"/>
        <v>53.81818181818182</v>
      </c>
    </row>
    <row r="332" spans="1:28" x14ac:dyDescent="0.2">
      <c r="A332">
        <v>2020</v>
      </c>
      <c r="B332" s="1">
        <v>331</v>
      </c>
      <c r="C332" s="2" t="s">
        <v>105</v>
      </c>
      <c r="D332" s="2" t="s">
        <v>81</v>
      </c>
      <c r="E332" s="2">
        <v>25</v>
      </c>
      <c r="F332" s="2" t="s">
        <v>24</v>
      </c>
      <c r="G332" s="2">
        <v>9</v>
      </c>
      <c r="H332" s="2">
        <v>6</v>
      </c>
      <c r="I332" s="2">
        <v>9</v>
      </c>
      <c r="J332" s="2">
        <v>7</v>
      </c>
      <c r="K332" s="2">
        <v>114</v>
      </c>
      <c r="L332" s="2">
        <v>1</v>
      </c>
      <c r="M332" s="2">
        <v>5</v>
      </c>
      <c r="N332" s="2">
        <v>4</v>
      </c>
      <c r="O332" s="2">
        <v>0.6</v>
      </c>
      <c r="P332" s="2">
        <v>110</v>
      </c>
      <c r="Q332" s="2">
        <v>15.7</v>
      </c>
      <c r="R332" s="2">
        <v>-0.2</v>
      </c>
      <c r="S332" s="2">
        <v>1</v>
      </c>
      <c r="T332" s="2">
        <v>7</v>
      </c>
      <c r="U332" s="2">
        <v>0</v>
      </c>
      <c r="V332" s="2">
        <v>0</v>
      </c>
      <c r="W332" s="2">
        <v>0</v>
      </c>
      <c r="X332" s="2">
        <v>155.80000000000001</v>
      </c>
      <c r="Y332" t="str">
        <f t="shared" si="20"/>
        <v>Sony Michel</v>
      </c>
      <c r="Z332" t="str">
        <f t="shared" si="21"/>
        <v>2020-Sony Michel</v>
      </c>
      <c r="AA332" s="13">
        <f t="shared" si="22"/>
        <v>202.66666666666666</v>
      </c>
      <c r="AB332">
        <f t="shared" si="23"/>
        <v>195.55555555555554</v>
      </c>
    </row>
    <row r="333" spans="1:28" x14ac:dyDescent="0.2">
      <c r="A333">
        <v>2020</v>
      </c>
      <c r="B333" s="1">
        <v>332</v>
      </c>
      <c r="C333" s="2" t="s">
        <v>1240</v>
      </c>
      <c r="D333" s="2" t="s">
        <v>16</v>
      </c>
      <c r="E333" s="2">
        <v>26</v>
      </c>
      <c r="F333" s="3"/>
      <c r="G333" s="2">
        <v>10</v>
      </c>
      <c r="H333" s="2">
        <v>0</v>
      </c>
      <c r="I333" s="2">
        <v>10</v>
      </c>
      <c r="J333" s="2">
        <v>7</v>
      </c>
      <c r="K333" s="2">
        <v>58</v>
      </c>
      <c r="L333" s="2">
        <v>0</v>
      </c>
      <c r="M333" s="2">
        <v>6</v>
      </c>
      <c r="N333" s="2">
        <v>27</v>
      </c>
      <c r="O333" s="2">
        <v>3.9</v>
      </c>
      <c r="P333" s="2">
        <v>31</v>
      </c>
      <c r="Q333" s="2">
        <v>4.4000000000000004</v>
      </c>
      <c r="R333" s="2">
        <v>7.3</v>
      </c>
      <c r="S333" s="2">
        <v>0</v>
      </c>
      <c r="T333" s="3"/>
      <c r="U333" s="2">
        <v>0</v>
      </c>
      <c r="V333" s="2">
        <v>0</v>
      </c>
      <c r="W333" s="2">
        <v>0</v>
      </c>
      <c r="X333" s="2">
        <v>84.6</v>
      </c>
      <c r="Y333" t="str">
        <f t="shared" si="20"/>
        <v>Jaydon Mickens</v>
      </c>
      <c r="Z333" t="str">
        <f t="shared" si="21"/>
        <v>2020-Jaydon Mickens</v>
      </c>
      <c r="AA333" s="13">
        <f t="shared" si="22"/>
        <v>92.8</v>
      </c>
      <c r="AB333">
        <f t="shared" si="23"/>
        <v>49.6</v>
      </c>
    </row>
    <row r="334" spans="1:28" x14ac:dyDescent="0.2">
      <c r="A334">
        <v>2020</v>
      </c>
      <c r="B334" s="1">
        <v>333</v>
      </c>
      <c r="C334" s="2" t="s">
        <v>1137</v>
      </c>
      <c r="D334" s="2" t="s">
        <v>66</v>
      </c>
      <c r="E334" s="2">
        <v>23</v>
      </c>
      <c r="F334" s="2" t="s">
        <v>311</v>
      </c>
      <c r="G334" s="2">
        <v>16</v>
      </c>
      <c r="H334" s="2">
        <v>2</v>
      </c>
      <c r="I334" s="2">
        <v>9</v>
      </c>
      <c r="J334" s="2">
        <v>7</v>
      </c>
      <c r="K334" s="2">
        <v>140</v>
      </c>
      <c r="L334" s="2">
        <v>2</v>
      </c>
      <c r="M334" s="2">
        <v>5</v>
      </c>
      <c r="N334" s="2">
        <v>89</v>
      </c>
      <c r="O334" s="2">
        <v>12.7</v>
      </c>
      <c r="P334" s="2">
        <v>51</v>
      </c>
      <c r="Q334" s="2">
        <v>7.3</v>
      </c>
      <c r="R334" s="2">
        <v>12.1</v>
      </c>
      <c r="S334" s="2">
        <v>0</v>
      </c>
      <c r="T334" s="3"/>
      <c r="U334" s="2">
        <v>0</v>
      </c>
      <c r="V334" s="2">
        <v>0</v>
      </c>
      <c r="W334" s="2">
        <v>0</v>
      </c>
      <c r="X334" s="2">
        <v>158.30000000000001</v>
      </c>
      <c r="Y334" t="str">
        <f t="shared" si="20"/>
        <v>Foster Moreau</v>
      </c>
      <c r="Z334" t="str">
        <f t="shared" si="21"/>
        <v>2020-Foster Moreau</v>
      </c>
      <c r="AA334" s="13">
        <f t="shared" si="22"/>
        <v>140</v>
      </c>
      <c r="AB334">
        <f t="shared" si="23"/>
        <v>51</v>
      </c>
    </row>
    <row r="335" spans="1:28" x14ac:dyDescent="0.2">
      <c r="A335">
        <v>2020</v>
      </c>
      <c r="B335" s="1">
        <v>334</v>
      </c>
      <c r="C335" s="2" t="s">
        <v>469</v>
      </c>
      <c r="D335" s="2" t="s">
        <v>19</v>
      </c>
      <c r="E335" s="2">
        <v>24</v>
      </c>
      <c r="F335" s="2" t="s">
        <v>169</v>
      </c>
      <c r="G335" s="2">
        <v>12</v>
      </c>
      <c r="H335" s="2">
        <v>1</v>
      </c>
      <c r="I335" s="2">
        <v>13</v>
      </c>
      <c r="J335" s="2">
        <v>7</v>
      </c>
      <c r="K335" s="2">
        <v>117</v>
      </c>
      <c r="L335" s="2">
        <v>1</v>
      </c>
      <c r="M335" s="2">
        <v>6</v>
      </c>
      <c r="N335" s="2">
        <v>58</v>
      </c>
      <c r="O335" s="2">
        <v>8.3000000000000007</v>
      </c>
      <c r="P335" s="2">
        <v>59</v>
      </c>
      <c r="Q335" s="2">
        <v>8.4</v>
      </c>
      <c r="R335" s="2">
        <v>12.1</v>
      </c>
      <c r="S335" s="2">
        <v>1</v>
      </c>
      <c r="T335" s="2">
        <v>7</v>
      </c>
      <c r="U335" s="2">
        <v>2</v>
      </c>
      <c r="V335" s="2">
        <v>15.4</v>
      </c>
      <c r="W335" s="2">
        <v>0</v>
      </c>
      <c r="X335" s="2">
        <v>110.1</v>
      </c>
      <c r="Y335" t="str">
        <f t="shared" si="20"/>
        <v>Equanimeous St. Brown</v>
      </c>
      <c r="Z335" t="str">
        <f t="shared" si="21"/>
        <v>2020-Equanimeous St. Brown</v>
      </c>
      <c r="AA335" s="13">
        <f t="shared" si="22"/>
        <v>156</v>
      </c>
      <c r="AB335">
        <f t="shared" si="23"/>
        <v>78.666666666666671</v>
      </c>
    </row>
    <row r="336" spans="1:28" x14ac:dyDescent="0.2">
      <c r="A336">
        <v>2020</v>
      </c>
      <c r="B336" s="1">
        <v>335</v>
      </c>
      <c r="C336" s="2" t="s">
        <v>574</v>
      </c>
      <c r="D336" s="2" t="s">
        <v>33</v>
      </c>
      <c r="E336" s="2">
        <v>32</v>
      </c>
      <c r="F336" s="2" t="s">
        <v>232</v>
      </c>
      <c r="G336" s="2">
        <v>16</v>
      </c>
      <c r="H336" s="2">
        <v>13</v>
      </c>
      <c r="I336" s="2">
        <v>11</v>
      </c>
      <c r="J336" s="2">
        <v>7</v>
      </c>
      <c r="K336" s="2">
        <v>63</v>
      </c>
      <c r="L336" s="2">
        <v>0</v>
      </c>
      <c r="M336" s="2">
        <v>4</v>
      </c>
      <c r="N336" s="2">
        <v>11</v>
      </c>
      <c r="O336" s="2">
        <v>1.6</v>
      </c>
      <c r="P336" s="2">
        <v>52</v>
      </c>
      <c r="Q336" s="2">
        <v>7.4</v>
      </c>
      <c r="R336" s="2">
        <v>1.9</v>
      </c>
      <c r="S336" s="2">
        <v>0</v>
      </c>
      <c r="T336" s="3"/>
      <c r="U336" s="2">
        <v>1</v>
      </c>
      <c r="V336" s="2">
        <v>9.1</v>
      </c>
      <c r="W336" s="2">
        <v>0</v>
      </c>
      <c r="X336" s="2">
        <v>79</v>
      </c>
      <c r="Y336" t="str">
        <f t="shared" si="20"/>
        <v>Luke Stocker</v>
      </c>
      <c r="Z336" t="str">
        <f t="shared" si="21"/>
        <v>2020-Luke Stocker</v>
      </c>
      <c r="AA336" s="13">
        <f t="shared" si="22"/>
        <v>63</v>
      </c>
      <c r="AB336">
        <f t="shared" si="23"/>
        <v>52</v>
      </c>
    </row>
    <row r="337" spans="1:28" x14ac:dyDescent="0.2">
      <c r="A337">
        <v>2020</v>
      </c>
      <c r="B337" s="1">
        <v>336</v>
      </c>
      <c r="C337" s="2" t="s">
        <v>158</v>
      </c>
      <c r="D337" s="2" t="s">
        <v>62</v>
      </c>
      <c r="E337" s="2">
        <v>23</v>
      </c>
      <c r="F337" s="2" t="s">
        <v>24</v>
      </c>
      <c r="G337" s="2">
        <v>14</v>
      </c>
      <c r="H337" s="2">
        <v>1</v>
      </c>
      <c r="I337" s="2">
        <v>11</v>
      </c>
      <c r="J337" s="2">
        <v>7</v>
      </c>
      <c r="K337" s="2">
        <v>65</v>
      </c>
      <c r="L337" s="2">
        <v>1</v>
      </c>
      <c r="M337" s="2">
        <v>3</v>
      </c>
      <c r="N337" s="2">
        <v>-23</v>
      </c>
      <c r="O337" s="2">
        <v>-3.3</v>
      </c>
      <c r="P337" s="2">
        <v>88</v>
      </c>
      <c r="Q337" s="2">
        <v>12.6</v>
      </c>
      <c r="R337" s="2">
        <v>-2.6</v>
      </c>
      <c r="S337" s="2">
        <v>2</v>
      </c>
      <c r="T337" s="2">
        <v>3.5</v>
      </c>
      <c r="U337" s="2">
        <v>1</v>
      </c>
      <c r="V337" s="2">
        <v>9.1</v>
      </c>
      <c r="W337" s="2">
        <v>0</v>
      </c>
      <c r="X337" s="2">
        <v>110</v>
      </c>
      <c r="Y337" t="str">
        <f t="shared" si="20"/>
        <v>Darwin Thompson</v>
      </c>
      <c r="Z337" t="str">
        <f t="shared" si="21"/>
        <v>2020-Darwin Thompson</v>
      </c>
      <c r="AA337" s="13">
        <f t="shared" si="22"/>
        <v>74.285714285714292</v>
      </c>
      <c r="AB337">
        <f t="shared" si="23"/>
        <v>100.57142857142857</v>
      </c>
    </row>
    <row r="338" spans="1:28" x14ac:dyDescent="0.2">
      <c r="A338">
        <v>2020</v>
      </c>
      <c r="B338" s="1">
        <v>337</v>
      </c>
      <c r="C338" s="2" t="s">
        <v>1241</v>
      </c>
      <c r="D338" s="2" t="s">
        <v>47</v>
      </c>
      <c r="E338" s="2">
        <v>22</v>
      </c>
      <c r="F338" s="3"/>
      <c r="G338" s="2">
        <v>6</v>
      </c>
      <c r="H338" s="2">
        <v>0</v>
      </c>
      <c r="I338" s="2">
        <v>13</v>
      </c>
      <c r="J338" s="2">
        <v>7</v>
      </c>
      <c r="K338" s="2">
        <v>106</v>
      </c>
      <c r="L338" s="2">
        <v>1</v>
      </c>
      <c r="M338" s="2">
        <v>4</v>
      </c>
      <c r="N338" s="2">
        <v>48</v>
      </c>
      <c r="O338" s="2">
        <v>6.9</v>
      </c>
      <c r="P338" s="2">
        <v>58</v>
      </c>
      <c r="Q338" s="2">
        <v>8.3000000000000007</v>
      </c>
      <c r="R338" s="2">
        <v>9.5</v>
      </c>
      <c r="S338" s="2">
        <v>0</v>
      </c>
      <c r="T338" s="3"/>
      <c r="U338" s="2">
        <v>2</v>
      </c>
      <c r="V338" s="2">
        <v>15.4</v>
      </c>
      <c r="W338" s="2">
        <v>0</v>
      </c>
      <c r="X338" s="2">
        <v>106.6</v>
      </c>
      <c r="Y338" t="str">
        <f t="shared" si="20"/>
        <v>Quez Watkins</v>
      </c>
      <c r="Z338" t="str">
        <f t="shared" si="21"/>
        <v>2020-Quez Watkins</v>
      </c>
      <c r="AA338" s="13">
        <f t="shared" si="22"/>
        <v>282.66666666666669</v>
      </c>
      <c r="AB338">
        <f t="shared" si="23"/>
        <v>154.66666666666666</v>
      </c>
    </row>
    <row r="339" spans="1:28" x14ac:dyDescent="0.2">
      <c r="A339">
        <v>2020</v>
      </c>
      <c r="B339" s="1">
        <v>338</v>
      </c>
      <c r="C339" s="2" t="s">
        <v>1121</v>
      </c>
      <c r="D339" s="2" t="s">
        <v>16</v>
      </c>
      <c r="E339" s="2">
        <v>24</v>
      </c>
      <c r="F339" s="2" t="s">
        <v>169</v>
      </c>
      <c r="G339" s="2">
        <v>11</v>
      </c>
      <c r="H339" s="2">
        <v>2</v>
      </c>
      <c r="I339" s="2">
        <v>11</v>
      </c>
      <c r="J339" s="2">
        <v>7</v>
      </c>
      <c r="K339" s="2">
        <v>94</v>
      </c>
      <c r="L339" s="2">
        <v>0</v>
      </c>
      <c r="M339" s="2">
        <v>5</v>
      </c>
      <c r="N339" s="2">
        <v>75</v>
      </c>
      <c r="O339" s="2">
        <v>10.7</v>
      </c>
      <c r="P339" s="2">
        <v>19</v>
      </c>
      <c r="Q339" s="2">
        <v>2.7</v>
      </c>
      <c r="R339" s="2">
        <v>9.6</v>
      </c>
      <c r="S339" s="2">
        <v>0</v>
      </c>
      <c r="T339" s="3"/>
      <c r="U339" s="2">
        <v>0</v>
      </c>
      <c r="V339" s="2">
        <v>0</v>
      </c>
      <c r="W339" s="2">
        <v>2</v>
      </c>
      <c r="X339" s="2">
        <v>51.1</v>
      </c>
      <c r="Y339" t="str">
        <f t="shared" si="20"/>
        <v>Justin Watson</v>
      </c>
      <c r="Z339" t="str">
        <f t="shared" si="21"/>
        <v>2020-Justin Watson</v>
      </c>
      <c r="AA339" s="13">
        <f t="shared" si="22"/>
        <v>136.72727272727272</v>
      </c>
      <c r="AB339">
        <f t="shared" si="23"/>
        <v>27.636363636363637</v>
      </c>
    </row>
    <row r="340" spans="1:28" x14ac:dyDescent="0.2">
      <c r="A340">
        <v>2020</v>
      </c>
      <c r="B340" s="1">
        <v>339</v>
      </c>
      <c r="C340" s="2" t="s">
        <v>1169</v>
      </c>
      <c r="D340" s="2" t="s">
        <v>62</v>
      </c>
      <c r="E340" s="2">
        <v>25</v>
      </c>
      <c r="F340" s="3"/>
      <c r="G340" s="2">
        <v>14</v>
      </c>
      <c r="H340" s="2">
        <v>1</v>
      </c>
      <c r="I340" s="2">
        <v>11</v>
      </c>
      <c r="J340" s="2">
        <v>7</v>
      </c>
      <c r="K340" s="2">
        <v>36</v>
      </c>
      <c r="L340" s="2">
        <v>0</v>
      </c>
      <c r="M340" s="2">
        <v>2</v>
      </c>
      <c r="N340" s="2">
        <v>6</v>
      </c>
      <c r="O340" s="2">
        <v>0.9</v>
      </c>
      <c r="P340" s="2">
        <v>30</v>
      </c>
      <c r="Q340" s="2">
        <v>4.3</v>
      </c>
      <c r="R340" s="2">
        <v>5.2</v>
      </c>
      <c r="S340" s="2">
        <v>0</v>
      </c>
      <c r="T340" s="3"/>
      <c r="U340" s="2">
        <v>0</v>
      </c>
      <c r="V340" s="2">
        <v>0</v>
      </c>
      <c r="W340" s="2">
        <v>0</v>
      </c>
      <c r="X340" s="2">
        <v>68.7</v>
      </c>
      <c r="Y340" t="str">
        <f t="shared" si="20"/>
        <v>Deon Yelder</v>
      </c>
      <c r="Z340" t="str">
        <f t="shared" si="21"/>
        <v>2020-Deon Yelder</v>
      </c>
      <c r="AA340" s="13">
        <f t="shared" si="22"/>
        <v>41.142857142857146</v>
      </c>
      <c r="AB340">
        <f t="shared" si="23"/>
        <v>34.285714285714285</v>
      </c>
    </row>
    <row r="341" spans="1:28" x14ac:dyDescent="0.2">
      <c r="A341">
        <v>2020</v>
      </c>
      <c r="B341" s="1">
        <v>340</v>
      </c>
      <c r="C341" s="2" t="s">
        <v>209</v>
      </c>
      <c r="D341" s="2" t="s">
        <v>68</v>
      </c>
      <c r="E341" s="2">
        <v>24</v>
      </c>
      <c r="F341" s="3"/>
      <c r="G341" s="2">
        <v>8</v>
      </c>
      <c r="H341" s="2">
        <v>0</v>
      </c>
      <c r="I341" s="2">
        <v>8</v>
      </c>
      <c r="J341" s="2">
        <v>6</v>
      </c>
      <c r="K341" s="2">
        <v>29</v>
      </c>
      <c r="L341" s="2">
        <v>0</v>
      </c>
      <c r="M341" s="2">
        <v>2</v>
      </c>
      <c r="N341" s="2">
        <v>5</v>
      </c>
      <c r="O341" s="2">
        <v>0.8</v>
      </c>
      <c r="P341" s="2">
        <v>24</v>
      </c>
      <c r="Q341" s="2">
        <v>4</v>
      </c>
      <c r="R341" s="2">
        <v>0.1</v>
      </c>
      <c r="S341" s="2">
        <v>0</v>
      </c>
      <c r="T341" s="3"/>
      <c r="U341" s="2">
        <v>0</v>
      </c>
      <c r="V341" s="2">
        <v>0</v>
      </c>
      <c r="W341" s="2">
        <v>0</v>
      </c>
      <c r="X341" s="2">
        <v>79.7</v>
      </c>
      <c r="Y341" t="str">
        <f t="shared" si="20"/>
        <v>Josh Adams</v>
      </c>
      <c r="Z341" t="str">
        <f t="shared" si="21"/>
        <v>2020-Josh Adams</v>
      </c>
      <c r="AA341" s="13">
        <f t="shared" si="22"/>
        <v>58</v>
      </c>
      <c r="AB341">
        <f t="shared" si="23"/>
        <v>48</v>
      </c>
    </row>
    <row r="342" spans="1:28" x14ac:dyDescent="0.2">
      <c r="A342">
        <v>2020</v>
      </c>
      <c r="B342" s="1">
        <v>341</v>
      </c>
      <c r="C342" s="2" t="s">
        <v>111</v>
      </c>
      <c r="D342" s="2" t="s">
        <v>35</v>
      </c>
      <c r="E342" s="2">
        <v>23</v>
      </c>
      <c r="F342" s="2" t="s">
        <v>24</v>
      </c>
      <c r="G342" s="2">
        <v>2</v>
      </c>
      <c r="H342" s="2">
        <v>2</v>
      </c>
      <c r="I342" s="2">
        <v>9</v>
      </c>
      <c r="J342" s="2">
        <v>6</v>
      </c>
      <c r="K342" s="2">
        <v>60</v>
      </c>
      <c r="L342" s="2">
        <v>0</v>
      </c>
      <c r="M342" s="2">
        <v>3</v>
      </c>
      <c r="N342" s="2">
        <v>5</v>
      </c>
      <c r="O342" s="2">
        <v>0.8</v>
      </c>
      <c r="P342" s="2">
        <v>55</v>
      </c>
      <c r="Q342" s="2">
        <v>9.1999999999999993</v>
      </c>
      <c r="R342" s="2">
        <v>3.8</v>
      </c>
      <c r="S342" s="2">
        <v>1</v>
      </c>
      <c r="T342" s="2">
        <v>6</v>
      </c>
      <c r="U342" s="2">
        <v>1</v>
      </c>
      <c r="V342" s="2">
        <v>11.1</v>
      </c>
      <c r="W342" s="2">
        <v>0</v>
      </c>
      <c r="X342" s="2">
        <v>85.4</v>
      </c>
      <c r="Y342" t="str">
        <f t="shared" si="20"/>
        <v>Saquon Barkley</v>
      </c>
      <c r="Z342" t="str">
        <f t="shared" si="21"/>
        <v>2020-Saquon Barkley</v>
      </c>
      <c r="AA342" s="13">
        <f t="shared" si="22"/>
        <v>480</v>
      </c>
      <c r="AB342">
        <f t="shared" si="23"/>
        <v>440</v>
      </c>
    </row>
    <row r="343" spans="1:28" x14ac:dyDescent="0.2">
      <c r="A343">
        <v>2020</v>
      </c>
      <c r="B343" s="1">
        <v>342</v>
      </c>
      <c r="C343" s="2" t="s">
        <v>1242</v>
      </c>
      <c r="D343" s="2" t="s">
        <v>23</v>
      </c>
      <c r="E343" s="2">
        <v>32</v>
      </c>
      <c r="F343" s="3"/>
      <c r="G343" s="2">
        <v>6</v>
      </c>
      <c r="H343" s="2">
        <v>0</v>
      </c>
      <c r="I343" s="2">
        <v>11</v>
      </c>
      <c r="J343" s="2">
        <v>6</v>
      </c>
      <c r="K343" s="2">
        <v>47</v>
      </c>
      <c r="L343" s="2">
        <v>2</v>
      </c>
      <c r="M343" s="2">
        <v>3</v>
      </c>
      <c r="N343" s="2">
        <v>13</v>
      </c>
      <c r="O343" s="2">
        <v>2.2000000000000002</v>
      </c>
      <c r="P343" s="2">
        <v>34</v>
      </c>
      <c r="Q343" s="2">
        <v>5.7</v>
      </c>
      <c r="R343" s="2">
        <v>4.7</v>
      </c>
      <c r="S343" s="2">
        <v>0</v>
      </c>
      <c r="T343" s="3"/>
      <c r="U343" s="2">
        <v>1</v>
      </c>
      <c r="V343" s="2">
        <v>9.1</v>
      </c>
      <c r="W343" s="2">
        <v>0</v>
      </c>
      <c r="X343" s="2">
        <v>104.9</v>
      </c>
      <c r="Y343" t="str">
        <f t="shared" si="20"/>
        <v>Dez Bryant</v>
      </c>
      <c r="Z343" t="str">
        <f t="shared" si="21"/>
        <v>2020-Dez Bryant</v>
      </c>
      <c r="AA343" s="13">
        <f t="shared" si="22"/>
        <v>125.33333333333333</v>
      </c>
      <c r="AB343">
        <f t="shared" si="23"/>
        <v>90.666666666666671</v>
      </c>
    </row>
    <row r="344" spans="1:28" x14ac:dyDescent="0.2">
      <c r="A344">
        <v>2020</v>
      </c>
      <c r="B344" s="1">
        <v>343</v>
      </c>
      <c r="C344" s="2" t="s">
        <v>242</v>
      </c>
      <c r="D344" s="2" t="s">
        <v>58</v>
      </c>
      <c r="E344" s="2">
        <v>23</v>
      </c>
      <c r="F344" s="2" t="s">
        <v>169</v>
      </c>
      <c r="G344" s="2">
        <v>2</v>
      </c>
      <c r="H344" s="2">
        <v>2</v>
      </c>
      <c r="I344" s="2">
        <v>9</v>
      </c>
      <c r="J344" s="2">
        <v>6</v>
      </c>
      <c r="K344" s="2">
        <v>71</v>
      </c>
      <c r="L344" s="2">
        <v>0</v>
      </c>
      <c r="M344" s="2">
        <v>4</v>
      </c>
      <c r="N344" s="2">
        <v>53</v>
      </c>
      <c r="O344" s="2">
        <v>8.8000000000000007</v>
      </c>
      <c r="P344" s="2">
        <v>18</v>
      </c>
      <c r="Q344" s="2">
        <v>3</v>
      </c>
      <c r="R344" s="2">
        <v>11.9</v>
      </c>
      <c r="S344" s="2">
        <v>0</v>
      </c>
      <c r="T344" s="3"/>
      <c r="U344" s="2">
        <v>0</v>
      </c>
      <c r="V344" s="2">
        <v>0</v>
      </c>
      <c r="W344" s="2">
        <v>1</v>
      </c>
      <c r="X344" s="2">
        <v>50.9</v>
      </c>
      <c r="Y344" t="str">
        <f t="shared" si="20"/>
        <v>Parris Campbell</v>
      </c>
      <c r="Z344" t="str">
        <f t="shared" si="21"/>
        <v>2020-Parris Campbell</v>
      </c>
      <c r="AA344" s="13">
        <f t="shared" si="22"/>
        <v>568</v>
      </c>
      <c r="AB344">
        <f t="shared" si="23"/>
        <v>144</v>
      </c>
    </row>
    <row r="345" spans="1:28" x14ac:dyDescent="0.2">
      <c r="A345">
        <v>2020</v>
      </c>
      <c r="B345" s="1">
        <v>344</v>
      </c>
      <c r="C345" s="2" t="s">
        <v>1243</v>
      </c>
      <c r="D345" s="2" t="s">
        <v>60</v>
      </c>
      <c r="E345" s="2">
        <v>23</v>
      </c>
      <c r="F345" s="3"/>
      <c r="G345" s="2">
        <v>10</v>
      </c>
      <c r="H345" s="2">
        <v>0</v>
      </c>
      <c r="I345" s="2">
        <v>9</v>
      </c>
      <c r="J345" s="2">
        <v>6</v>
      </c>
      <c r="K345" s="2">
        <v>63</v>
      </c>
      <c r="L345" s="2">
        <v>0</v>
      </c>
      <c r="M345" s="2">
        <v>4</v>
      </c>
      <c r="N345" s="2">
        <v>45</v>
      </c>
      <c r="O345" s="2">
        <v>7.5</v>
      </c>
      <c r="P345" s="2">
        <v>18</v>
      </c>
      <c r="Q345" s="2">
        <v>3</v>
      </c>
      <c r="R345" s="2">
        <v>8.8000000000000007</v>
      </c>
      <c r="S345" s="2">
        <v>1</v>
      </c>
      <c r="T345" s="2">
        <v>6</v>
      </c>
      <c r="U345" s="2">
        <v>0</v>
      </c>
      <c r="V345" s="2">
        <v>0</v>
      </c>
      <c r="W345" s="2">
        <v>0</v>
      </c>
      <c r="X345" s="2">
        <v>86.8</v>
      </c>
      <c r="Y345" t="str">
        <f t="shared" si="20"/>
        <v>Tyrie Cleveland</v>
      </c>
      <c r="Z345" t="str">
        <f t="shared" si="21"/>
        <v>2020-Tyrie Cleveland</v>
      </c>
      <c r="AA345" s="13">
        <f t="shared" si="22"/>
        <v>100.8</v>
      </c>
      <c r="AB345">
        <f t="shared" si="23"/>
        <v>28.8</v>
      </c>
    </row>
    <row r="346" spans="1:28" x14ac:dyDescent="0.2">
      <c r="A346">
        <v>2020</v>
      </c>
      <c r="B346" s="1">
        <v>345</v>
      </c>
      <c r="C346" s="2" t="s">
        <v>136</v>
      </c>
      <c r="D346" s="2" t="s">
        <v>41</v>
      </c>
      <c r="E346" s="2">
        <v>25</v>
      </c>
      <c r="F346" s="3"/>
      <c r="G346" s="2">
        <v>3</v>
      </c>
      <c r="H346" s="2">
        <v>0</v>
      </c>
      <c r="I346" s="2">
        <v>9</v>
      </c>
      <c r="J346" s="2">
        <v>6</v>
      </c>
      <c r="K346" s="2">
        <v>41</v>
      </c>
      <c r="L346" s="2">
        <v>0</v>
      </c>
      <c r="M346" s="2">
        <v>1</v>
      </c>
      <c r="N346" s="2">
        <v>-20</v>
      </c>
      <c r="O346" s="2">
        <v>-3.3</v>
      </c>
      <c r="P346" s="2">
        <v>61</v>
      </c>
      <c r="Q346" s="2">
        <v>10.199999999999999</v>
      </c>
      <c r="R346" s="2">
        <v>1.7</v>
      </c>
      <c r="S346" s="2">
        <v>1</v>
      </c>
      <c r="T346" s="2">
        <v>6</v>
      </c>
      <c r="U346" s="2">
        <v>1</v>
      </c>
      <c r="V346" s="2">
        <v>11.1</v>
      </c>
      <c r="W346" s="2">
        <v>0</v>
      </c>
      <c r="X346" s="2">
        <v>76.599999999999994</v>
      </c>
      <c r="Y346" t="str">
        <f t="shared" si="20"/>
        <v>Tarik Cohen</v>
      </c>
      <c r="Z346" t="str">
        <f t="shared" si="21"/>
        <v>2020-Tarik Cohen</v>
      </c>
      <c r="AA346" s="13">
        <f t="shared" si="22"/>
        <v>218.66666666666666</v>
      </c>
      <c r="AB346">
        <f t="shared" si="23"/>
        <v>325.33333333333331</v>
      </c>
    </row>
    <row r="347" spans="1:28" x14ac:dyDescent="0.2">
      <c r="A347">
        <v>2020</v>
      </c>
      <c r="B347" s="1">
        <v>346</v>
      </c>
      <c r="C347" s="2" t="s">
        <v>1095</v>
      </c>
      <c r="D347" s="2" t="s">
        <v>53</v>
      </c>
      <c r="E347" s="2">
        <v>26</v>
      </c>
      <c r="F347" s="2" t="s">
        <v>169</v>
      </c>
      <c r="G347" s="2">
        <v>9</v>
      </c>
      <c r="H347" s="2">
        <v>1</v>
      </c>
      <c r="I347" s="2">
        <v>9</v>
      </c>
      <c r="J347" s="2">
        <v>6</v>
      </c>
      <c r="K347" s="2">
        <v>41</v>
      </c>
      <c r="L347" s="2">
        <v>0</v>
      </c>
      <c r="M347" s="2">
        <v>2</v>
      </c>
      <c r="N347" s="2">
        <v>30</v>
      </c>
      <c r="O347" s="2">
        <v>5</v>
      </c>
      <c r="P347" s="2">
        <v>11</v>
      </c>
      <c r="Q347" s="2">
        <v>1.8</v>
      </c>
      <c r="R347" s="2">
        <v>6.4</v>
      </c>
      <c r="S347" s="2">
        <v>1</v>
      </c>
      <c r="T347" s="2">
        <v>6</v>
      </c>
      <c r="U347" s="2">
        <v>1</v>
      </c>
      <c r="V347" s="2">
        <v>11.1</v>
      </c>
      <c r="W347" s="2">
        <v>0</v>
      </c>
      <c r="X347" s="2">
        <v>76.599999999999994</v>
      </c>
      <c r="Y347" t="str">
        <f t="shared" si="20"/>
        <v>River Cracraft</v>
      </c>
      <c r="Z347" t="str">
        <f t="shared" si="21"/>
        <v>2020-River Cracraft</v>
      </c>
      <c r="AA347" s="13">
        <f t="shared" si="22"/>
        <v>72.888888888888886</v>
      </c>
      <c r="AB347">
        <f t="shared" si="23"/>
        <v>19.555555555555557</v>
      </c>
    </row>
    <row r="348" spans="1:28" x14ac:dyDescent="0.2">
      <c r="A348">
        <v>2020</v>
      </c>
      <c r="B348" s="1">
        <v>347</v>
      </c>
      <c r="C348" s="2" t="s">
        <v>364</v>
      </c>
      <c r="D348" s="2" t="s">
        <v>23</v>
      </c>
      <c r="E348" s="2">
        <v>31</v>
      </c>
      <c r="F348" s="2" t="s">
        <v>24</v>
      </c>
      <c r="G348" s="2">
        <v>11</v>
      </c>
      <c r="H348" s="2">
        <v>9</v>
      </c>
      <c r="I348" s="2">
        <v>8</v>
      </c>
      <c r="J348" s="2">
        <v>6</v>
      </c>
      <c r="K348" s="2">
        <v>50</v>
      </c>
      <c r="L348" s="2">
        <v>0</v>
      </c>
      <c r="M348" s="2">
        <v>2</v>
      </c>
      <c r="N348" s="2">
        <v>1</v>
      </c>
      <c r="O348" s="2">
        <v>0.2</v>
      </c>
      <c r="P348" s="2">
        <v>49</v>
      </c>
      <c r="Q348" s="2">
        <v>8.1999999999999993</v>
      </c>
      <c r="R348" s="2">
        <v>1.5</v>
      </c>
      <c r="S348" s="2">
        <v>1</v>
      </c>
      <c r="T348" s="2">
        <v>6</v>
      </c>
      <c r="U348" s="2">
        <v>0</v>
      </c>
      <c r="V348" s="2">
        <v>0</v>
      </c>
      <c r="W348" s="2">
        <v>0</v>
      </c>
      <c r="X348" s="2">
        <v>90.6</v>
      </c>
      <c r="Y348" t="str">
        <f t="shared" si="20"/>
        <v>Mark Ingram</v>
      </c>
      <c r="Z348" t="str">
        <f t="shared" si="21"/>
        <v>2020-Mark Ingram</v>
      </c>
      <c r="AA348" s="13">
        <f t="shared" si="22"/>
        <v>72.727272727272734</v>
      </c>
      <c r="AB348">
        <f t="shared" si="23"/>
        <v>71.272727272727266</v>
      </c>
    </row>
    <row r="349" spans="1:28" x14ac:dyDescent="0.2">
      <c r="A349">
        <v>2020</v>
      </c>
      <c r="B349" s="1">
        <v>348</v>
      </c>
      <c r="C349" s="2" t="s">
        <v>331</v>
      </c>
      <c r="D349" s="2" t="s">
        <v>47</v>
      </c>
      <c r="E349" s="2">
        <v>30</v>
      </c>
      <c r="F349" s="3"/>
      <c r="G349" s="2">
        <v>7</v>
      </c>
      <c r="H349" s="2">
        <v>2</v>
      </c>
      <c r="I349" s="2">
        <v>13</v>
      </c>
      <c r="J349" s="2">
        <v>6</v>
      </c>
      <c r="K349" s="2">
        <v>115</v>
      </c>
      <c r="L349" s="2">
        <v>1</v>
      </c>
      <c r="M349" s="2">
        <v>5</v>
      </c>
      <c r="N349" s="2">
        <v>90</v>
      </c>
      <c r="O349" s="2">
        <v>15</v>
      </c>
      <c r="P349" s="2">
        <v>25</v>
      </c>
      <c r="Q349" s="2">
        <v>4.2</v>
      </c>
      <c r="R349" s="2">
        <v>13.2</v>
      </c>
      <c r="S349" s="2">
        <v>0</v>
      </c>
      <c r="T349" s="3"/>
      <c r="U349" s="2">
        <v>1</v>
      </c>
      <c r="V349" s="2">
        <v>7.7</v>
      </c>
      <c r="W349" s="2">
        <v>1</v>
      </c>
      <c r="X349" s="2">
        <v>71</v>
      </c>
      <c r="Y349" t="str">
        <f t="shared" si="20"/>
        <v>Alshon Jeffery</v>
      </c>
      <c r="Z349" t="str">
        <f t="shared" si="21"/>
        <v>2020-Alshon Jeffery</v>
      </c>
      <c r="AA349" s="13">
        <f t="shared" si="22"/>
        <v>262.85714285714283</v>
      </c>
      <c r="AB349">
        <f t="shared" si="23"/>
        <v>57.142857142857146</v>
      </c>
    </row>
    <row r="350" spans="1:28" x14ac:dyDescent="0.2">
      <c r="A350">
        <v>2020</v>
      </c>
      <c r="B350" s="1">
        <v>349</v>
      </c>
      <c r="C350" s="2" t="s">
        <v>1244</v>
      </c>
      <c r="D350" s="2" t="s">
        <v>62</v>
      </c>
      <c r="E350" s="2">
        <v>25</v>
      </c>
      <c r="F350" s="3"/>
      <c r="G350" s="2">
        <v>16</v>
      </c>
      <c r="H350" s="2">
        <v>3</v>
      </c>
      <c r="I350" s="2">
        <v>9</v>
      </c>
      <c r="J350" s="2">
        <v>6</v>
      </c>
      <c r="K350" s="2">
        <v>63</v>
      </c>
      <c r="L350" s="2">
        <v>0</v>
      </c>
      <c r="M350" s="2">
        <v>2</v>
      </c>
      <c r="N350" s="2">
        <v>23</v>
      </c>
      <c r="O350" s="2">
        <v>3.8</v>
      </c>
      <c r="P350" s="2">
        <v>40</v>
      </c>
      <c r="Q350" s="2">
        <v>6.7</v>
      </c>
      <c r="R350" s="2">
        <v>9</v>
      </c>
      <c r="S350" s="2">
        <v>0</v>
      </c>
      <c r="T350" s="3"/>
      <c r="U350" s="2">
        <v>1</v>
      </c>
      <c r="V350" s="2">
        <v>11.1</v>
      </c>
      <c r="W350" s="2">
        <v>0</v>
      </c>
      <c r="X350" s="2">
        <v>86.8</v>
      </c>
      <c r="Y350" t="str">
        <f t="shared" si="20"/>
        <v>Nick Keizer</v>
      </c>
      <c r="Z350" t="str">
        <f t="shared" si="21"/>
        <v>2020-Nick Keizer</v>
      </c>
      <c r="AA350" s="13">
        <f t="shared" si="22"/>
        <v>63</v>
      </c>
      <c r="AB350">
        <f t="shared" si="23"/>
        <v>40</v>
      </c>
    </row>
    <row r="351" spans="1:28" x14ac:dyDescent="0.2">
      <c r="A351">
        <v>2020</v>
      </c>
      <c r="B351" s="1">
        <v>350</v>
      </c>
      <c r="C351" s="2" t="s">
        <v>1084</v>
      </c>
      <c r="D351" s="2" t="s">
        <v>43</v>
      </c>
      <c r="E351" s="2">
        <v>28</v>
      </c>
      <c r="F351" s="2" t="s">
        <v>232</v>
      </c>
      <c r="G351" s="2">
        <v>16</v>
      </c>
      <c r="H351" s="2">
        <v>12</v>
      </c>
      <c r="I351" s="2">
        <v>8</v>
      </c>
      <c r="J351" s="2">
        <v>6</v>
      </c>
      <c r="K351" s="2">
        <v>52</v>
      </c>
      <c r="L351" s="2">
        <v>0</v>
      </c>
      <c r="M351" s="2">
        <v>1</v>
      </c>
      <c r="N351" s="2">
        <v>19</v>
      </c>
      <c r="O351" s="2">
        <v>3.2</v>
      </c>
      <c r="P351" s="2">
        <v>33</v>
      </c>
      <c r="Q351" s="2">
        <v>5.5</v>
      </c>
      <c r="R351" s="2">
        <v>4</v>
      </c>
      <c r="S351" s="2">
        <v>1</v>
      </c>
      <c r="T351" s="2">
        <v>6</v>
      </c>
      <c r="U351" s="2">
        <v>1</v>
      </c>
      <c r="V351" s="2">
        <v>12.5</v>
      </c>
      <c r="W351" s="2">
        <v>0</v>
      </c>
      <c r="X351" s="2">
        <v>91.7</v>
      </c>
      <c r="Y351" t="str">
        <f t="shared" si="20"/>
        <v>Chris Manhertz</v>
      </c>
      <c r="Z351" t="str">
        <f t="shared" si="21"/>
        <v>2020-Chris Manhertz</v>
      </c>
      <c r="AA351" s="13">
        <f t="shared" si="22"/>
        <v>52</v>
      </c>
      <c r="AB351">
        <f t="shared" si="23"/>
        <v>33</v>
      </c>
    </row>
    <row r="352" spans="1:28" x14ac:dyDescent="0.2">
      <c r="A352">
        <v>2020</v>
      </c>
      <c r="B352" s="1">
        <v>351</v>
      </c>
      <c r="C352" s="2" t="s">
        <v>375</v>
      </c>
      <c r="D352" s="2" t="s">
        <v>72</v>
      </c>
      <c r="E352" s="2">
        <v>21</v>
      </c>
      <c r="F352" s="3"/>
      <c r="G352" s="2">
        <v>11</v>
      </c>
      <c r="H352" s="2">
        <v>0</v>
      </c>
      <c r="I352" s="2">
        <v>9</v>
      </c>
      <c r="J352" s="2">
        <v>6</v>
      </c>
      <c r="K352" s="2">
        <v>54</v>
      </c>
      <c r="L352" s="2">
        <v>0</v>
      </c>
      <c r="M352" s="2">
        <v>1</v>
      </c>
      <c r="N352" s="2">
        <v>7</v>
      </c>
      <c r="O352" s="2">
        <v>1.2</v>
      </c>
      <c r="P352" s="2">
        <v>47</v>
      </c>
      <c r="Q352" s="2">
        <v>7.8</v>
      </c>
      <c r="R352" s="2">
        <v>2.6</v>
      </c>
      <c r="S352" s="2">
        <v>2</v>
      </c>
      <c r="T352" s="2">
        <v>3</v>
      </c>
      <c r="U352" s="2">
        <v>1</v>
      </c>
      <c r="V352" s="2">
        <v>11.1</v>
      </c>
      <c r="W352" s="2">
        <v>0</v>
      </c>
      <c r="X352" s="2">
        <v>82.6</v>
      </c>
      <c r="Y352" t="str">
        <f t="shared" si="20"/>
        <v>Anthony McFarland Jr.</v>
      </c>
      <c r="Z352" t="str">
        <f t="shared" si="21"/>
        <v>2020-Anthony McFarland Jr.</v>
      </c>
      <c r="AA352" s="13">
        <f t="shared" si="22"/>
        <v>78.545454545454547</v>
      </c>
      <c r="AB352">
        <f t="shared" si="23"/>
        <v>68.36363636363636</v>
      </c>
    </row>
    <row r="353" spans="1:28" x14ac:dyDescent="0.2">
      <c r="A353">
        <v>2020</v>
      </c>
      <c r="B353" s="1">
        <v>352</v>
      </c>
      <c r="C353" s="2" t="s">
        <v>958</v>
      </c>
      <c r="D353" s="2" t="s">
        <v>33</v>
      </c>
      <c r="E353" s="2">
        <v>25</v>
      </c>
      <c r="F353" s="3"/>
      <c r="G353" s="2">
        <v>5</v>
      </c>
      <c r="H353" s="2">
        <v>0</v>
      </c>
      <c r="I353" s="2">
        <v>7</v>
      </c>
      <c r="J353" s="2">
        <v>6</v>
      </c>
      <c r="K353" s="2">
        <v>49</v>
      </c>
      <c r="L353" s="2">
        <v>2</v>
      </c>
      <c r="M353" s="2">
        <v>4</v>
      </c>
      <c r="N353" s="2">
        <v>36</v>
      </c>
      <c r="O353" s="2">
        <v>6</v>
      </c>
      <c r="P353" s="2">
        <v>13</v>
      </c>
      <c r="Q353" s="2">
        <v>2.2000000000000002</v>
      </c>
      <c r="R353" s="2">
        <v>5.6</v>
      </c>
      <c r="S353" s="2">
        <v>1</v>
      </c>
      <c r="T353" s="2">
        <v>6</v>
      </c>
      <c r="U353" s="2">
        <v>0</v>
      </c>
      <c r="V353" s="2">
        <v>0</v>
      </c>
      <c r="W353" s="2">
        <v>0</v>
      </c>
      <c r="X353" s="2">
        <v>135.4</v>
      </c>
      <c r="Y353" t="str">
        <f t="shared" si="20"/>
        <v>Laquon Treadwell</v>
      </c>
      <c r="Z353" t="str">
        <f t="shared" si="21"/>
        <v>2020-Laquon Treadwell</v>
      </c>
      <c r="AA353" s="13">
        <f t="shared" si="22"/>
        <v>156.80000000000001</v>
      </c>
      <c r="AB353">
        <f t="shared" si="23"/>
        <v>41.6</v>
      </c>
    </row>
    <row r="354" spans="1:28" x14ac:dyDescent="0.2">
      <c r="A354">
        <v>2020</v>
      </c>
      <c r="B354" s="1">
        <v>353</v>
      </c>
      <c r="C354" s="2" t="s">
        <v>474</v>
      </c>
      <c r="D354" s="2" t="s">
        <v>41</v>
      </c>
      <c r="E354" s="2">
        <v>26</v>
      </c>
      <c r="F354" s="2" t="s">
        <v>169</v>
      </c>
      <c r="G354" s="2">
        <v>13</v>
      </c>
      <c r="H354" s="2">
        <v>1</v>
      </c>
      <c r="I354" s="2">
        <v>12</v>
      </c>
      <c r="J354" s="2">
        <v>6</v>
      </c>
      <c r="K354" s="2">
        <v>48</v>
      </c>
      <c r="L354" s="2">
        <v>1</v>
      </c>
      <c r="M354" s="2">
        <v>4</v>
      </c>
      <c r="N354" s="2">
        <v>44</v>
      </c>
      <c r="O354" s="2">
        <v>7.3</v>
      </c>
      <c r="P354" s="2">
        <v>4</v>
      </c>
      <c r="Q354" s="2">
        <v>0.7</v>
      </c>
      <c r="R354" s="2">
        <v>14.8</v>
      </c>
      <c r="S354" s="2">
        <v>0</v>
      </c>
      <c r="T354" s="3"/>
      <c r="U354" s="2">
        <v>0</v>
      </c>
      <c r="V354" s="2">
        <v>0</v>
      </c>
      <c r="W354" s="2">
        <v>0</v>
      </c>
      <c r="X354" s="2">
        <v>88.2</v>
      </c>
      <c r="Y354" t="str">
        <f t="shared" si="20"/>
        <v>Javon Wims</v>
      </c>
      <c r="Z354" t="str">
        <f t="shared" si="21"/>
        <v>2020-Javon Wims</v>
      </c>
      <c r="AA354" s="13">
        <f t="shared" si="22"/>
        <v>59.07692307692308</v>
      </c>
      <c r="AB354">
        <f t="shared" si="23"/>
        <v>4.9230769230769234</v>
      </c>
    </row>
    <row r="355" spans="1:28" x14ac:dyDescent="0.2">
      <c r="A355">
        <v>2020</v>
      </c>
      <c r="B355" s="1">
        <v>354</v>
      </c>
      <c r="C355" s="2" t="s">
        <v>221</v>
      </c>
      <c r="D355" s="2" t="s">
        <v>43</v>
      </c>
      <c r="E355" s="2">
        <v>26</v>
      </c>
      <c r="F355" s="3"/>
      <c r="G355" s="2">
        <v>16</v>
      </c>
      <c r="H355" s="2">
        <v>1</v>
      </c>
      <c r="I355" s="2">
        <v>9</v>
      </c>
      <c r="J355" s="2">
        <v>5</v>
      </c>
      <c r="K355" s="2">
        <v>18</v>
      </c>
      <c r="L355" s="2">
        <v>0</v>
      </c>
      <c r="M355" s="2">
        <v>1</v>
      </c>
      <c r="N355" s="2">
        <v>-2</v>
      </c>
      <c r="O355" s="2">
        <v>-0.4</v>
      </c>
      <c r="P355" s="2">
        <v>20</v>
      </c>
      <c r="Q355" s="2">
        <v>4</v>
      </c>
      <c r="R355" s="2">
        <v>0.2</v>
      </c>
      <c r="S355" s="2">
        <v>0</v>
      </c>
      <c r="T355" s="3"/>
      <c r="U355" s="2">
        <v>3</v>
      </c>
      <c r="V355" s="2">
        <v>33.299999999999997</v>
      </c>
      <c r="W355" s="2">
        <v>0</v>
      </c>
      <c r="X355" s="2">
        <v>60.9</v>
      </c>
      <c r="Y355" t="str">
        <f t="shared" si="20"/>
        <v>Alex Armah</v>
      </c>
      <c r="Z355" t="str">
        <f t="shared" si="21"/>
        <v>2020-Alex Armah</v>
      </c>
      <c r="AA355" s="13">
        <f t="shared" si="22"/>
        <v>18</v>
      </c>
      <c r="AB355">
        <f t="shared" si="23"/>
        <v>20</v>
      </c>
    </row>
    <row r="356" spans="1:28" x14ac:dyDescent="0.2">
      <c r="A356">
        <v>2020</v>
      </c>
      <c r="B356" s="1">
        <v>355</v>
      </c>
      <c r="C356" s="2" t="s">
        <v>222</v>
      </c>
      <c r="D356" s="2" t="s">
        <v>19</v>
      </c>
      <c r="E356" s="2">
        <v>30</v>
      </c>
      <c r="F356" s="3"/>
      <c r="G356" s="2">
        <v>4</v>
      </c>
      <c r="H356" s="2">
        <v>0</v>
      </c>
      <c r="I356" s="2">
        <v>5</v>
      </c>
      <c r="J356" s="2">
        <v>5</v>
      </c>
      <c r="K356" s="2">
        <v>20</v>
      </c>
      <c r="L356" s="2">
        <v>0</v>
      </c>
      <c r="M356" s="2">
        <v>1</v>
      </c>
      <c r="N356" s="2">
        <v>-22</v>
      </c>
      <c r="O356" s="2">
        <v>-4.4000000000000004</v>
      </c>
      <c r="P356" s="2">
        <v>42</v>
      </c>
      <c r="Q356" s="2">
        <v>8.4</v>
      </c>
      <c r="R356" s="2">
        <v>-4.4000000000000004</v>
      </c>
      <c r="S356" s="2">
        <v>0</v>
      </c>
      <c r="T356" s="3"/>
      <c r="U356" s="2">
        <v>0</v>
      </c>
      <c r="V356" s="2">
        <v>0</v>
      </c>
      <c r="W356" s="2">
        <v>0</v>
      </c>
      <c r="X356" s="2">
        <v>83.3</v>
      </c>
      <c r="Y356" t="str">
        <f t="shared" si="20"/>
        <v>Tavon Austin</v>
      </c>
      <c r="Z356" t="str">
        <f t="shared" si="21"/>
        <v>2020-Tavon Austin</v>
      </c>
      <c r="AA356" s="13">
        <f t="shared" si="22"/>
        <v>80</v>
      </c>
      <c r="AB356">
        <f t="shared" si="23"/>
        <v>168</v>
      </c>
    </row>
    <row r="357" spans="1:28" x14ac:dyDescent="0.2">
      <c r="A357">
        <v>2020</v>
      </c>
      <c r="B357" s="1">
        <v>356</v>
      </c>
      <c r="C357" s="2" t="s">
        <v>1245</v>
      </c>
      <c r="D357" s="2" t="s">
        <v>28</v>
      </c>
      <c r="E357" s="2">
        <v>24</v>
      </c>
      <c r="F357" s="2" t="s">
        <v>169</v>
      </c>
      <c r="G357" s="2">
        <v>3</v>
      </c>
      <c r="H357" s="2">
        <v>1</v>
      </c>
      <c r="I357" s="2">
        <v>11</v>
      </c>
      <c r="J357" s="2">
        <v>5</v>
      </c>
      <c r="K357" s="2">
        <v>60</v>
      </c>
      <c r="L357" s="2">
        <v>0</v>
      </c>
      <c r="M357" s="2">
        <v>2</v>
      </c>
      <c r="N357" s="2">
        <v>49</v>
      </c>
      <c r="O357" s="2">
        <v>9.8000000000000007</v>
      </c>
      <c r="P357" s="2">
        <v>11</v>
      </c>
      <c r="Q357" s="2">
        <v>2.2000000000000002</v>
      </c>
      <c r="R357" s="2">
        <v>11.5</v>
      </c>
      <c r="S357" s="2">
        <v>0</v>
      </c>
      <c r="T357" s="3"/>
      <c r="U357" s="2">
        <v>0</v>
      </c>
      <c r="V357" s="2">
        <v>0</v>
      </c>
      <c r="W357" s="2">
        <v>0</v>
      </c>
      <c r="X357" s="2">
        <v>62.7</v>
      </c>
      <c r="Y357" t="str">
        <f t="shared" si="20"/>
        <v>Ja'Marcus Bradley</v>
      </c>
      <c r="Z357" t="str">
        <f t="shared" si="21"/>
        <v>2020-Ja'Marcus Bradley</v>
      </c>
      <c r="AA357" s="13">
        <f t="shared" si="22"/>
        <v>320</v>
      </c>
      <c r="AB357">
        <f t="shared" si="23"/>
        <v>58.666666666666664</v>
      </c>
    </row>
    <row r="358" spans="1:28" x14ac:dyDescent="0.2">
      <c r="A358">
        <v>2020</v>
      </c>
      <c r="B358" s="1">
        <v>357</v>
      </c>
      <c r="C358" s="2" t="s">
        <v>1172</v>
      </c>
      <c r="D358" s="2" t="s">
        <v>86</v>
      </c>
      <c r="E358" s="2">
        <v>25</v>
      </c>
      <c r="F358" s="2" t="s">
        <v>311</v>
      </c>
      <c r="G358" s="2">
        <v>15</v>
      </c>
      <c r="H358" s="2">
        <v>5</v>
      </c>
      <c r="I358" s="2">
        <v>7</v>
      </c>
      <c r="J358" s="2">
        <v>5</v>
      </c>
      <c r="K358" s="2">
        <v>53</v>
      </c>
      <c r="L358" s="2">
        <v>0</v>
      </c>
      <c r="M358" s="2">
        <v>3</v>
      </c>
      <c r="N358" s="2">
        <v>43</v>
      </c>
      <c r="O358" s="2">
        <v>8.6</v>
      </c>
      <c r="P358" s="2">
        <v>10</v>
      </c>
      <c r="Q358" s="2">
        <v>2</v>
      </c>
      <c r="R358" s="2">
        <v>7.7</v>
      </c>
      <c r="S358" s="2">
        <v>0</v>
      </c>
      <c r="T358" s="3"/>
      <c r="U358" s="2">
        <v>1</v>
      </c>
      <c r="V358" s="2">
        <v>14.3</v>
      </c>
      <c r="W358" s="2">
        <v>0</v>
      </c>
      <c r="X358" s="2">
        <v>93.2</v>
      </c>
      <c r="Y358" t="str">
        <f t="shared" si="20"/>
        <v>Cethan Carter</v>
      </c>
      <c r="Z358" t="str">
        <f t="shared" si="21"/>
        <v>2020-Cethan Carter</v>
      </c>
      <c r="AA358" s="13">
        <f t="shared" si="22"/>
        <v>56.533333333333331</v>
      </c>
      <c r="AB358">
        <f t="shared" si="23"/>
        <v>10.666666666666666</v>
      </c>
    </row>
    <row r="359" spans="1:28" x14ac:dyDescent="0.2">
      <c r="A359">
        <v>2020</v>
      </c>
      <c r="B359" s="1">
        <v>358</v>
      </c>
      <c r="C359" s="2" t="s">
        <v>381</v>
      </c>
      <c r="D359" s="2" t="s">
        <v>47</v>
      </c>
      <c r="E359" s="2">
        <v>26</v>
      </c>
      <c r="F359" s="3"/>
      <c r="G359" s="2">
        <v>15</v>
      </c>
      <c r="H359" s="2">
        <v>0</v>
      </c>
      <c r="I359" s="2">
        <v>6</v>
      </c>
      <c r="J359" s="2">
        <v>5</v>
      </c>
      <c r="K359" s="2">
        <v>25</v>
      </c>
      <c r="L359" s="2">
        <v>0</v>
      </c>
      <c r="M359" s="2">
        <v>2</v>
      </c>
      <c r="N359" s="2">
        <v>-7</v>
      </c>
      <c r="O359" s="2">
        <v>-1.4</v>
      </c>
      <c r="P359" s="2">
        <v>32</v>
      </c>
      <c r="Q359" s="2">
        <v>6.4</v>
      </c>
      <c r="R359" s="2">
        <v>-1.7</v>
      </c>
      <c r="S359" s="2">
        <v>0</v>
      </c>
      <c r="T359" s="3"/>
      <c r="U359" s="2">
        <v>1</v>
      </c>
      <c r="V359" s="2">
        <v>16.7</v>
      </c>
      <c r="W359" s="2">
        <v>0</v>
      </c>
      <c r="X359" s="2">
        <v>84</v>
      </c>
      <c r="Y359" t="str">
        <f t="shared" si="20"/>
        <v>Corey Clement</v>
      </c>
      <c r="Z359" t="str">
        <f t="shared" si="21"/>
        <v>2020-Corey Clement</v>
      </c>
      <c r="AA359" s="13">
        <f t="shared" si="22"/>
        <v>26.666666666666668</v>
      </c>
      <c r="AB359">
        <f t="shared" si="23"/>
        <v>34.133333333333333</v>
      </c>
    </row>
    <row r="360" spans="1:28" x14ac:dyDescent="0.2">
      <c r="A360">
        <v>2020</v>
      </c>
      <c r="B360" s="1">
        <v>359</v>
      </c>
      <c r="C360" s="2" t="s">
        <v>316</v>
      </c>
      <c r="D360" s="2" t="s">
        <v>43</v>
      </c>
      <c r="E360" s="2">
        <v>25</v>
      </c>
      <c r="F360" s="2" t="s">
        <v>169</v>
      </c>
      <c r="G360" s="2">
        <v>16</v>
      </c>
      <c r="H360" s="2">
        <v>1</v>
      </c>
      <c r="I360" s="2">
        <v>8</v>
      </c>
      <c r="J360" s="2">
        <v>5</v>
      </c>
      <c r="K360" s="2">
        <v>73</v>
      </c>
      <c r="L360" s="2">
        <v>0</v>
      </c>
      <c r="M360" s="2">
        <v>3</v>
      </c>
      <c r="N360" s="2">
        <v>38</v>
      </c>
      <c r="O360" s="2">
        <v>7.6</v>
      </c>
      <c r="P360" s="2">
        <v>35</v>
      </c>
      <c r="Q360" s="2">
        <v>7</v>
      </c>
      <c r="R360" s="2">
        <v>9.9</v>
      </c>
      <c r="S360" s="2">
        <v>0</v>
      </c>
      <c r="T360" s="3"/>
      <c r="U360" s="2">
        <v>0</v>
      </c>
      <c r="V360" s="2">
        <v>0</v>
      </c>
      <c r="W360" s="2">
        <v>0</v>
      </c>
      <c r="X360" s="2">
        <v>92.2</v>
      </c>
      <c r="Y360" t="str">
        <f t="shared" si="20"/>
        <v>Pharoh Cooper</v>
      </c>
      <c r="Z360" t="str">
        <f t="shared" si="21"/>
        <v>2020-Pharoh Cooper</v>
      </c>
      <c r="AA360" s="13">
        <f t="shared" si="22"/>
        <v>73</v>
      </c>
      <c r="AB360">
        <f t="shared" si="23"/>
        <v>35</v>
      </c>
    </row>
    <row r="361" spans="1:28" x14ac:dyDescent="0.2">
      <c r="A361">
        <v>2020</v>
      </c>
      <c r="B361" s="1">
        <v>360</v>
      </c>
      <c r="C361" s="2" t="s">
        <v>80</v>
      </c>
      <c r="D361" s="2" t="s">
        <v>81</v>
      </c>
      <c r="E361" s="2">
        <v>23</v>
      </c>
      <c r="F361" s="2" t="s">
        <v>24</v>
      </c>
      <c r="G361" s="2">
        <v>10</v>
      </c>
      <c r="H361" s="2">
        <v>10</v>
      </c>
      <c r="I361" s="2">
        <v>7</v>
      </c>
      <c r="J361" s="2">
        <v>5</v>
      </c>
      <c r="K361" s="2">
        <v>52</v>
      </c>
      <c r="L361" s="2">
        <v>0</v>
      </c>
      <c r="M361" s="2">
        <v>4</v>
      </c>
      <c r="N361" s="2">
        <v>-3</v>
      </c>
      <c r="O361" s="2">
        <v>-0.6</v>
      </c>
      <c r="P361" s="2">
        <v>55</v>
      </c>
      <c r="Q361" s="2">
        <v>11</v>
      </c>
      <c r="R361" s="2">
        <v>-0.4</v>
      </c>
      <c r="S361" s="2">
        <v>0</v>
      </c>
      <c r="T361" s="3"/>
      <c r="U361" s="2">
        <v>0</v>
      </c>
      <c r="V361" s="2">
        <v>0</v>
      </c>
      <c r="W361" s="2">
        <v>1</v>
      </c>
      <c r="X361" s="2">
        <v>53</v>
      </c>
      <c r="Y361" t="str">
        <f t="shared" si="20"/>
        <v>Damien Harris</v>
      </c>
      <c r="Z361" t="str">
        <f t="shared" si="21"/>
        <v>2020-Damien Harris</v>
      </c>
      <c r="AA361" s="13">
        <f t="shared" si="22"/>
        <v>83.2</v>
      </c>
      <c r="AB361">
        <f t="shared" si="23"/>
        <v>88</v>
      </c>
    </row>
    <row r="362" spans="1:28" x14ac:dyDescent="0.2">
      <c r="A362">
        <v>2020</v>
      </c>
      <c r="B362" s="1">
        <v>361</v>
      </c>
      <c r="C362" s="2" t="s">
        <v>143</v>
      </c>
      <c r="D362" s="2" t="s">
        <v>23</v>
      </c>
      <c r="E362" s="2">
        <v>23</v>
      </c>
      <c r="F362" s="3"/>
      <c r="G362" s="2">
        <v>12</v>
      </c>
      <c r="H362" s="2">
        <v>0</v>
      </c>
      <c r="I362" s="2">
        <v>5</v>
      </c>
      <c r="J362" s="2">
        <v>5</v>
      </c>
      <c r="K362" s="2">
        <v>20</v>
      </c>
      <c r="L362" s="2">
        <v>0</v>
      </c>
      <c r="M362" s="2">
        <v>0</v>
      </c>
      <c r="N362" s="2">
        <v>-7</v>
      </c>
      <c r="O362" s="2">
        <v>-1.4</v>
      </c>
      <c r="P362" s="2">
        <v>27</v>
      </c>
      <c r="Q362" s="2">
        <v>5.4</v>
      </c>
      <c r="R362" s="2">
        <v>-1.4</v>
      </c>
      <c r="S362" s="2">
        <v>0</v>
      </c>
      <c r="T362" s="3"/>
      <c r="U362" s="2">
        <v>0</v>
      </c>
      <c r="V362" s="2">
        <v>0</v>
      </c>
      <c r="W362" s="2">
        <v>0</v>
      </c>
      <c r="X362" s="2">
        <v>83.3</v>
      </c>
      <c r="Y362" t="str">
        <f t="shared" si="20"/>
        <v>Justice Hill</v>
      </c>
      <c r="Z362" t="str">
        <f t="shared" si="21"/>
        <v>2020-Justice Hill</v>
      </c>
      <c r="AA362" s="13">
        <f t="shared" si="22"/>
        <v>26.666666666666668</v>
      </c>
      <c r="AB362">
        <f t="shared" si="23"/>
        <v>36</v>
      </c>
    </row>
    <row r="363" spans="1:28" x14ac:dyDescent="0.2">
      <c r="A363">
        <v>2020</v>
      </c>
      <c r="B363" s="1">
        <v>362</v>
      </c>
      <c r="C363" s="2" t="s">
        <v>1179</v>
      </c>
      <c r="D363" s="2" t="s">
        <v>74</v>
      </c>
      <c r="E363" s="2">
        <v>26</v>
      </c>
      <c r="F363" s="2" t="s">
        <v>169</v>
      </c>
      <c r="G363" s="2">
        <v>6</v>
      </c>
      <c r="H363" s="2">
        <v>1</v>
      </c>
      <c r="I363" s="2">
        <v>8</v>
      </c>
      <c r="J363" s="2">
        <v>5</v>
      </c>
      <c r="K363" s="2">
        <v>60</v>
      </c>
      <c r="L363" s="2">
        <v>0</v>
      </c>
      <c r="M363" s="2">
        <v>3</v>
      </c>
      <c r="N363" s="2">
        <v>50</v>
      </c>
      <c r="O363" s="2">
        <v>10</v>
      </c>
      <c r="P363" s="2">
        <v>10</v>
      </c>
      <c r="Q363" s="2">
        <v>2</v>
      </c>
      <c r="R363" s="2">
        <v>13.8</v>
      </c>
      <c r="S363" s="2">
        <v>0</v>
      </c>
      <c r="T363" s="3"/>
      <c r="U363" s="2">
        <v>0</v>
      </c>
      <c r="V363" s="2">
        <v>0</v>
      </c>
      <c r="W363" s="2">
        <v>0</v>
      </c>
      <c r="X363" s="2">
        <v>85.4</v>
      </c>
      <c r="Y363" t="str">
        <f t="shared" si="20"/>
        <v>Steven Mitchell</v>
      </c>
      <c r="Z363" t="str">
        <f t="shared" si="21"/>
        <v>2020-Steven Mitchell</v>
      </c>
      <c r="AA363" s="13">
        <f t="shared" si="22"/>
        <v>160</v>
      </c>
      <c r="AB363">
        <f t="shared" si="23"/>
        <v>26.666666666666668</v>
      </c>
    </row>
    <row r="364" spans="1:28" x14ac:dyDescent="0.2">
      <c r="A364">
        <v>2020</v>
      </c>
      <c r="B364" s="1">
        <v>363</v>
      </c>
      <c r="C364" s="2" t="s">
        <v>431</v>
      </c>
      <c r="D364" s="2" t="s">
        <v>55</v>
      </c>
      <c r="E364" s="2">
        <v>23</v>
      </c>
      <c r="F364" s="2" t="s">
        <v>236</v>
      </c>
      <c r="G364" s="2">
        <v>16</v>
      </c>
      <c r="H364" s="2">
        <v>5</v>
      </c>
      <c r="I364" s="2">
        <v>7</v>
      </c>
      <c r="J364" s="2">
        <v>5</v>
      </c>
      <c r="K364" s="2">
        <v>25</v>
      </c>
      <c r="L364" s="2">
        <v>2</v>
      </c>
      <c r="M364" s="2">
        <v>2</v>
      </c>
      <c r="N364" s="2">
        <v>2</v>
      </c>
      <c r="O364" s="2">
        <v>0.4</v>
      </c>
      <c r="P364" s="2">
        <v>23</v>
      </c>
      <c r="Q364" s="2">
        <v>4.5999999999999996</v>
      </c>
      <c r="R364" s="2">
        <v>0.9</v>
      </c>
      <c r="S364" s="2">
        <v>0</v>
      </c>
      <c r="T364" s="3"/>
      <c r="U364" s="2">
        <v>2</v>
      </c>
      <c r="V364" s="2">
        <v>28.6</v>
      </c>
      <c r="W364" s="2">
        <v>0</v>
      </c>
      <c r="X364" s="2">
        <v>116.1</v>
      </c>
      <c r="Y364" t="str">
        <f t="shared" si="20"/>
        <v>Gabe Nabers</v>
      </c>
      <c r="Z364" t="str">
        <f t="shared" si="21"/>
        <v>2020-Gabe Nabers</v>
      </c>
      <c r="AA364" s="13">
        <f t="shared" si="22"/>
        <v>25</v>
      </c>
      <c r="AB364">
        <f t="shared" si="23"/>
        <v>23</v>
      </c>
    </row>
    <row r="365" spans="1:28" x14ac:dyDescent="0.2">
      <c r="A365">
        <v>2020</v>
      </c>
      <c r="B365" s="1">
        <v>364</v>
      </c>
      <c r="C365" s="2" t="s">
        <v>405</v>
      </c>
      <c r="D365" s="2" t="s">
        <v>81</v>
      </c>
      <c r="E365" s="2">
        <v>24</v>
      </c>
      <c r="F365" s="2" t="s">
        <v>169</v>
      </c>
      <c r="G365" s="2">
        <v>13</v>
      </c>
      <c r="H365" s="2">
        <v>2</v>
      </c>
      <c r="I365" s="2">
        <v>5</v>
      </c>
      <c r="J365" s="2">
        <v>5</v>
      </c>
      <c r="K365" s="2">
        <v>62</v>
      </c>
      <c r="L365" s="2">
        <v>1</v>
      </c>
      <c r="M365" s="2">
        <v>3</v>
      </c>
      <c r="N365" s="2">
        <v>27</v>
      </c>
      <c r="O365" s="2">
        <v>5.4</v>
      </c>
      <c r="P365" s="2">
        <v>35</v>
      </c>
      <c r="Q365" s="2">
        <v>7</v>
      </c>
      <c r="R365" s="2">
        <v>5.4</v>
      </c>
      <c r="S365" s="2">
        <v>1</v>
      </c>
      <c r="T365" s="2">
        <v>5</v>
      </c>
      <c r="U365" s="2">
        <v>0</v>
      </c>
      <c r="V365" s="2">
        <v>0</v>
      </c>
      <c r="W365" s="2">
        <v>0</v>
      </c>
      <c r="X365" s="2">
        <v>157.9</v>
      </c>
      <c r="Y365" t="str">
        <f t="shared" si="20"/>
        <v>Gunner Olszewski</v>
      </c>
      <c r="Z365" t="str">
        <f t="shared" si="21"/>
        <v>2020-Gunner Olszewski</v>
      </c>
      <c r="AA365" s="13">
        <f t="shared" si="22"/>
        <v>76.307692307692307</v>
      </c>
      <c r="AB365">
        <f t="shared" si="23"/>
        <v>43.07692307692308</v>
      </c>
    </row>
    <row r="366" spans="1:28" x14ac:dyDescent="0.2">
      <c r="A366">
        <v>2020</v>
      </c>
      <c r="B366" s="1">
        <v>365</v>
      </c>
      <c r="C366" s="2" t="s">
        <v>173</v>
      </c>
      <c r="D366" s="2" t="s">
        <v>74</v>
      </c>
      <c r="E366" s="2">
        <v>26</v>
      </c>
      <c r="F366" s="3"/>
      <c r="G366" s="2">
        <v>10</v>
      </c>
      <c r="H366" s="2">
        <v>0</v>
      </c>
      <c r="I366" s="2">
        <v>5</v>
      </c>
      <c r="J366" s="2">
        <v>5</v>
      </c>
      <c r="K366" s="2">
        <v>18</v>
      </c>
      <c r="L366" s="2">
        <v>1</v>
      </c>
      <c r="M366" s="2">
        <v>1</v>
      </c>
      <c r="N366" s="2">
        <v>-8</v>
      </c>
      <c r="O366" s="2">
        <v>-1.6</v>
      </c>
      <c r="P366" s="2">
        <v>26</v>
      </c>
      <c r="Q366" s="2">
        <v>5.2</v>
      </c>
      <c r="R366" s="2">
        <v>-1.6</v>
      </c>
      <c r="S366" s="2">
        <v>0</v>
      </c>
      <c r="T366" s="3"/>
      <c r="U366" s="2">
        <v>0</v>
      </c>
      <c r="V366" s="2">
        <v>0</v>
      </c>
      <c r="W366" s="2">
        <v>0</v>
      </c>
      <c r="X366" s="2">
        <v>121.2</v>
      </c>
      <c r="Y366" t="str">
        <f t="shared" si="20"/>
        <v>C.J. Prosise</v>
      </c>
      <c r="Z366" t="str">
        <f t="shared" si="21"/>
        <v>2020-C.J. Prosise</v>
      </c>
      <c r="AA366" s="13">
        <f t="shared" si="22"/>
        <v>28.8</v>
      </c>
      <c r="AB366">
        <f t="shared" si="23"/>
        <v>41.6</v>
      </c>
    </row>
    <row r="367" spans="1:28" x14ac:dyDescent="0.2">
      <c r="A367">
        <v>2020</v>
      </c>
      <c r="B367" s="1">
        <v>366</v>
      </c>
      <c r="C367" s="2" t="s">
        <v>1032</v>
      </c>
      <c r="D367" s="2" t="s">
        <v>26</v>
      </c>
      <c r="E367" s="2">
        <v>28</v>
      </c>
      <c r="F367" s="2" t="s">
        <v>311</v>
      </c>
      <c r="G367" s="2">
        <v>11</v>
      </c>
      <c r="H367" s="2">
        <v>4</v>
      </c>
      <c r="I367" s="2">
        <v>8</v>
      </c>
      <c r="J367" s="2">
        <v>5</v>
      </c>
      <c r="K367" s="2">
        <v>49</v>
      </c>
      <c r="L367" s="2">
        <v>2</v>
      </c>
      <c r="M367" s="2">
        <v>4</v>
      </c>
      <c r="N367" s="2">
        <v>36</v>
      </c>
      <c r="O367" s="2">
        <v>7.2</v>
      </c>
      <c r="P367" s="2">
        <v>13</v>
      </c>
      <c r="Q367" s="2">
        <v>2.6</v>
      </c>
      <c r="R367" s="2">
        <v>8.4</v>
      </c>
      <c r="S367" s="2">
        <v>0</v>
      </c>
      <c r="T367" s="3"/>
      <c r="U367" s="2">
        <v>1</v>
      </c>
      <c r="V367" s="2">
        <v>12.5</v>
      </c>
      <c r="W367" s="2">
        <v>0</v>
      </c>
      <c r="X367" s="2">
        <v>119.3</v>
      </c>
      <c r="Y367" t="str">
        <f t="shared" si="20"/>
        <v>MyCole Pruitt</v>
      </c>
      <c r="Z367" t="str">
        <f t="shared" si="21"/>
        <v>2020-MyCole Pruitt</v>
      </c>
      <c r="AA367" s="13">
        <f t="shared" si="22"/>
        <v>71.272727272727266</v>
      </c>
      <c r="AB367">
        <f t="shared" si="23"/>
        <v>18.90909090909091</v>
      </c>
    </row>
    <row r="368" spans="1:28" x14ac:dyDescent="0.2">
      <c r="A368">
        <v>2020</v>
      </c>
      <c r="B368" s="1">
        <v>367</v>
      </c>
      <c r="C368" s="2" t="s">
        <v>401</v>
      </c>
      <c r="D368" s="2" t="s">
        <v>66</v>
      </c>
      <c r="E368" s="2">
        <v>29</v>
      </c>
      <c r="F368" s="3"/>
      <c r="G368" s="2">
        <v>4</v>
      </c>
      <c r="H368" s="2">
        <v>0</v>
      </c>
      <c r="I368" s="2">
        <v>6</v>
      </c>
      <c r="J368" s="2">
        <v>5</v>
      </c>
      <c r="K368" s="2">
        <v>43</v>
      </c>
      <c r="L368" s="2">
        <v>0</v>
      </c>
      <c r="M368" s="2">
        <v>1</v>
      </c>
      <c r="N368" s="2">
        <v>10</v>
      </c>
      <c r="O368" s="2">
        <v>2</v>
      </c>
      <c r="P368" s="2">
        <v>33</v>
      </c>
      <c r="Q368" s="2">
        <v>6.6</v>
      </c>
      <c r="R368" s="2">
        <v>1.7</v>
      </c>
      <c r="S368" s="2">
        <v>0</v>
      </c>
      <c r="T368" s="3"/>
      <c r="U368" s="2">
        <v>0</v>
      </c>
      <c r="V368" s="2">
        <v>0</v>
      </c>
      <c r="W368" s="2">
        <v>0</v>
      </c>
      <c r="X368" s="2">
        <v>96.5</v>
      </c>
      <c r="Y368" t="str">
        <f t="shared" si="20"/>
        <v>Theo Riddick</v>
      </c>
      <c r="Z368" t="str">
        <f t="shared" si="21"/>
        <v>2020-Theo Riddick</v>
      </c>
      <c r="AA368" s="13">
        <f t="shared" si="22"/>
        <v>172</v>
      </c>
      <c r="AB368">
        <f t="shared" si="23"/>
        <v>132</v>
      </c>
    </row>
    <row r="369" spans="1:28" x14ac:dyDescent="0.2">
      <c r="A369">
        <v>2020</v>
      </c>
      <c r="B369" s="1">
        <v>368</v>
      </c>
      <c r="C369" s="2" t="s">
        <v>1205</v>
      </c>
      <c r="D369" s="2" t="s">
        <v>19</v>
      </c>
      <c r="E369" s="2">
        <v>25</v>
      </c>
      <c r="F369" s="3"/>
      <c r="G369" s="2">
        <v>8</v>
      </c>
      <c r="H369" s="2">
        <v>0</v>
      </c>
      <c r="I369" s="2">
        <v>8</v>
      </c>
      <c r="J369" s="2">
        <v>5</v>
      </c>
      <c r="K369" s="2">
        <v>46</v>
      </c>
      <c r="L369" s="2">
        <v>0</v>
      </c>
      <c r="M369" s="2">
        <v>1</v>
      </c>
      <c r="N369" s="2">
        <v>28</v>
      </c>
      <c r="O369" s="2">
        <v>5.6</v>
      </c>
      <c r="P369" s="2">
        <v>18</v>
      </c>
      <c r="Q369" s="2">
        <v>3.6</v>
      </c>
      <c r="R369" s="2">
        <v>15</v>
      </c>
      <c r="S369" s="2">
        <v>0</v>
      </c>
      <c r="T369" s="3"/>
      <c r="U369" s="2">
        <v>0</v>
      </c>
      <c r="V369" s="2">
        <v>0</v>
      </c>
      <c r="W369" s="2">
        <v>0</v>
      </c>
      <c r="X369" s="2">
        <v>78.099999999999994</v>
      </c>
      <c r="Y369" t="str">
        <f t="shared" si="20"/>
        <v>Darrius Shepherd</v>
      </c>
      <c r="Z369" t="str">
        <f t="shared" si="21"/>
        <v>2020-Darrius Shepherd</v>
      </c>
      <c r="AA369" s="13">
        <f t="shared" si="22"/>
        <v>92</v>
      </c>
      <c r="AB369">
        <f t="shared" si="23"/>
        <v>36</v>
      </c>
    </row>
    <row r="370" spans="1:28" x14ac:dyDescent="0.2">
      <c r="A370">
        <v>2020</v>
      </c>
      <c r="B370" s="1">
        <v>369</v>
      </c>
      <c r="C370" s="2" t="s">
        <v>998</v>
      </c>
      <c r="D370" s="2" t="s">
        <v>88</v>
      </c>
      <c r="E370" s="2">
        <v>24</v>
      </c>
      <c r="F370" s="2" t="s">
        <v>169</v>
      </c>
      <c r="G370" s="2">
        <v>15</v>
      </c>
      <c r="H370" s="2">
        <v>1</v>
      </c>
      <c r="I370" s="2">
        <v>7</v>
      </c>
      <c r="J370" s="2">
        <v>5</v>
      </c>
      <c r="K370" s="2">
        <v>50</v>
      </c>
      <c r="L370" s="2">
        <v>0</v>
      </c>
      <c r="M370" s="2">
        <v>2</v>
      </c>
      <c r="N370" s="2">
        <v>23</v>
      </c>
      <c r="O370" s="2">
        <v>4.5999999999999996</v>
      </c>
      <c r="P370" s="2">
        <v>27</v>
      </c>
      <c r="Q370" s="2">
        <v>5.4</v>
      </c>
      <c r="R370" s="2">
        <v>11.7</v>
      </c>
      <c r="S370" s="2">
        <v>0</v>
      </c>
      <c r="T370" s="3"/>
      <c r="U370" s="2">
        <v>0</v>
      </c>
      <c r="V370" s="2">
        <v>0</v>
      </c>
      <c r="W370" s="2">
        <v>1</v>
      </c>
      <c r="X370" s="2">
        <v>51.8</v>
      </c>
      <c r="Y370" t="str">
        <f t="shared" si="20"/>
        <v>Trent Sherfield</v>
      </c>
      <c r="Z370" t="str">
        <f t="shared" si="21"/>
        <v>2020-Trent Sherfield</v>
      </c>
      <c r="AA370" s="13">
        <f t="shared" si="22"/>
        <v>53.333333333333336</v>
      </c>
      <c r="AB370">
        <f t="shared" si="23"/>
        <v>28.8</v>
      </c>
    </row>
    <row r="371" spans="1:28" x14ac:dyDescent="0.2">
      <c r="A371">
        <v>2020</v>
      </c>
      <c r="B371" s="1">
        <v>370</v>
      </c>
      <c r="C371" s="2" t="s">
        <v>470</v>
      </c>
      <c r="D371" s="2" t="s">
        <v>19</v>
      </c>
      <c r="E371" s="2">
        <v>25</v>
      </c>
      <c r="F371" s="2" t="s">
        <v>169</v>
      </c>
      <c r="G371" s="2">
        <v>15</v>
      </c>
      <c r="H371" s="2">
        <v>1</v>
      </c>
      <c r="I371" s="2">
        <v>6</v>
      </c>
      <c r="J371" s="2">
        <v>5</v>
      </c>
      <c r="K371" s="2">
        <v>66</v>
      </c>
      <c r="L371" s="2">
        <v>1</v>
      </c>
      <c r="M371" s="2">
        <v>4</v>
      </c>
      <c r="N371" s="2">
        <v>19</v>
      </c>
      <c r="O371" s="2">
        <v>3.8</v>
      </c>
      <c r="P371" s="2">
        <v>47</v>
      </c>
      <c r="Q371" s="2">
        <v>9.4</v>
      </c>
      <c r="R371" s="2">
        <v>6.7</v>
      </c>
      <c r="S371" s="2">
        <v>0</v>
      </c>
      <c r="T371" s="3"/>
      <c r="U371" s="2">
        <v>0</v>
      </c>
      <c r="V371" s="2">
        <v>0</v>
      </c>
      <c r="W371" s="2">
        <v>0</v>
      </c>
      <c r="X371" s="2">
        <v>152.1</v>
      </c>
      <c r="Y371" t="str">
        <f t="shared" si="20"/>
        <v>Malik Taylor</v>
      </c>
      <c r="Z371" t="str">
        <f t="shared" si="21"/>
        <v>2020-Malik Taylor</v>
      </c>
      <c r="AA371" s="13">
        <f t="shared" si="22"/>
        <v>70.400000000000006</v>
      </c>
      <c r="AB371">
        <f t="shared" si="23"/>
        <v>50.133333333333333</v>
      </c>
    </row>
    <row r="372" spans="1:28" x14ac:dyDescent="0.2">
      <c r="A372">
        <v>2020</v>
      </c>
      <c r="B372" s="1">
        <v>371</v>
      </c>
      <c r="C372" s="2" t="s">
        <v>990</v>
      </c>
      <c r="D372" s="2" t="s">
        <v>35</v>
      </c>
      <c r="E372" s="2">
        <v>29</v>
      </c>
      <c r="F372" s="2" t="s">
        <v>311</v>
      </c>
      <c r="G372" s="2">
        <v>16</v>
      </c>
      <c r="H372" s="2">
        <v>2</v>
      </c>
      <c r="I372" s="2">
        <v>6</v>
      </c>
      <c r="J372" s="2">
        <v>5</v>
      </c>
      <c r="K372" s="2">
        <v>46</v>
      </c>
      <c r="L372" s="2">
        <v>0</v>
      </c>
      <c r="M372" s="2">
        <v>3</v>
      </c>
      <c r="N372" s="2">
        <v>20</v>
      </c>
      <c r="O372" s="2">
        <v>4</v>
      </c>
      <c r="P372" s="2">
        <v>26</v>
      </c>
      <c r="Q372" s="2">
        <v>5.2</v>
      </c>
      <c r="R372" s="2">
        <v>4.3</v>
      </c>
      <c r="S372" s="2">
        <v>0</v>
      </c>
      <c r="T372" s="3"/>
      <c r="U372" s="2">
        <v>0</v>
      </c>
      <c r="V372" s="2">
        <v>0</v>
      </c>
      <c r="W372" s="2">
        <v>0</v>
      </c>
      <c r="X372" s="2">
        <v>98.6</v>
      </c>
      <c r="Y372" t="str">
        <f t="shared" si="20"/>
        <v>Levine Toilolo</v>
      </c>
      <c r="Z372" t="str">
        <f t="shared" si="21"/>
        <v>2020-Levine Toilolo</v>
      </c>
      <c r="AA372" s="13">
        <f t="shared" si="22"/>
        <v>46</v>
      </c>
      <c r="AB372">
        <f t="shared" si="23"/>
        <v>26</v>
      </c>
    </row>
    <row r="373" spans="1:28" x14ac:dyDescent="0.2">
      <c r="A373">
        <v>2020</v>
      </c>
      <c r="B373" s="1">
        <v>372</v>
      </c>
      <c r="C373" s="2" t="s">
        <v>377</v>
      </c>
      <c r="D373" s="2" t="s">
        <v>16</v>
      </c>
      <c r="E373" s="2">
        <v>23</v>
      </c>
      <c r="F373" s="3"/>
      <c r="G373" s="2">
        <v>10</v>
      </c>
      <c r="H373" s="2">
        <v>0</v>
      </c>
      <c r="I373" s="2">
        <v>10</v>
      </c>
      <c r="J373" s="2">
        <v>5</v>
      </c>
      <c r="K373" s="2">
        <v>34</v>
      </c>
      <c r="L373" s="2">
        <v>1</v>
      </c>
      <c r="M373" s="2">
        <v>2</v>
      </c>
      <c r="N373" s="2">
        <v>11</v>
      </c>
      <c r="O373" s="2">
        <v>2.2000000000000002</v>
      </c>
      <c r="P373" s="2">
        <v>23</v>
      </c>
      <c r="Q373" s="2">
        <v>4.5999999999999996</v>
      </c>
      <c r="R373" s="2">
        <v>2.4</v>
      </c>
      <c r="S373" s="2">
        <v>0</v>
      </c>
      <c r="T373" s="3"/>
      <c r="U373" s="2">
        <v>3</v>
      </c>
      <c r="V373" s="2">
        <v>30</v>
      </c>
      <c r="W373" s="2">
        <v>0</v>
      </c>
      <c r="X373" s="2">
        <v>91.2</v>
      </c>
      <c r="Y373" t="str">
        <f t="shared" si="20"/>
        <v>Ke'Shawn Vaughn</v>
      </c>
      <c r="Z373" t="str">
        <f t="shared" si="21"/>
        <v>2020-Ke'Shawn Vaughn</v>
      </c>
      <c r="AA373" s="13">
        <f t="shared" si="22"/>
        <v>54.4</v>
      </c>
      <c r="AB373">
        <f t="shared" si="23"/>
        <v>36.799999999999997</v>
      </c>
    </row>
    <row r="374" spans="1:28" x14ac:dyDescent="0.2">
      <c r="A374">
        <v>2020</v>
      </c>
      <c r="B374" s="1">
        <v>373</v>
      </c>
      <c r="C374" s="2" t="s">
        <v>124</v>
      </c>
      <c r="D374" s="2" t="s">
        <v>115</v>
      </c>
      <c r="E374" s="2">
        <v>27</v>
      </c>
      <c r="F374" s="3"/>
      <c r="G374" s="2">
        <v>4</v>
      </c>
      <c r="H374" s="2">
        <v>1</v>
      </c>
      <c r="I374" s="2">
        <v>10</v>
      </c>
      <c r="J374" s="2">
        <v>5</v>
      </c>
      <c r="K374" s="2">
        <v>30</v>
      </c>
      <c r="L374" s="2">
        <v>0</v>
      </c>
      <c r="M374" s="2">
        <v>2</v>
      </c>
      <c r="N374" s="2">
        <v>7</v>
      </c>
      <c r="O374" s="2">
        <v>1.4</v>
      </c>
      <c r="P374" s="2">
        <v>23</v>
      </c>
      <c r="Q374" s="2">
        <v>4.5999999999999996</v>
      </c>
      <c r="R374" s="2">
        <v>2.6</v>
      </c>
      <c r="S374" s="2">
        <v>0</v>
      </c>
      <c r="T374" s="3"/>
      <c r="U374" s="2">
        <v>0</v>
      </c>
      <c r="V374" s="2">
        <v>0</v>
      </c>
      <c r="W374" s="3"/>
      <c r="X374" s="2">
        <v>56.2</v>
      </c>
      <c r="Y374" t="str">
        <f t="shared" si="20"/>
        <v>DeAndre Washington</v>
      </c>
      <c r="Z374" t="str">
        <f t="shared" si="21"/>
        <v>2020-DeAndre Washington</v>
      </c>
      <c r="AA374" s="13">
        <f t="shared" si="22"/>
        <v>120</v>
      </c>
      <c r="AB374">
        <f t="shared" si="23"/>
        <v>92</v>
      </c>
    </row>
    <row r="375" spans="1:28" x14ac:dyDescent="0.2">
      <c r="A375">
        <v>2020</v>
      </c>
      <c r="B375" s="1">
        <v>374</v>
      </c>
      <c r="C375" s="2" t="s">
        <v>378</v>
      </c>
      <c r="D375" s="2" t="s">
        <v>86</v>
      </c>
      <c r="E375" s="2">
        <v>23</v>
      </c>
      <c r="F375" s="3"/>
      <c r="G375" s="2">
        <v>10</v>
      </c>
      <c r="H375" s="2">
        <v>0</v>
      </c>
      <c r="I375" s="2">
        <v>5</v>
      </c>
      <c r="J375" s="2">
        <v>5</v>
      </c>
      <c r="K375" s="2">
        <v>30</v>
      </c>
      <c r="L375" s="2">
        <v>0</v>
      </c>
      <c r="M375" s="2">
        <v>1</v>
      </c>
      <c r="N375" s="2">
        <v>-11</v>
      </c>
      <c r="O375" s="2">
        <v>-2.2000000000000002</v>
      </c>
      <c r="P375" s="2">
        <v>41</v>
      </c>
      <c r="Q375" s="2">
        <v>8.1999999999999993</v>
      </c>
      <c r="R375" s="2">
        <v>-2.2000000000000002</v>
      </c>
      <c r="S375" s="2">
        <v>2</v>
      </c>
      <c r="T375" s="2">
        <v>2.5</v>
      </c>
      <c r="U375" s="2">
        <v>0</v>
      </c>
      <c r="V375" s="2">
        <v>0</v>
      </c>
      <c r="W375" s="2">
        <v>0</v>
      </c>
      <c r="X375" s="2">
        <v>91.7</v>
      </c>
      <c r="Y375" t="str">
        <f t="shared" si="20"/>
        <v>Trayveon Williams</v>
      </c>
      <c r="Z375" t="str">
        <f t="shared" si="21"/>
        <v>2020-Trayveon Williams</v>
      </c>
      <c r="AA375" s="13">
        <f t="shared" si="22"/>
        <v>48</v>
      </c>
      <c r="AB375">
        <f t="shared" si="23"/>
        <v>65.599999999999994</v>
      </c>
    </row>
    <row r="376" spans="1:28" x14ac:dyDescent="0.2">
      <c r="A376">
        <v>2020</v>
      </c>
      <c r="B376" s="1">
        <v>375</v>
      </c>
      <c r="C376" s="2" t="s">
        <v>1144</v>
      </c>
      <c r="D376" s="2" t="s">
        <v>47</v>
      </c>
      <c r="E376" s="2">
        <v>24</v>
      </c>
      <c r="F376" s="3"/>
      <c r="G376" s="2">
        <v>8</v>
      </c>
      <c r="H376" s="2">
        <v>0</v>
      </c>
      <c r="I376" s="2">
        <v>8</v>
      </c>
      <c r="J376" s="2">
        <v>4</v>
      </c>
      <c r="K376" s="2">
        <v>85</v>
      </c>
      <c r="L376" s="2">
        <v>0</v>
      </c>
      <c r="M376" s="2">
        <v>4</v>
      </c>
      <c r="N376" s="2">
        <v>74</v>
      </c>
      <c r="O376" s="2">
        <v>18.5</v>
      </c>
      <c r="P376" s="2">
        <v>11</v>
      </c>
      <c r="Q376" s="2">
        <v>2.8</v>
      </c>
      <c r="R376" s="2">
        <v>15.1</v>
      </c>
      <c r="S376" s="2">
        <v>0</v>
      </c>
      <c r="T376" s="3"/>
      <c r="U376" s="2">
        <v>1</v>
      </c>
      <c r="V376" s="2">
        <v>12.5</v>
      </c>
      <c r="W376" s="2">
        <v>1</v>
      </c>
      <c r="X376" s="2">
        <v>48.4</v>
      </c>
      <c r="Y376" t="str">
        <f t="shared" si="20"/>
        <v>JJ Arcega-Whiteside</v>
      </c>
      <c r="Z376" t="str">
        <f t="shared" si="21"/>
        <v>2020-JJ Arcega-Whiteside</v>
      </c>
      <c r="AA376" s="13">
        <f t="shared" si="22"/>
        <v>170</v>
      </c>
      <c r="AB376">
        <f t="shared" si="23"/>
        <v>22</v>
      </c>
    </row>
    <row r="377" spans="1:28" x14ac:dyDescent="0.2">
      <c r="A377">
        <v>2020</v>
      </c>
      <c r="B377" s="1">
        <v>376</v>
      </c>
      <c r="C377" s="2" t="s">
        <v>116</v>
      </c>
      <c r="D377" s="2" t="s">
        <v>70</v>
      </c>
      <c r="E377" s="2">
        <v>26</v>
      </c>
      <c r="F377" s="2" t="s">
        <v>24</v>
      </c>
      <c r="G377" s="2">
        <v>16</v>
      </c>
      <c r="H377" s="2">
        <v>2</v>
      </c>
      <c r="I377" s="2">
        <v>7</v>
      </c>
      <c r="J377" s="2">
        <v>4</v>
      </c>
      <c r="K377" s="2">
        <v>12</v>
      </c>
      <c r="L377" s="2">
        <v>0</v>
      </c>
      <c r="M377" s="2">
        <v>1</v>
      </c>
      <c r="N377" s="2">
        <v>1</v>
      </c>
      <c r="O377" s="2">
        <v>0.3</v>
      </c>
      <c r="P377" s="2">
        <v>11</v>
      </c>
      <c r="Q377" s="2">
        <v>2.8</v>
      </c>
      <c r="R377" s="2">
        <v>0.1</v>
      </c>
      <c r="S377" s="2">
        <v>0</v>
      </c>
      <c r="T377" s="3"/>
      <c r="U377" s="2">
        <v>1</v>
      </c>
      <c r="V377" s="2">
        <v>14.3</v>
      </c>
      <c r="W377" s="2">
        <v>0</v>
      </c>
      <c r="X377" s="2">
        <v>62.2</v>
      </c>
      <c r="Y377" t="str">
        <f t="shared" si="20"/>
        <v>Peyton Barber</v>
      </c>
      <c r="Z377" t="str">
        <f t="shared" si="21"/>
        <v>2020-Peyton Barber</v>
      </c>
      <c r="AA377" s="13">
        <f t="shared" si="22"/>
        <v>12</v>
      </c>
      <c r="AB377">
        <f t="shared" si="23"/>
        <v>11</v>
      </c>
    </row>
    <row r="378" spans="1:28" x14ac:dyDescent="0.2">
      <c r="A378">
        <v>2020</v>
      </c>
      <c r="B378" s="1">
        <v>377</v>
      </c>
      <c r="C378" s="2" t="s">
        <v>880</v>
      </c>
      <c r="D378" s="2" t="s">
        <v>26</v>
      </c>
      <c r="E378" s="2">
        <v>24</v>
      </c>
      <c r="F378" s="2" t="s">
        <v>236</v>
      </c>
      <c r="G378" s="2">
        <v>15</v>
      </c>
      <c r="H378" s="2">
        <v>7</v>
      </c>
      <c r="I378" s="2">
        <v>5</v>
      </c>
      <c r="J378" s="2">
        <v>4</v>
      </c>
      <c r="K378" s="2">
        <v>39</v>
      </c>
      <c r="L378" s="2">
        <v>0</v>
      </c>
      <c r="M378" s="2">
        <v>2</v>
      </c>
      <c r="N378" s="2">
        <v>5</v>
      </c>
      <c r="O378" s="2">
        <v>1.3</v>
      </c>
      <c r="P378" s="2">
        <v>34</v>
      </c>
      <c r="Q378" s="2">
        <v>8.5</v>
      </c>
      <c r="R378" s="2">
        <v>1</v>
      </c>
      <c r="S378" s="2">
        <v>0</v>
      </c>
      <c r="T378" s="3"/>
      <c r="U378" s="2">
        <v>1</v>
      </c>
      <c r="V378" s="2">
        <v>20</v>
      </c>
      <c r="W378" s="2">
        <v>0</v>
      </c>
      <c r="X378" s="2">
        <v>99.2</v>
      </c>
      <c r="Y378" t="str">
        <f t="shared" si="20"/>
        <v>Khari Blasingame</v>
      </c>
      <c r="Z378" t="str">
        <f t="shared" si="21"/>
        <v>2020-Khari Blasingame</v>
      </c>
      <c r="AA378" s="13">
        <f t="shared" si="22"/>
        <v>41.6</v>
      </c>
      <c r="AB378">
        <f t="shared" si="23"/>
        <v>36.266666666666666</v>
      </c>
    </row>
    <row r="379" spans="1:28" x14ac:dyDescent="0.2">
      <c r="A379">
        <v>2020</v>
      </c>
      <c r="B379" s="1">
        <v>378</v>
      </c>
      <c r="C379" s="2" t="s">
        <v>393</v>
      </c>
      <c r="D379" s="2" t="s">
        <v>49</v>
      </c>
      <c r="E379" s="2">
        <v>28</v>
      </c>
      <c r="F379" s="2" t="s">
        <v>236</v>
      </c>
      <c r="G379" s="2">
        <v>15</v>
      </c>
      <c r="H379" s="2">
        <v>4</v>
      </c>
      <c r="I379" s="2">
        <v>4</v>
      </c>
      <c r="J379" s="2">
        <v>4</v>
      </c>
      <c r="K379" s="2">
        <v>28</v>
      </c>
      <c r="L379" s="2">
        <v>0</v>
      </c>
      <c r="M379" s="2">
        <v>1</v>
      </c>
      <c r="N379" s="2">
        <v>6</v>
      </c>
      <c r="O379" s="2">
        <v>1.5</v>
      </c>
      <c r="P379" s="2">
        <v>22</v>
      </c>
      <c r="Q379" s="2">
        <v>5.5</v>
      </c>
      <c r="R379" s="2">
        <v>1.5</v>
      </c>
      <c r="S379" s="2">
        <v>0</v>
      </c>
      <c r="T379" s="3"/>
      <c r="U379" s="2">
        <v>0</v>
      </c>
      <c r="V379" s="2">
        <v>0</v>
      </c>
      <c r="W379" s="2">
        <v>0</v>
      </c>
      <c r="X379" s="2">
        <v>95.8</v>
      </c>
      <c r="Y379" t="str">
        <f t="shared" si="20"/>
        <v>Michael Burton</v>
      </c>
      <c r="Z379" t="str">
        <f t="shared" si="21"/>
        <v>2020-Michael Burton</v>
      </c>
      <c r="AA379" s="13">
        <f t="shared" si="22"/>
        <v>29.866666666666667</v>
      </c>
      <c r="AB379">
        <f t="shared" si="23"/>
        <v>23.466666666666665</v>
      </c>
    </row>
    <row r="380" spans="1:28" x14ac:dyDescent="0.2">
      <c r="A380">
        <v>2020</v>
      </c>
      <c r="B380" s="1">
        <v>379</v>
      </c>
      <c r="C380" s="2" t="s">
        <v>117</v>
      </c>
      <c r="D380" s="2" t="s">
        <v>53</v>
      </c>
      <c r="E380" s="2">
        <v>27</v>
      </c>
      <c r="F380" s="2" t="s">
        <v>24</v>
      </c>
      <c r="G380" s="2">
        <v>8</v>
      </c>
      <c r="H380" s="2">
        <v>1</v>
      </c>
      <c r="I380" s="2">
        <v>5</v>
      </c>
      <c r="J380" s="2">
        <v>4</v>
      </c>
      <c r="K380" s="2">
        <v>34</v>
      </c>
      <c r="L380" s="2">
        <v>0</v>
      </c>
      <c r="M380" s="2">
        <v>2</v>
      </c>
      <c r="N380" s="2">
        <v>13</v>
      </c>
      <c r="O380" s="2">
        <v>3.3</v>
      </c>
      <c r="P380" s="2">
        <v>21</v>
      </c>
      <c r="Q380" s="2">
        <v>5.3</v>
      </c>
      <c r="R380" s="2">
        <v>2.6</v>
      </c>
      <c r="S380" s="2">
        <v>1</v>
      </c>
      <c r="T380" s="2">
        <v>4</v>
      </c>
      <c r="U380" s="2">
        <v>0</v>
      </c>
      <c r="V380" s="2">
        <v>0</v>
      </c>
      <c r="W380" s="2">
        <v>0</v>
      </c>
      <c r="X380" s="2">
        <v>95</v>
      </c>
      <c r="Y380" t="str">
        <f t="shared" si="20"/>
        <v>Tevin Coleman</v>
      </c>
      <c r="Z380" t="str">
        <f t="shared" si="21"/>
        <v>2020-Tevin Coleman</v>
      </c>
      <c r="AA380" s="13">
        <f t="shared" si="22"/>
        <v>68</v>
      </c>
      <c r="AB380">
        <f t="shared" si="23"/>
        <v>42</v>
      </c>
    </row>
    <row r="381" spans="1:28" x14ac:dyDescent="0.2">
      <c r="A381">
        <v>2020</v>
      </c>
      <c r="B381" s="1">
        <v>380</v>
      </c>
      <c r="C381" s="2" t="s">
        <v>1246</v>
      </c>
      <c r="D381" s="2" t="s">
        <v>49</v>
      </c>
      <c r="E381" s="2">
        <v>24</v>
      </c>
      <c r="F381" s="2" t="s">
        <v>169</v>
      </c>
      <c r="G381" s="2">
        <v>7</v>
      </c>
      <c r="H381" s="2">
        <v>4</v>
      </c>
      <c r="I381" s="2">
        <v>10</v>
      </c>
      <c r="J381" s="2">
        <v>4</v>
      </c>
      <c r="K381" s="2">
        <v>39</v>
      </c>
      <c r="L381" s="2">
        <v>0</v>
      </c>
      <c r="M381" s="2">
        <v>3</v>
      </c>
      <c r="N381" s="2">
        <v>19</v>
      </c>
      <c r="O381" s="2">
        <v>4.8</v>
      </c>
      <c r="P381" s="2">
        <v>20</v>
      </c>
      <c r="Q381" s="2">
        <v>5</v>
      </c>
      <c r="R381" s="2">
        <v>7.3</v>
      </c>
      <c r="S381" s="2">
        <v>0</v>
      </c>
      <c r="T381" s="3"/>
      <c r="U381" s="2">
        <v>1</v>
      </c>
      <c r="V381" s="2">
        <v>10</v>
      </c>
      <c r="W381" s="2">
        <v>0</v>
      </c>
      <c r="X381" s="2">
        <v>51.7</v>
      </c>
      <c r="Y381" t="str">
        <f t="shared" si="20"/>
        <v>Juwan Johnson</v>
      </c>
      <c r="Z381" t="str">
        <f t="shared" si="21"/>
        <v>2020-Juwan Johnson</v>
      </c>
      <c r="AA381" s="13">
        <f t="shared" si="22"/>
        <v>89.142857142857139</v>
      </c>
      <c r="AB381">
        <f t="shared" si="23"/>
        <v>45.714285714285715</v>
      </c>
    </row>
    <row r="382" spans="1:28" x14ac:dyDescent="0.2">
      <c r="A382">
        <v>2020</v>
      </c>
      <c r="B382" s="1">
        <v>381</v>
      </c>
      <c r="C382" s="2" t="s">
        <v>461</v>
      </c>
      <c r="D382" s="2" t="s">
        <v>68</v>
      </c>
      <c r="E382" s="2">
        <v>24</v>
      </c>
      <c r="F382" s="3"/>
      <c r="G382" s="2">
        <v>4</v>
      </c>
      <c r="H382" s="2">
        <v>0</v>
      </c>
      <c r="I382" s="2">
        <v>6</v>
      </c>
      <c r="J382" s="2">
        <v>4</v>
      </c>
      <c r="K382" s="2">
        <v>16</v>
      </c>
      <c r="L382" s="2">
        <v>0</v>
      </c>
      <c r="M382" s="2">
        <v>1</v>
      </c>
      <c r="N382" s="2">
        <v>8</v>
      </c>
      <c r="O382" s="2">
        <v>2</v>
      </c>
      <c r="P382" s="2">
        <v>8</v>
      </c>
      <c r="Q382" s="2">
        <v>2</v>
      </c>
      <c r="R382" s="2">
        <v>2.8</v>
      </c>
      <c r="S382" s="2">
        <v>0</v>
      </c>
      <c r="T382" s="3"/>
      <c r="U382" s="2">
        <v>1</v>
      </c>
      <c r="V382" s="2">
        <v>16.7</v>
      </c>
      <c r="W382" s="2">
        <v>0</v>
      </c>
      <c r="X382" s="2">
        <v>70.099999999999994</v>
      </c>
      <c r="Y382" t="str">
        <f t="shared" si="20"/>
        <v>Josh Malone</v>
      </c>
      <c r="Z382" t="str">
        <f t="shared" si="21"/>
        <v>2020-Josh Malone</v>
      </c>
      <c r="AA382" s="13">
        <f t="shared" si="22"/>
        <v>64</v>
      </c>
      <c r="AB382">
        <f t="shared" si="23"/>
        <v>32</v>
      </c>
    </row>
    <row r="383" spans="1:28" x14ac:dyDescent="0.2">
      <c r="A383">
        <v>2020</v>
      </c>
      <c r="B383" s="1">
        <v>382</v>
      </c>
      <c r="C383" s="2" t="s">
        <v>1112</v>
      </c>
      <c r="D383" s="2" t="s">
        <v>64</v>
      </c>
      <c r="E383" s="2">
        <v>26</v>
      </c>
      <c r="F383" s="2" t="s">
        <v>311</v>
      </c>
      <c r="G383" s="2">
        <v>16</v>
      </c>
      <c r="H383" s="2">
        <v>1</v>
      </c>
      <c r="I383" s="2">
        <v>4</v>
      </c>
      <c r="J383" s="2">
        <v>4</v>
      </c>
      <c r="K383" s="2">
        <v>53</v>
      </c>
      <c r="L383" s="2">
        <v>0</v>
      </c>
      <c r="M383" s="2">
        <v>1</v>
      </c>
      <c r="N383" s="2">
        <v>8</v>
      </c>
      <c r="O383" s="2">
        <v>2</v>
      </c>
      <c r="P383" s="2">
        <v>45</v>
      </c>
      <c r="Q383" s="2">
        <v>11.3</v>
      </c>
      <c r="R383" s="2">
        <v>1.8</v>
      </c>
      <c r="S383" s="2">
        <v>2</v>
      </c>
      <c r="T383" s="2">
        <v>2</v>
      </c>
      <c r="U383" s="2">
        <v>0</v>
      </c>
      <c r="V383" s="2">
        <v>0</v>
      </c>
      <c r="W383" s="2">
        <v>0</v>
      </c>
      <c r="X383" s="2">
        <v>118.7</v>
      </c>
      <c r="Y383" t="str">
        <f t="shared" si="20"/>
        <v>Johnny Mundt</v>
      </c>
      <c r="Z383" t="str">
        <f t="shared" si="21"/>
        <v>2020-Johnny Mundt</v>
      </c>
      <c r="AA383" s="13">
        <f t="shared" si="22"/>
        <v>53</v>
      </c>
      <c r="AB383">
        <f t="shared" si="23"/>
        <v>45</v>
      </c>
    </row>
    <row r="384" spans="1:28" x14ac:dyDescent="0.2">
      <c r="A384">
        <v>2020</v>
      </c>
      <c r="B384" s="1">
        <v>383</v>
      </c>
      <c r="C384" s="2" t="s">
        <v>567</v>
      </c>
      <c r="D384" s="2" t="s">
        <v>115</v>
      </c>
      <c r="E384" s="2">
        <v>25</v>
      </c>
      <c r="F384" s="3"/>
      <c r="G384" s="2">
        <v>7</v>
      </c>
      <c r="H384" s="2">
        <v>1</v>
      </c>
      <c r="I384" s="2">
        <v>6</v>
      </c>
      <c r="J384" s="2">
        <v>4</v>
      </c>
      <c r="K384" s="2">
        <v>76</v>
      </c>
      <c r="L384" s="2">
        <v>1</v>
      </c>
      <c r="M384" s="2">
        <v>3</v>
      </c>
      <c r="N384" s="2">
        <v>70</v>
      </c>
      <c r="O384" s="2">
        <v>17.5</v>
      </c>
      <c r="P384" s="2">
        <v>6</v>
      </c>
      <c r="Q384" s="2">
        <v>1.5</v>
      </c>
      <c r="R384" s="2">
        <v>18.3</v>
      </c>
      <c r="S384" s="2">
        <v>0</v>
      </c>
      <c r="T384" s="3"/>
      <c r="U384" s="2">
        <v>0</v>
      </c>
      <c r="V384" s="2">
        <v>0</v>
      </c>
      <c r="W384" s="3"/>
      <c r="X384" s="2">
        <v>149.30000000000001</v>
      </c>
      <c r="Y384" t="str">
        <f t="shared" si="20"/>
        <v>Dante Pettis</v>
      </c>
      <c r="Z384" t="str">
        <f t="shared" si="21"/>
        <v>2020-Dante Pettis</v>
      </c>
      <c r="AA384" s="13">
        <f t="shared" si="22"/>
        <v>173.71428571428572</v>
      </c>
      <c r="AB384">
        <f t="shared" si="23"/>
        <v>13.714285714285714</v>
      </c>
    </row>
    <row r="385" spans="1:28" x14ac:dyDescent="0.2">
      <c r="A385">
        <v>2020</v>
      </c>
      <c r="B385" s="1">
        <v>384</v>
      </c>
      <c r="C385" s="2" t="s">
        <v>1013</v>
      </c>
      <c r="D385" s="2" t="s">
        <v>35</v>
      </c>
      <c r="E385" s="2">
        <v>25</v>
      </c>
      <c r="F385" s="3"/>
      <c r="G385" s="2">
        <v>5</v>
      </c>
      <c r="H385" s="2">
        <v>0</v>
      </c>
      <c r="I385" s="2">
        <v>10</v>
      </c>
      <c r="J385" s="2">
        <v>4</v>
      </c>
      <c r="K385" s="2">
        <v>63</v>
      </c>
      <c r="L385" s="2">
        <v>0</v>
      </c>
      <c r="M385" s="2">
        <v>2</v>
      </c>
      <c r="N385" s="2">
        <v>53</v>
      </c>
      <c r="O385" s="2">
        <v>13.3</v>
      </c>
      <c r="P385" s="2">
        <v>10</v>
      </c>
      <c r="Q385" s="2">
        <v>2.5</v>
      </c>
      <c r="R385" s="2">
        <v>7.8</v>
      </c>
      <c r="S385" s="2">
        <v>0</v>
      </c>
      <c r="T385" s="3"/>
      <c r="U385" s="2">
        <v>0</v>
      </c>
      <c r="V385" s="2">
        <v>0</v>
      </c>
      <c r="W385" s="2">
        <v>0</v>
      </c>
      <c r="X385" s="2">
        <v>61.7</v>
      </c>
      <c r="Y385" t="str">
        <f t="shared" si="20"/>
        <v>Damion Ratley</v>
      </c>
      <c r="Z385" t="str">
        <f t="shared" si="21"/>
        <v>2020-Damion Ratley</v>
      </c>
      <c r="AA385" s="13">
        <f t="shared" si="22"/>
        <v>201.6</v>
      </c>
      <c r="AB385">
        <f t="shared" si="23"/>
        <v>32</v>
      </c>
    </row>
    <row r="386" spans="1:28" x14ac:dyDescent="0.2">
      <c r="A386">
        <v>2020</v>
      </c>
      <c r="B386" s="1">
        <v>385</v>
      </c>
      <c r="C386" s="2" t="s">
        <v>1157</v>
      </c>
      <c r="D386" s="2" t="s">
        <v>41</v>
      </c>
      <c r="E386" s="2">
        <v>24</v>
      </c>
      <c r="F386" s="2" t="s">
        <v>169</v>
      </c>
      <c r="G386" s="2">
        <v>5</v>
      </c>
      <c r="H386" s="2">
        <v>1</v>
      </c>
      <c r="I386" s="2">
        <v>4</v>
      </c>
      <c r="J386" s="2">
        <v>4</v>
      </c>
      <c r="K386" s="2">
        <v>39</v>
      </c>
      <c r="L386" s="2">
        <v>0</v>
      </c>
      <c r="M386" s="2">
        <v>3</v>
      </c>
      <c r="N386" s="2">
        <v>36</v>
      </c>
      <c r="O386" s="2">
        <v>9</v>
      </c>
      <c r="P386" s="2">
        <v>3</v>
      </c>
      <c r="Q386" s="2">
        <v>0.8</v>
      </c>
      <c r="R386" s="2">
        <v>9</v>
      </c>
      <c r="S386" s="2">
        <v>0</v>
      </c>
      <c r="T386" s="3"/>
      <c r="U386" s="2">
        <v>0</v>
      </c>
      <c r="V386" s="2">
        <v>0</v>
      </c>
      <c r="W386" s="2">
        <v>0</v>
      </c>
      <c r="X386" s="2">
        <v>107.3</v>
      </c>
      <c r="Y386" t="str">
        <f t="shared" si="20"/>
        <v>Riley Ridley</v>
      </c>
      <c r="Z386" t="str">
        <f t="shared" si="21"/>
        <v>2020-Riley Ridley</v>
      </c>
      <c r="AA386" s="13">
        <f t="shared" si="22"/>
        <v>124.8</v>
      </c>
      <c r="AB386">
        <f t="shared" si="23"/>
        <v>9.6</v>
      </c>
    </row>
    <row r="387" spans="1:28" x14ac:dyDescent="0.2">
      <c r="A387">
        <v>2020</v>
      </c>
      <c r="B387" s="1">
        <v>386</v>
      </c>
      <c r="C387" s="2" t="s">
        <v>347</v>
      </c>
      <c r="D387" s="2" t="s">
        <v>21</v>
      </c>
      <c r="E387" s="2">
        <v>32</v>
      </c>
      <c r="F387" s="3"/>
      <c r="G387" s="2">
        <v>15</v>
      </c>
      <c r="H387" s="2">
        <v>0</v>
      </c>
      <c r="I387" s="2">
        <v>5</v>
      </c>
      <c r="J387" s="2">
        <v>4</v>
      </c>
      <c r="K387" s="2">
        <v>34</v>
      </c>
      <c r="L387" s="2">
        <v>0</v>
      </c>
      <c r="M387" s="2">
        <v>2</v>
      </c>
      <c r="N387" s="2">
        <v>29</v>
      </c>
      <c r="O387" s="2">
        <v>7.3</v>
      </c>
      <c r="P387" s="2">
        <v>5</v>
      </c>
      <c r="Q387" s="2">
        <v>1.3</v>
      </c>
      <c r="R387" s="2">
        <v>9.6</v>
      </c>
      <c r="S387" s="2">
        <v>0</v>
      </c>
      <c r="T387" s="3"/>
      <c r="U387" s="2">
        <v>1</v>
      </c>
      <c r="V387" s="2">
        <v>20</v>
      </c>
      <c r="W387" s="2">
        <v>1</v>
      </c>
      <c r="X387" s="2">
        <v>55.4</v>
      </c>
      <c r="Y387" t="str">
        <f t="shared" ref="Y387:Y450" si="24">SUBSTITUTE(SUBSTITUTE(C387,"*",""),"+","")</f>
        <v>Andre Roberts</v>
      </c>
      <c r="Z387" t="str">
        <f t="shared" ref="Z387:Z450" si="25">TRIM(CONCATENATE(A387,"-",Y387))</f>
        <v>2020-Andre Roberts</v>
      </c>
      <c r="AA387" s="13">
        <f t="shared" ref="AA387:AA450" si="26">K387/G387*16</f>
        <v>36.266666666666666</v>
      </c>
      <c r="AB387">
        <f t="shared" ref="AB387:AB450" si="27">P387/G387*16</f>
        <v>5.333333333333333</v>
      </c>
    </row>
    <row r="388" spans="1:28" x14ac:dyDescent="0.2">
      <c r="A388">
        <v>2020</v>
      </c>
      <c r="B388" s="1">
        <v>387</v>
      </c>
      <c r="C388" s="2" t="s">
        <v>534</v>
      </c>
      <c r="D388" s="2" t="s">
        <v>43</v>
      </c>
      <c r="E388" s="2">
        <v>29</v>
      </c>
      <c r="F388" s="3"/>
      <c r="G388" s="2">
        <v>7</v>
      </c>
      <c r="H388" s="2">
        <v>1</v>
      </c>
      <c r="I388" s="2">
        <v>6</v>
      </c>
      <c r="J388" s="2">
        <v>4</v>
      </c>
      <c r="K388" s="2">
        <v>31</v>
      </c>
      <c r="L388" s="2">
        <v>0</v>
      </c>
      <c r="M388" s="2">
        <v>2</v>
      </c>
      <c r="N388" s="2">
        <v>9</v>
      </c>
      <c r="O388" s="2">
        <v>2.2999999999999998</v>
      </c>
      <c r="P388" s="2">
        <v>22</v>
      </c>
      <c r="Q388" s="2">
        <v>5.5</v>
      </c>
      <c r="R388" s="2">
        <v>7.3</v>
      </c>
      <c r="S388" s="2">
        <v>1</v>
      </c>
      <c r="T388" s="2">
        <v>4</v>
      </c>
      <c r="U388" s="2">
        <v>0</v>
      </c>
      <c r="V388" s="2">
        <v>0</v>
      </c>
      <c r="W388" s="2">
        <v>0</v>
      </c>
      <c r="X388" s="2">
        <v>79.2</v>
      </c>
      <c r="Y388" t="str">
        <f t="shared" si="24"/>
        <v>Seth Roberts</v>
      </c>
      <c r="Z388" t="str">
        <f t="shared" si="25"/>
        <v>2020-Seth Roberts</v>
      </c>
      <c r="AA388" s="13">
        <f t="shared" si="26"/>
        <v>70.857142857142861</v>
      </c>
      <c r="AB388">
        <f t="shared" si="27"/>
        <v>50.285714285714285</v>
      </c>
    </row>
    <row r="389" spans="1:28" x14ac:dyDescent="0.2">
      <c r="A389">
        <v>2020</v>
      </c>
      <c r="B389" s="1">
        <v>388</v>
      </c>
      <c r="C389" s="2" t="s">
        <v>1027</v>
      </c>
      <c r="D389" s="2" t="s">
        <v>21</v>
      </c>
      <c r="E389" s="2">
        <v>33</v>
      </c>
      <c r="F389" s="2" t="s">
        <v>311</v>
      </c>
      <c r="G389" s="2">
        <v>10</v>
      </c>
      <c r="H389" s="2">
        <v>2</v>
      </c>
      <c r="I389" s="2">
        <v>6</v>
      </c>
      <c r="J389" s="2">
        <v>4</v>
      </c>
      <c r="K389" s="2">
        <v>35</v>
      </c>
      <c r="L389" s="2">
        <v>2</v>
      </c>
      <c r="M389" s="2">
        <v>3</v>
      </c>
      <c r="N389" s="2">
        <v>15</v>
      </c>
      <c r="O389" s="2">
        <v>3.8</v>
      </c>
      <c r="P389" s="2">
        <v>20</v>
      </c>
      <c r="Q389" s="2">
        <v>5</v>
      </c>
      <c r="R389" s="2">
        <v>3.7</v>
      </c>
      <c r="S389" s="2">
        <v>0</v>
      </c>
      <c r="T389" s="3"/>
      <c r="U389" s="2">
        <v>0</v>
      </c>
      <c r="V389" s="2">
        <v>0</v>
      </c>
      <c r="W389" s="2">
        <v>0</v>
      </c>
      <c r="X389" s="2">
        <v>121.5</v>
      </c>
      <c r="Y389" t="str">
        <f t="shared" si="24"/>
        <v>Lee Smith</v>
      </c>
      <c r="Z389" t="str">
        <f t="shared" si="25"/>
        <v>2020-Lee Smith</v>
      </c>
      <c r="AA389" s="13">
        <f t="shared" si="26"/>
        <v>56</v>
      </c>
      <c r="AB389">
        <f t="shared" si="27"/>
        <v>32</v>
      </c>
    </row>
    <row r="390" spans="1:28" x14ac:dyDescent="0.2">
      <c r="A390">
        <v>2020</v>
      </c>
      <c r="B390" s="1">
        <v>389</v>
      </c>
      <c r="C390" s="2" t="s">
        <v>152</v>
      </c>
      <c r="D390" s="2" t="s">
        <v>90</v>
      </c>
      <c r="E390" s="2">
        <v>26</v>
      </c>
      <c r="F390" s="3"/>
      <c r="G390" s="2">
        <v>5</v>
      </c>
      <c r="H390" s="2">
        <v>0</v>
      </c>
      <c r="I390" s="2">
        <v>4</v>
      </c>
      <c r="J390" s="2">
        <v>4</v>
      </c>
      <c r="K390" s="2">
        <v>21</v>
      </c>
      <c r="L390" s="2">
        <v>0</v>
      </c>
      <c r="M390" s="2">
        <v>2</v>
      </c>
      <c r="N390" s="2">
        <v>-2</v>
      </c>
      <c r="O390" s="2">
        <v>-0.5</v>
      </c>
      <c r="P390" s="2">
        <v>23</v>
      </c>
      <c r="Q390" s="2">
        <v>5.8</v>
      </c>
      <c r="R390" s="2">
        <v>-0.5</v>
      </c>
      <c r="S390" s="2">
        <v>0</v>
      </c>
      <c r="T390" s="3"/>
      <c r="U390" s="2">
        <v>0</v>
      </c>
      <c r="V390" s="2">
        <v>0</v>
      </c>
      <c r="W390" s="2">
        <v>0</v>
      </c>
      <c r="X390" s="2">
        <v>88.5</v>
      </c>
      <c r="Y390" t="str">
        <f t="shared" si="24"/>
        <v>Jonathan Williams</v>
      </c>
      <c r="Z390" t="str">
        <f t="shared" si="25"/>
        <v>2020-Jonathan Williams</v>
      </c>
      <c r="AA390" s="13">
        <f t="shared" si="26"/>
        <v>67.2</v>
      </c>
      <c r="AB390">
        <f t="shared" si="27"/>
        <v>73.599999999999994</v>
      </c>
    </row>
    <row r="391" spans="1:28" x14ac:dyDescent="0.2">
      <c r="A391">
        <v>2020</v>
      </c>
      <c r="B391" s="1">
        <v>390</v>
      </c>
      <c r="C391" s="2" t="s">
        <v>1024</v>
      </c>
      <c r="D391" s="2" t="s">
        <v>47</v>
      </c>
      <c r="E391" s="2">
        <v>23</v>
      </c>
      <c r="F391" s="3"/>
      <c r="G391" s="2">
        <v>2</v>
      </c>
      <c r="H391" s="2">
        <v>0</v>
      </c>
      <c r="I391" s="2">
        <v>4</v>
      </c>
      <c r="J391" s="2">
        <v>3</v>
      </c>
      <c r="K391" s="2">
        <v>19</v>
      </c>
      <c r="L391" s="2">
        <v>0</v>
      </c>
      <c r="M391" s="2">
        <v>1</v>
      </c>
      <c r="N391" s="2">
        <v>15</v>
      </c>
      <c r="O391" s="2">
        <v>5</v>
      </c>
      <c r="P391" s="2">
        <v>4</v>
      </c>
      <c r="Q391" s="2">
        <v>1.3</v>
      </c>
      <c r="R391" s="2">
        <v>3.8</v>
      </c>
      <c r="S391" s="2">
        <v>0</v>
      </c>
      <c r="T391" s="3"/>
      <c r="U391" s="2">
        <v>0</v>
      </c>
      <c r="V391" s="2">
        <v>0</v>
      </c>
      <c r="W391" s="2">
        <v>0</v>
      </c>
      <c r="X391" s="2">
        <v>84.4</v>
      </c>
      <c r="Y391" t="str">
        <f t="shared" si="24"/>
        <v>Deontay Burnett</v>
      </c>
      <c r="Z391" t="str">
        <f t="shared" si="25"/>
        <v>2020-Deontay Burnett</v>
      </c>
      <c r="AA391" s="13">
        <f t="shared" si="26"/>
        <v>152</v>
      </c>
      <c r="AB391">
        <f t="shared" si="27"/>
        <v>32</v>
      </c>
    </row>
    <row r="392" spans="1:28" x14ac:dyDescent="0.2">
      <c r="A392">
        <v>2020</v>
      </c>
      <c r="B392" s="1">
        <v>391</v>
      </c>
      <c r="C392" s="2" t="s">
        <v>387</v>
      </c>
      <c r="D392" s="2" t="s">
        <v>43</v>
      </c>
      <c r="E392" s="2">
        <v>26</v>
      </c>
      <c r="F392" s="3"/>
      <c r="G392" s="2">
        <v>14</v>
      </c>
      <c r="H392" s="2">
        <v>0</v>
      </c>
      <c r="I392" s="2">
        <v>3</v>
      </c>
      <c r="J392" s="2">
        <v>3</v>
      </c>
      <c r="K392" s="2">
        <v>16</v>
      </c>
      <c r="L392" s="2">
        <v>0</v>
      </c>
      <c r="M392" s="2">
        <v>1</v>
      </c>
      <c r="N392" s="2">
        <v>3</v>
      </c>
      <c r="O392" s="2">
        <v>1</v>
      </c>
      <c r="P392" s="2">
        <v>13</v>
      </c>
      <c r="Q392" s="2">
        <v>4.3</v>
      </c>
      <c r="R392" s="2">
        <v>1</v>
      </c>
      <c r="S392" s="2">
        <v>1</v>
      </c>
      <c r="T392" s="2">
        <v>3</v>
      </c>
      <c r="U392" s="2">
        <v>0</v>
      </c>
      <c r="V392" s="2">
        <v>0</v>
      </c>
      <c r="W392" s="2">
        <v>0</v>
      </c>
      <c r="X392" s="2">
        <v>88.9</v>
      </c>
      <c r="Y392" t="str">
        <f t="shared" si="24"/>
        <v>Trenton Cannon</v>
      </c>
      <c r="Z392" t="str">
        <f t="shared" si="25"/>
        <v>2020-Trenton Cannon</v>
      </c>
      <c r="AA392" s="13">
        <f t="shared" si="26"/>
        <v>18.285714285714285</v>
      </c>
      <c r="AB392">
        <f t="shared" si="27"/>
        <v>14.857142857142858</v>
      </c>
    </row>
    <row r="393" spans="1:28" x14ac:dyDescent="0.2">
      <c r="A393">
        <v>2020</v>
      </c>
      <c r="B393" s="1">
        <v>392</v>
      </c>
      <c r="C393" s="2" t="s">
        <v>1028</v>
      </c>
      <c r="D393" s="2" t="s">
        <v>49</v>
      </c>
      <c r="E393" s="2">
        <v>27</v>
      </c>
      <c r="F393" s="3"/>
      <c r="G393" s="2">
        <v>6</v>
      </c>
      <c r="H393" s="2">
        <v>0</v>
      </c>
      <c r="I393" s="2">
        <v>4</v>
      </c>
      <c r="J393" s="2">
        <v>3</v>
      </c>
      <c r="K393" s="2">
        <v>27</v>
      </c>
      <c r="L393" s="2">
        <v>1</v>
      </c>
      <c r="M393" s="2">
        <v>3</v>
      </c>
      <c r="N393" s="2">
        <v>16</v>
      </c>
      <c r="O393" s="2">
        <v>5.3</v>
      </c>
      <c r="P393" s="2">
        <v>11</v>
      </c>
      <c r="Q393" s="2">
        <v>3.7</v>
      </c>
      <c r="R393" s="2">
        <v>8</v>
      </c>
      <c r="S393" s="2">
        <v>0</v>
      </c>
      <c r="T393" s="3"/>
      <c r="U393" s="2">
        <v>0</v>
      </c>
      <c r="V393" s="2">
        <v>0</v>
      </c>
      <c r="W393" s="2">
        <v>0</v>
      </c>
      <c r="X393" s="2">
        <v>132.30000000000001</v>
      </c>
      <c r="Y393" t="str">
        <f t="shared" si="24"/>
        <v>Austin Carr</v>
      </c>
      <c r="Z393" t="str">
        <f t="shared" si="25"/>
        <v>2020-Austin Carr</v>
      </c>
      <c r="AA393" s="13">
        <f t="shared" si="26"/>
        <v>72</v>
      </c>
      <c r="AB393">
        <f t="shared" si="27"/>
        <v>29.333333333333332</v>
      </c>
    </row>
    <row r="394" spans="1:28" x14ac:dyDescent="0.2">
      <c r="A394">
        <v>2020</v>
      </c>
      <c r="B394" s="1">
        <v>393</v>
      </c>
      <c r="C394" s="2" t="s">
        <v>424</v>
      </c>
      <c r="D394" s="2" t="s">
        <v>58</v>
      </c>
      <c r="E394" s="2">
        <v>23</v>
      </c>
      <c r="F394" s="3"/>
      <c r="G394" s="2">
        <v>13</v>
      </c>
      <c r="H394" s="2">
        <v>0</v>
      </c>
      <c r="I394" s="2">
        <v>6</v>
      </c>
      <c r="J394" s="2">
        <v>3</v>
      </c>
      <c r="K394" s="2">
        <v>53</v>
      </c>
      <c r="L394" s="2">
        <v>0</v>
      </c>
      <c r="M394" s="2">
        <v>2</v>
      </c>
      <c r="N394" s="2">
        <v>25</v>
      </c>
      <c r="O394" s="2">
        <v>8.3000000000000007</v>
      </c>
      <c r="P394" s="2">
        <v>28</v>
      </c>
      <c r="Q394" s="2">
        <v>9.3000000000000007</v>
      </c>
      <c r="R394" s="2">
        <v>5.2</v>
      </c>
      <c r="S394" s="2">
        <v>0</v>
      </c>
      <c r="T394" s="3"/>
      <c r="U394" s="2">
        <v>0</v>
      </c>
      <c r="V394" s="2">
        <v>0</v>
      </c>
      <c r="W394" s="2">
        <v>0</v>
      </c>
      <c r="X394" s="2">
        <v>80.599999999999994</v>
      </c>
      <c r="Y394" t="str">
        <f t="shared" si="24"/>
        <v>Ashton Dulin</v>
      </c>
      <c r="Z394" t="str">
        <f t="shared" si="25"/>
        <v>2020-Ashton Dulin</v>
      </c>
      <c r="AA394" s="13">
        <f t="shared" si="26"/>
        <v>65.230769230769226</v>
      </c>
      <c r="AB394">
        <f t="shared" si="27"/>
        <v>34.46153846153846</v>
      </c>
    </row>
    <row r="395" spans="1:28" x14ac:dyDescent="0.2">
      <c r="A395">
        <v>2020</v>
      </c>
      <c r="B395" s="1">
        <v>394</v>
      </c>
      <c r="C395" s="2" t="s">
        <v>271</v>
      </c>
      <c r="D395" s="2" t="s">
        <v>41</v>
      </c>
      <c r="E395" s="2">
        <v>35</v>
      </c>
      <c r="F395" s="3"/>
      <c r="G395" s="2">
        <v>6</v>
      </c>
      <c r="H395" s="2">
        <v>0</v>
      </c>
      <c r="I395" s="2">
        <v>6</v>
      </c>
      <c r="J395" s="2">
        <v>3</v>
      </c>
      <c r="K395" s="2">
        <v>40</v>
      </c>
      <c r="L395" s="2">
        <v>0</v>
      </c>
      <c r="M395" s="2">
        <v>1</v>
      </c>
      <c r="N395" s="2">
        <v>30</v>
      </c>
      <c r="O395" s="2">
        <v>10</v>
      </c>
      <c r="P395" s="2">
        <v>10</v>
      </c>
      <c r="Q395" s="2">
        <v>3.3</v>
      </c>
      <c r="R395" s="2">
        <v>20.2</v>
      </c>
      <c r="S395" s="2">
        <v>0</v>
      </c>
      <c r="T395" s="3"/>
      <c r="U395" s="2">
        <v>0</v>
      </c>
      <c r="V395" s="2">
        <v>0</v>
      </c>
      <c r="W395" s="2">
        <v>0</v>
      </c>
      <c r="X395" s="2">
        <v>71.5</v>
      </c>
      <c r="Y395" t="str">
        <f t="shared" si="24"/>
        <v>Ted Ginn Jr.</v>
      </c>
      <c r="Z395" t="str">
        <f t="shared" si="25"/>
        <v>2020-Ted Ginn Jr.</v>
      </c>
      <c r="AA395" s="13">
        <f t="shared" si="26"/>
        <v>106.66666666666667</v>
      </c>
      <c r="AB395">
        <f t="shared" si="27"/>
        <v>26.666666666666668</v>
      </c>
    </row>
    <row r="396" spans="1:28" x14ac:dyDescent="0.2">
      <c r="A396">
        <v>2020</v>
      </c>
      <c r="B396" s="1">
        <v>395</v>
      </c>
      <c r="C396" s="2" t="s">
        <v>450</v>
      </c>
      <c r="D396" s="2" t="s">
        <v>31</v>
      </c>
      <c r="E396" s="2">
        <v>24</v>
      </c>
      <c r="F396" s="3"/>
      <c r="G396" s="2">
        <v>3</v>
      </c>
      <c r="H396" s="2">
        <v>0</v>
      </c>
      <c r="I396" s="2">
        <v>6</v>
      </c>
      <c r="J396" s="2">
        <v>3</v>
      </c>
      <c r="K396" s="2">
        <v>32</v>
      </c>
      <c r="L396" s="2">
        <v>0</v>
      </c>
      <c r="M396" s="2">
        <v>2</v>
      </c>
      <c r="N396" s="2">
        <v>29</v>
      </c>
      <c r="O396" s="2">
        <v>9.6999999999999993</v>
      </c>
      <c r="P396" s="2">
        <v>3</v>
      </c>
      <c r="Q396" s="2">
        <v>1</v>
      </c>
      <c r="R396" s="2">
        <v>11.7</v>
      </c>
      <c r="S396" s="2">
        <v>0</v>
      </c>
      <c r="T396" s="3"/>
      <c r="U396" s="2">
        <v>1</v>
      </c>
      <c r="V396" s="2">
        <v>16.7</v>
      </c>
      <c r="W396" s="2">
        <v>0</v>
      </c>
      <c r="X396" s="2">
        <v>66</v>
      </c>
      <c r="Y396" t="str">
        <f t="shared" si="24"/>
        <v>Terry Godwin</v>
      </c>
      <c r="Z396" t="str">
        <f t="shared" si="25"/>
        <v>2020-Terry Godwin</v>
      </c>
      <c r="AA396" s="13">
        <f t="shared" si="26"/>
        <v>170.66666666666666</v>
      </c>
      <c r="AB396">
        <f t="shared" si="27"/>
        <v>16</v>
      </c>
    </row>
    <row r="397" spans="1:28" x14ac:dyDescent="0.2">
      <c r="A397">
        <v>2020</v>
      </c>
      <c r="B397" s="1">
        <v>396</v>
      </c>
      <c r="C397" s="2" t="s">
        <v>1147</v>
      </c>
      <c r="D397" s="2" t="s">
        <v>33</v>
      </c>
      <c r="E397" s="2">
        <v>25</v>
      </c>
      <c r="F397" s="3"/>
      <c r="G397" s="2">
        <v>16</v>
      </c>
      <c r="H397" s="2">
        <v>0</v>
      </c>
      <c r="I397" s="2">
        <v>5</v>
      </c>
      <c r="J397" s="2">
        <v>3</v>
      </c>
      <c r="K397" s="2">
        <v>25</v>
      </c>
      <c r="L397" s="2">
        <v>0</v>
      </c>
      <c r="M397" s="2">
        <v>1</v>
      </c>
      <c r="N397" s="2">
        <v>11</v>
      </c>
      <c r="O397" s="2">
        <v>3.7</v>
      </c>
      <c r="P397" s="2">
        <v>14</v>
      </c>
      <c r="Q397" s="2">
        <v>4.7</v>
      </c>
      <c r="R397" s="2">
        <v>3.6</v>
      </c>
      <c r="S397" s="2">
        <v>0</v>
      </c>
      <c r="T397" s="3"/>
      <c r="U397" s="2">
        <v>1</v>
      </c>
      <c r="V397" s="2">
        <v>20</v>
      </c>
      <c r="W397" s="2">
        <v>0</v>
      </c>
      <c r="X397" s="2">
        <v>72.900000000000006</v>
      </c>
      <c r="Y397" t="str">
        <f t="shared" si="24"/>
        <v>Jaeden Graham</v>
      </c>
      <c r="Z397" t="str">
        <f t="shared" si="25"/>
        <v>2020-Jaeden Graham</v>
      </c>
      <c r="AA397" s="13">
        <f t="shared" si="26"/>
        <v>25</v>
      </c>
      <c r="AB397">
        <f t="shared" si="27"/>
        <v>14</v>
      </c>
    </row>
    <row r="398" spans="1:28" x14ac:dyDescent="0.2">
      <c r="A398">
        <v>2020</v>
      </c>
      <c r="B398" s="1">
        <v>397</v>
      </c>
      <c r="C398" s="2" t="s">
        <v>995</v>
      </c>
      <c r="D398" s="2" t="s">
        <v>55</v>
      </c>
      <c r="E398" s="2">
        <v>32</v>
      </c>
      <c r="F398" s="2" t="s">
        <v>311</v>
      </c>
      <c r="G398" s="2">
        <v>6</v>
      </c>
      <c r="H398" s="2">
        <v>3</v>
      </c>
      <c r="I398" s="2">
        <v>6</v>
      </c>
      <c r="J398" s="2">
        <v>3</v>
      </c>
      <c r="K398" s="2">
        <v>50</v>
      </c>
      <c r="L398" s="2">
        <v>1</v>
      </c>
      <c r="M398" s="2">
        <v>2</v>
      </c>
      <c r="N398" s="2">
        <v>27</v>
      </c>
      <c r="O398" s="2">
        <v>9</v>
      </c>
      <c r="P398" s="2">
        <v>23</v>
      </c>
      <c r="Q398" s="2">
        <v>7.7</v>
      </c>
      <c r="R398" s="2">
        <v>11.8</v>
      </c>
      <c r="S398" s="2">
        <v>0</v>
      </c>
      <c r="T398" s="3"/>
      <c r="U398" s="2">
        <v>1</v>
      </c>
      <c r="V398" s="2">
        <v>16.7</v>
      </c>
      <c r="W398" s="2">
        <v>0</v>
      </c>
      <c r="X398" s="2">
        <v>118.1</v>
      </c>
      <c r="Y398" t="str">
        <f t="shared" si="24"/>
        <v>Virgil Green</v>
      </c>
      <c r="Z398" t="str">
        <f t="shared" si="25"/>
        <v>2020-Virgil Green</v>
      </c>
      <c r="AA398" s="13">
        <f t="shared" si="26"/>
        <v>133.33333333333334</v>
      </c>
      <c r="AB398">
        <f t="shared" si="27"/>
        <v>61.333333333333336</v>
      </c>
    </row>
    <row r="399" spans="1:28" x14ac:dyDescent="0.2">
      <c r="A399">
        <v>2020</v>
      </c>
      <c r="B399" s="1">
        <v>398</v>
      </c>
      <c r="C399" s="2" t="s">
        <v>1177</v>
      </c>
      <c r="D399" s="2" t="s">
        <v>16</v>
      </c>
      <c r="E399" s="2">
        <v>26</v>
      </c>
      <c r="F399" s="3"/>
      <c r="G399" s="2">
        <v>11</v>
      </c>
      <c r="H399" s="2">
        <v>0</v>
      </c>
      <c r="I399" s="2">
        <v>7</v>
      </c>
      <c r="J399" s="2">
        <v>3</v>
      </c>
      <c r="K399" s="2">
        <v>41</v>
      </c>
      <c r="L399" s="2">
        <v>0</v>
      </c>
      <c r="M399" s="2">
        <v>3</v>
      </c>
      <c r="N399" s="2">
        <v>29</v>
      </c>
      <c r="O399" s="2">
        <v>9.6999999999999993</v>
      </c>
      <c r="P399" s="2">
        <v>12</v>
      </c>
      <c r="Q399" s="2">
        <v>4</v>
      </c>
      <c r="R399" s="2">
        <v>15.4</v>
      </c>
      <c r="S399" s="2">
        <v>0</v>
      </c>
      <c r="T399" s="3"/>
      <c r="U399" s="2">
        <v>0</v>
      </c>
      <c r="V399" s="2">
        <v>0</v>
      </c>
      <c r="W399" s="2">
        <v>0</v>
      </c>
      <c r="X399" s="2">
        <v>62.2</v>
      </c>
      <c r="Y399" t="str">
        <f t="shared" si="24"/>
        <v>Tanner Hudson</v>
      </c>
      <c r="Z399" t="str">
        <f t="shared" si="25"/>
        <v>2020-Tanner Hudson</v>
      </c>
      <c r="AA399" s="13">
        <f t="shared" si="26"/>
        <v>59.636363636363633</v>
      </c>
      <c r="AB399">
        <f t="shared" si="27"/>
        <v>17.454545454545453</v>
      </c>
    </row>
    <row r="400" spans="1:28" x14ac:dyDescent="0.2">
      <c r="A400">
        <v>2020</v>
      </c>
      <c r="B400" s="1">
        <v>399</v>
      </c>
      <c r="C400" s="2" t="s">
        <v>1247</v>
      </c>
      <c r="D400" s="2" t="s">
        <v>49</v>
      </c>
      <c r="E400" s="2">
        <v>22</v>
      </c>
      <c r="F400" s="2" t="s">
        <v>169</v>
      </c>
      <c r="G400" s="2">
        <v>3</v>
      </c>
      <c r="H400" s="2">
        <v>1</v>
      </c>
      <c r="I400" s="2">
        <v>5</v>
      </c>
      <c r="J400" s="2">
        <v>3</v>
      </c>
      <c r="K400" s="2">
        <v>46</v>
      </c>
      <c r="L400" s="2">
        <v>1</v>
      </c>
      <c r="M400" s="2">
        <v>3</v>
      </c>
      <c r="N400" s="2">
        <v>36</v>
      </c>
      <c r="O400" s="2">
        <v>12</v>
      </c>
      <c r="P400" s="2">
        <v>10</v>
      </c>
      <c r="Q400" s="2">
        <v>3.3</v>
      </c>
      <c r="R400" s="2">
        <v>10.6</v>
      </c>
      <c r="S400" s="2">
        <v>1</v>
      </c>
      <c r="T400" s="2">
        <v>3</v>
      </c>
      <c r="U400" s="2">
        <v>0</v>
      </c>
      <c r="V400" s="2">
        <v>0</v>
      </c>
      <c r="W400" s="2">
        <v>1</v>
      </c>
      <c r="X400" s="2">
        <v>90.4</v>
      </c>
      <c r="Y400" t="str">
        <f t="shared" si="24"/>
        <v>Lil'Jordan Humphrey</v>
      </c>
      <c r="Z400" t="str">
        <f t="shared" si="25"/>
        <v>2020-Lil'Jordan Humphrey</v>
      </c>
      <c r="AA400" s="13">
        <f t="shared" si="26"/>
        <v>245.33333333333334</v>
      </c>
      <c r="AB400">
        <f t="shared" si="27"/>
        <v>53.333333333333336</v>
      </c>
    </row>
    <row r="401" spans="1:28" x14ac:dyDescent="0.2">
      <c r="A401">
        <v>2020</v>
      </c>
      <c r="B401" s="1">
        <v>400</v>
      </c>
      <c r="C401" s="2" t="s">
        <v>252</v>
      </c>
      <c r="D401" s="2" t="s">
        <v>28</v>
      </c>
      <c r="E401" s="2">
        <v>24</v>
      </c>
      <c r="F401" s="3"/>
      <c r="G401" s="2">
        <v>16</v>
      </c>
      <c r="H401" s="2">
        <v>0</v>
      </c>
      <c r="I401" s="2">
        <v>4</v>
      </c>
      <c r="J401" s="2">
        <v>3</v>
      </c>
      <c r="K401" s="2">
        <v>14</v>
      </c>
      <c r="L401" s="2">
        <v>0</v>
      </c>
      <c r="M401" s="2">
        <v>0</v>
      </c>
      <c r="N401" s="2">
        <v>2</v>
      </c>
      <c r="O401" s="2">
        <v>0.7</v>
      </c>
      <c r="P401" s="2">
        <v>12</v>
      </c>
      <c r="Q401" s="2">
        <v>4</v>
      </c>
      <c r="R401" s="2">
        <v>0</v>
      </c>
      <c r="S401" s="2">
        <v>0</v>
      </c>
      <c r="T401" s="3"/>
      <c r="U401" s="2">
        <v>1</v>
      </c>
      <c r="V401" s="2">
        <v>25</v>
      </c>
      <c r="W401" s="2">
        <v>0</v>
      </c>
      <c r="X401" s="2">
        <v>79.2</v>
      </c>
      <c r="Y401" t="str">
        <f t="shared" si="24"/>
        <v>D'Ernest Johnson</v>
      </c>
      <c r="Z401" t="str">
        <f t="shared" si="25"/>
        <v>2020-D'Ernest Johnson</v>
      </c>
      <c r="AA401" s="13">
        <f t="shared" si="26"/>
        <v>14</v>
      </c>
      <c r="AB401">
        <f t="shared" si="27"/>
        <v>12</v>
      </c>
    </row>
    <row r="402" spans="1:28" x14ac:dyDescent="0.2">
      <c r="A402">
        <v>2020</v>
      </c>
      <c r="B402" s="1">
        <v>401</v>
      </c>
      <c r="C402" s="2" t="s">
        <v>1248</v>
      </c>
      <c r="D402" s="2" t="s">
        <v>81</v>
      </c>
      <c r="E402" s="2">
        <v>21</v>
      </c>
      <c r="F402" s="3"/>
      <c r="G402" s="2">
        <v>6</v>
      </c>
      <c r="H402" s="2">
        <v>0</v>
      </c>
      <c r="I402" s="2">
        <v>5</v>
      </c>
      <c r="J402" s="2">
        <v>3</v>
      </c>
      <c r="K402" s="2">
        <v>16</v>
      </c>
      <c r="L402" s="2">
        <v>0</v>
      </c>
      <c r="M402" s="3"/>
      <c r="N402" s="2">
        <v>15</v>
      </c>
      <c r="O402" s="2">
        <v>5</v>
      </c>
      <c r="P402" s="2">
        <v>1</v>
      </c>
      <c r="Q402" s="2">
        <v>0.3</v>
      </c>
      <c r="R402" s="2">
        <v>8.8000000000000007</v>
      </c>
      <c r="S402" s="2">
        <v>0</v>
      </c>
      <c r="T402" s="3"/>
      <c r="U402" s="2">
        <v>0</v>
      </c>
      <c r="V402" s="2">
        <v>0</v>
      </c>
      <c r="W402" s="2">
        <v>0</v>
      </c>
      <c r="X402" s="2">
        <v>65.400000000000006</v>
      </c>
      <c r="Y402" t="str">
        <f t="shared" si="24"/>
        <v>Dalton Keene</v>
      </c>
      <c r="Z402" t="str">
        <f t="shared" si="25"/>
        <v>2020-Dalton Keene</v>
      </c>
      <c r="AA402" s="13">
        <f t="shared" si="26"/>
        <v>42.666666666666664</v>
      </c>
      <c r="AB402">
        <f t="shared" si="27"/>
        <v>2.6666666666666665</v>
      </c>
    </row>
    <row r="403" spans="1:28" x14ac:dyDescent="0.2">
      <c r="A403">
        <v>2020</v>
      </c>
      <c r="B403" s="1">
        <v>402</v>
      </c>
      <c r="C403" s="2" t="s">
        <v>104</v>
      </c>
      <c r="D403" s="2" t="s">
        <v>58</v>
      </c>
      <c r="E403" s="2">
        <v>24</v>
      </c>
      <c r="F403" s="2" t="s">
        <v>24</v>
      </c>
      <c r="G403" s="2">
        <v>1</v>
      </c>
      <c r="H403" s="2">
        <v>1</v>
      </c>
      <c r="I403" s="2">
        <v>3</v>
      </c>
      <c r="J403" s="2">
        <v>3</v>
      </c>
      <c r="K403" s="2">
        <v>30</v>
      </c>
      <c r="L403" s="2">
        <v>0</v>
      </c>
      <c r="M403" s="2">
        <v>1</v>
      </c>
      <c r="N403" s="2">
        <v>-1</v>
      </c>
      <c r="O403" s="2">
        <v>-0.3</v>
      </c>
      <c r="P403" s="2">
        <v>31</v>
      </c>
      <c r="Q403" s="2">
        <v>10.3</v>
      </c>
      <c r="R403" s="2">
        <v>-0.3</v>
      </c>
      <c r="S403" s="2">
        <v>0</v>
      </c>
      <c r="T403" s="3"/>
      <c r="U403" s="2">
        <v>0</v>
      </c>
      <c r="V403" s="2">
        <v>0</v>
      </c>
      <c r="W403" s="2">
        <v>0</v>
      </c>
      <c r="X403" s="2">
        <v>108.3</v>
      </c>
      <c r="Y403" t="str">
        <f t="shared" si="24"/>
        <v>Marlon Mack</v>
      </c>
      <c r="Z403" t="str">
        <f t="shared" si="25"/>
        <v>2020-Marlon Mack</v>
      </c>
      <c r="AA403" s="13">
        <f t="shared" si="26"/>
        <v>480</v>
      </c>
      <c r="AB403">
        <f t="shared" si="27"/>
        <v>496</v>
      </c>
    </row>
    <row r="404" spans="1:28" x14ac:dyDescent="0.2">
      <c r="A404">
        <v>2020</v>
      </c>
      <c r="B404" s="1">
        <v>403</v>
      </c>
      <c r="C404" s="2" t="s">
        <v>162</v>
      </c>
      <c r="D404" s="2" t="s">
        <v>49</v>
      </c>
      <c r="E404" s="2">
        <v>27</v>
      </c>
      <c r="F404" s="2" t="s">
        <v>24</v>
      </c>
      <c r="G404" s="2">
        <v>6</v>
      </c>
      <c r="H404" s="2">
        <v>1</v>
      </c>
      <c r="I404" s="2">
        <v>6</v>
      </c>
      <c r="J404" s="2">
        <v>3</v>
      </c>
      <c r="K404" s="2">
        <v>27</v>
      </c>
      <c r="L404" s="2">
        <v>0</v>
      </c>
      <c r="M404" s="2">
        <v>1</v>
      </c>
      <c r="N404" s="2">
        <v>-6</v>
      </c>
      <c r="O404" s="2">
        <v>-2</v>
      </c>
      <c r="P404" s="2">
        <v>33</v>
      </c>
      <c r="Q404" s="2">
        <v>11</v>
      </c>
      <c r="R404" s="2">
        <v>1.7</v>
      </c>
      <c r="S404" s="2">
        <v>0</v>
      </c>
      <c r="T404" s="3"/>
      <c r="U404" s="2">
        <v>1</v>
      </c>
      <c r="V404" s="2">
        <v>16.7</v>
      </c>
      <c r="W404" s="2">
        <v>0</v>
      </c>
      <c r="X404" s="2">
        <v>62.5</v>
      </c>
      <c r="Y404" t="str">
        <f t="shared" si="24"/>
        <v>Ty Montgomery</v>
      </c>
      <c r="Z404" t="str">
        <f t="shared" si="25"/>
        <v>2020-Ty Montgomery</v>
      </c>
      <c r="AA404" s="13">
        <f t="shared" si="26"/>
        <v>72</v>
      </c>
      <c r="AB404">
        <f t="shared" si="27"/>
        <v>88</v>
      </c>
    </row>
    <row r="405" spans="1:28" x14ac:dyDescent="0.2">
      <c r="A405">
        <v>2020</v>
      </c>
      <c r="B405" s="1">
        <v>404</v>
      </c>
      <c r="C405" s="2" t="s">
        <v>343</v>
      </c>
      <c r="D405" s="2" t="s">
        <v>35</v>
      </c>
      <c r="E405" s="2">
        <v>32</v>
      </c>
      <c r="F405" s="3"/>
      <c r="G405" s="2">
        <v>9</v>
      </c>
      <c r="H405" s="2">
        <v>0</v>
      </c>
      <c r="I405" s="2">
        <v>4</v>
      </c>
      <c r="J405" s="2">
        <v>3</v>
      </c>
      <c r="K405" s="2">
        <v>19</v>
      </c>
      <c r="L405" s="2">
        <v>1</v>
      </c>
      <c r="M405" s="2">
        <v>2</v>
      </c>
      <c r="N405" s="2">
        <v>2</v>
      </c>
      <c r="O405" s="2">
        <v>0.7</v>
      </c>
      <c r="P405" s="2">
        <v>17</v>
      </c>
      <c r="Q405" s="2">
        <v>5.7</v>
      </c>
      <c r="R405" s="2">
        <v>1</v>
      </c>
      <c r="S405" s="2">
        <v>1</v>
      </c>
      <c r="T405" s="2">
        <v>3</v>
      </c>
      <c r="U405" s="2">
        <v>0</v>
      </c>
      <c r="V405" s="2">
        <v>0</v>
      </c>
      <c r="W405" s="2">
        <v>0</v>
      </c>
      <c r="X405" s="2">
        <v>124</v>
      </c>
      <c r="Y405" t="str">
        <f t="shared" si="24"/>
        <v>Alfred Morris</v>
      </c>
      <c r="Z405" t="str">
        <f t="shared" si="25"/>
        <v>2020-Alfred Morris</v>
      </c>
      <c r="AA405" s="13">
        <f t="shared" si="26"/>
        <v>33.777777777777779</v>
      </c>
      <c r="AB405">
        <f t="shared" si="27"/>
        <v>30.222222222222221</v>
      </c>
    </row>
    <row r="406" spans="1:28" x14ac:dyDescent="0.2">
      <c r="A406">
        <v>2020</v>
      </c>
      <c r="B406" s="1">
        <v>405</v>
      </c>
      <c r="C406" s="2" t="s">
        <v>1056</v>
      </c>
      <c r="D406" s="2" t="s">
        <v>31</v>
      </c>
      <c r="E406" s="2">
        <v>26</v>
      </c>
      <c r="F406" s="3"/>
      <c r="G406" s="2">
        <v>8</v>
      </c>
      <c r="H406" s="2">
        <v>4</v>
      </c>
      <c r="I406" s="2">
        <v>4</v>
      </c>
      <c r="J406" s="2">
        <v>3</v>
      </c>
      <c r="K406" s="2">
        <v>16</v>
      </c>
      <c r="L406" s="2">
        <v>0</v>
      </c>
      <c r="M406" s="3"/>
      <c r="N406" s="2">
        <v>9</v>
      </c>
      <c r="O406" s="2">
        <v>3</v>
      </c>
      <c r="P406" s="2">
        <v>7</v>
      </c>
      <c r="Q406" s="2">
        <v>2.2999999999999998</v>
      </c>
      <c r="R406" s="2">
        <v>3.3</v>
      </c>
      <c r="S406" s="2">
        <v>0</v>
      </c>
      <c r="T406" s="3"/>
      <c r="U406" s="2">
        <v>0</v>
      </c>
      <c r="V406" s="2">
        <v>0</v>
      </c>
      <c r="W406" s="2">
        <v>1</v>
      </c>
      <c r="X406" s="2">
        <v>41.7</v>
      </c>
      <c r="Y406" t="str">
        <f t="shared" si="24"/>
        <v>Eric Saubert</v>
      </c>
      <c r="Z406" t="str">
        <f t="shared" si="25"/>
        <v>2020-Eric Saubert</v>
      </c>
      <c r="AA406" s="13">
        <f t="shared" si="26"/>
        <v>32</v>
      </c>
      <c r="AB406">
        <f t="shared" si="27"/>
        <v>14</v>
      </c>
    </row>
    <row r="407" spans="1:28" x14ac:dyDescent="0.2">
      <c r="A407">
        <v>2020</v>
      </c>
      <c r="B407" s="1">
        <v>406</v>
      </c>
      <c r="C407" s="2" t="s">
        <v>281</v>
      </c>
      <c r="D407" s="2" t="s">
        <v>60</v>
      </c>
      <c r="E407" s="2">
        <v>28</v>
      </c>
      <c r="F407" s="3"/>
      <c r="G407" s="2">
        <v>11</v>
      </c>
      <c r="H407" s="2">
        <v>0</v>
      </c>
      <c r="I407" s="2">
        <v>6</v>
      </c>
      <c r="J407" s="2">
        <v>3</v>
      </c>
      <c r="K407" s="2">
        <v>26</v>
      </c>
      <c r="L407" s="2">
        <v>0</v>
      </c>
      <c r="M407" s="2">
        <v>1</v>
      </c>
      <c r="N407" s="2">
        <v>14</v>
      </c>
      <c r="O407" s="2">
        <v>4.7</v>
      </c>
      <c r="P407" s="2">
        <v>12</v>
      </c>
      <c r="Q407" s="2">
        <v>4</v>
      </c>
      <c r="R407" s="2">
        <v>5.5</v>
      </c>
      <c r="S407" s="2">
        <v>0</v>
      </c>
      <c r="T407" s="3"/>
      <c r="U407" s="2">
        <v>0</v>
      </c>
      <c r="V407" s="2">
        <v>0</v>
      </c>
      <c r="W407" s="2">
        <v>0</v>
      </c>
      <c r="X407" s="2">
        <v>61.8</v>
      </c>
      <c r="Y407" t="str">
        <f t="shared" si="24"/>
        <v>Diontae Spencer</v>
      </c>
      <c r="Z407" t="str">
        <f t="shared" si="25"/>
        <v>2020-Diontae Spencer</v>
      </c>
      <c r="AA407" s="13">
        <f t="shared" si="26"/>
        <v>37.81818181818182</v>
      </c>
      <c r="AB407">
        <f t="shared" si="27"/>
        <v>17.454545454545453</v>
      </c>
    </row>
    <row r="408" spans="1:28" x14ac:dyDescent="0.2">
      <c r="A408">
        <v>2020</v>
      </c>
      <c r="B408" s="1">
        <v>407</v>
      </c>
      <c r="C408" s="2" t="s">
        <v>575</v>
      </c>
      <c r="D408" s="2" t="s">
        <v>60</v>
      </c>
      <c r="E408" s="2">
        <v>25</v>
      </c>
      <c r="F408" s="2" t="s">
        <v>169</v>
      </c>
      <c r="G408" s="2">
        <v>1</v>
      </c>
      <c r="H408" s="2">
        <v>1</v>
      </c>
      <c r="I408" s="2">
        <v>6</v>
      </c>
      <c r="J408" s="2">
        <v>3</v>
      </c>
      <c r="K408" s="2">
        <v>66</v>
      </c>
      <c r="L408" s="2">
        <v>0</v>
      </c>
      <c r="M408" s="2">
        <v>2</v>
      </c>
      <c r="N408" s="2">
        <v>59</v>
      </c>
      <c r="O408" s="2">
        <v>19.7</v>
      </c>
      <c r="P408" s="2">
        <v>7</v>
      </c>
      <c r="Q408" s="2">
        <v>2.2999999999999998</v>
      </c>
      <c r="R408" s="2">
        <v>17.7</v>
      </c>
      <c r="S408" s="2">
        <v>0</v>
      </c>
      <c r="T408" s="3"/>
      <c r="U408" s="2">
        <v>1</v>
      </c>
      <c r="V408" s="2">
        <v>16.7</v>
      </c>
      <c r="W408" s="2">
        <v>1</v>
      </c>
      <c r="X408" s="2">
        <v>50</v>
      </c>
      <c r="Y408" t="str">
        <f t="shared" si="24"/>
        <v>Courtland Sutton</v>
      </c>
      <c r="Z408" t="str">
        <f t="shared" si="25"/>
        <v>2020-Courtland Sutton</v>
      </c>
      <c r="AA408" s="13">
        <f t="shared" si="26"/>
        <v>1056</v>
      </c>
      <c r="AB408">
        <f t="shared" si="27"/>
        <v>112</v>
      </c>
    </row>
    <row r="409" spans="1:28" x14ac:dyDescent="0.2">
      <c r="A409">
        <v>2020</v>
      </c>
      <c r="B409" s="1">
        <v>408</v>
      </c>
      <c r="C409" s="2" t="s">
        <v>1249</v>
      </c>
      <c r="D409" s="2" t="s">
        <v>74</v>
      </c>
      <c r="E409" s="2">
        <v>23</v>
      </c>
      <c r="F409" s="3"/>
      <c r="G409" s="2">
        <v>7</v>
      </c>
      <c r="H409" s="2">
        <v>0</v>
      </c>
      <c r="I409" s="2">
        <v>7</v>
      </c>
      <c r="J409" s="2">
        <v>3</v>
      </c>
      <c r="K409" s="2">
        <v>35</v>
      </c>
      <c r="L409" s="2">
        <v>0</v>
      </c>
      <c r="M409" s="2">
        <v>2</v>
      </c>
      <c r="N409" s="2">
        <v>27</v>
      </c>
      <c r="O409" s="2">
        <v>9</v>
      </c>
      <c r="P409" s="2">
        <v>8</v>
      </c>
      <c r="Q409" s="2">
        <v>2.7</v>
      </c>
      <c r="R409" s="2">
        <v>8.3000000000000007</v>
      </c>
      <c r="S409" s="2">
        <v>0</v>
      </c>
      <c r="T409" s="3"/>
      <c r="U409" s="2">
        <v>1</v>
      </c>
      <c r="V409" s="2">
        <v>14.3</v>
      </c>
      <c r="W409" s="2">
        <v>0</v>
      </c>
      <c r="X409" s="2">
        <v>58.6</v>
      </c>
      <c r="Y409" t="str">
        <f t="shared" si="24"/>
        <v>Kahale Warring</v>
      </c>
      <c r="Z409" t="str">
        <f t="shared" si="25"/>
        <v>2020-Kahale Warring</v>
      </c>
      <c r="AA409" s="13">
        <f t="shared" si="26"/>
        <v>80</v>
      </c>
      <c r="AB409">
        <f t="shared" si="27"/>
        <v>18.285714285714285</v>
      </c>
    </row>
    <row r="410" spans="1:28" x14ac:dyDescent="0.2">
      <c r="A410">
        <v>2020</v>
      </c>
      <c r="B410" s="1">
        <v>409</v>
      </c>
      <c r="C410" s="2" t="s">
        <v>1250</v>
      </c>
      <c r="D410" s="2" t="s">
        <v>26</v>
      </c>
      <c r="E410" s="2">
        <v>23</v>
      </c>
      <c r="F410" s="2" t="s">
        <v>169</v>
      </c>
      <c r="G410" s="2">
        <v>14</v>
      </c>
      <c r="H410" s="2">
        <v>1</v>
      </c>
      <c r="I410" s="2">
        <v>8</v>
      </c>
      <c r="J410" s="2">
        <v>3</v>
      </c>
      <c r="K410" s="2">
        <v>33</v>
      </c>
      <c r="L410" s="2">
        <v>0</v>
      </c>
      <c r="M410" s="2">
        <v>3</v>
      </c>
      <c r="N410" s="2">
        <v>28</v>
      </c>
      <c r="O410" s="2">
        <v>9.3000000000000007</v>
      </c>
      <c r="P410" s="2">
        <v>5</v>
      </c>
      <c r="Q410" s="2">
        <v>1.7</v>
      </c>
      <c r="R410" s="2">
        <v>10.3</v>
      </c>
      <c r="S410" s="2">
        <v>0</v>
      </c>
      <c r="T410" s="3"/>
      <c r="U410" s="2">
        <v>0</v>
      </c>
      <c r="V410" s="2">
        <v>0</v>
      </c>
      <c r="W410" s="2">
        <v>1</v>
      </c>
      <c r="X410" s="2">
        <v>10.9</v>
      </c>
      <c r="Y410" t="str">
        <f t="shared" si="24"/>
        <v>Nick Westbrook-Ikhine</v>
      </c>
      <c r="Z410" t="str">
        <f t="shared" si="25"/>
        <v>2020-Nick Westbrook-Ikhine</v>
      </c>
      <c r="AA410" s="13">
        <f t="shared" si="26"/>
        <v>37.714285714285715</v>
      </c>
      <c r="AB410">
        <f t="shared" si="27"/>
        <v>5.7142857142857144</v>
      </c>
    </row>
    <row r="411" spans="1:28" x14ac:dyDescent="0.2">
      <c r="A411">
        <v>2020</v>
      </c>
      <c r="B411" s="1">
        <v>410</v>
      </c>
      <c r="C411" s="2" t="s">
        <v>1251</v>
      </c>
      <c r="D411" s="2" t="s">
        <v>53</v>
      </c>
      <c r="E411" s="2">
        <v>23</v>
      </c>
      <c r="F411" s="3"/>
      <c r="G411" s="2">
        <v>14</v>
      </c>
      <c r="H411" s="2">
        <v>0</v>
      </c>
      <c r="I411" s="2">
        <v>4</v>
      </c>
      <c r="J411" s="2">
        <v>3</v>
      </c>
      <c r="K411" s="2">
        <v>36</v>
      </c>
      <c r="L411" s="2">
        <v>0</v>
      </c>
      <c r="M411" s="2">
        <v>2</v>
      </c>
      <c r="N411" s="2">
        <v>11</v>
      </c>
      <c r="O411" s="2">
        <v>3.7</v>
      </c>
      <c r="P411" s="2">
        <v>25</v>
      </c>
      <c r="Q411" s="2">
        <v>8.3000000000000007</v>
      </c>
      <c r="R411" s="2">
        <v>2.5</v>
      </c>
      <c r="S411" s="2">
        <v>1</v>
      </c>
      <c r="T411" s="2">
        <v>3</v>
      </c>
      <c r="U411" s="2">
        <v>0</v>
      </c>
      <c r="V411" s="2">
        <v>0</v>
      </c>
      <c r="W411" s="2">
        <v>0</v>
      </c>
      <c r="X411" s="2">
        <v>102.1</v>
      </c>
      <c r="Y411" t="str">
        <f t="shared" si="24"/>
        <v>Charlie Woerner</v>
      </c>
      <c r="Z411" t="str">
        <f t="shared" si="25"/>
        <v>2020-Charlie Woerner</v>
      </c>
      <c r="AA411" s="13">
        <f t="shared" si="26"/>
        <v>41.142857142857146</v>
      </c>
      <c r="AB411">
        <f t="shared" si="27"/>
        <v>28.571428571428573</v>
      </c>
    </row>
    <row r="412" spans="1:28" x14ac:dyDescent="0.2">
      <c r="A412">
        <v>2020</v>
      </c>
      <c r="B412" s="1">
        <v>411</v>
      </c>
      <c r="C412" s="2" t="s">
        <v>476</v>
      </c>
      <c r="D412" s="2" t="s">
        <v>43</v>
      </c>
      <c r="E412" s="2">
        <v>27</v>
      </c>
      <c r="F412" s="2" t="s">
        <v>169</v>
      </c>
      <c r="G412" s="2">
        <v>16</v>
      </c>
      <c r="H412" s="2">
        <v>2</v>
      </c>
      <c r="I412" s="2">
        <v>4</v>
      </c>
      <c r="J412" s="2">
        <v>3</v>
      </c>
      <c r="K412" s="2">
        <v>35</v>
      </c>
      <c r="L412" s="2">
        <v>0</v>
      </c>
      <c r="M412" s="2">
        <v>3</v>
      </c>
      <c r="N412" s="2">
        <v>20</v>
      </c>
      <c r="O412" s="2">
        <v>6.7</v>
      </c>
      <c r="P412" s="2">
        <v>15</v>
      </c>
      <c r="Q412" s="2">
        <v>5</v>
      </c>
      <c r="R412" s="2">
        <v>13.8</v>
      </c>
      <c r="S412" s="2">
        <v>0</v>
      </c>
      <c r="T412" s="3"/>
      <c r="U412" s="2">
        <v>0</v>
      </c>
      <c r="V412" s="2">
        <v>0</v>
      </c>
      <c r="W412" s="2">
        <v>0</v>
      </c>
      <c r="X412" s="2">
        <v>101</v>
      </c>
      <c r="Y412" t="str">
        <f t="shared" si="24"/>
        <v>Brandon Zylstra</v>
      </c>
      <c r="Z412" t="str">
        <f t="shared" si="25"/>
        <v>2020-Brandon Zylstra</v>
      </c>
      <c r="AA412" s="13">
        <f t="shared" si="26"/>
        <v>35</v>
      </c>
      <c r="AB412">
        <f t="shared" si="27"/>
        <v>15</v>
      </c>
    </row>
    <row r="413" spans="1:28" x14ac:dyDescent="0.2">
      <c r="A413">
        <v>2020</v>
      </c>
      <c r="B413" s="1">
        <v>412</v>
      </c>
      <c r="C413" s="2" t="s">
        <v>1252</v>
      </c>
      <c r="D413" s="2" t="s">
        <v>81</v>
      </c>
      <c r="E413" s="2">
        <v>23</v>
      </c>
      <c r="F413" s="2" t="s">
        <v>311</v>
      </c>
      <c r="G413" s="2">
        <v>9</v>
      </c>
      <c r="H413" s="2">
        <v>3</v>
      </c>
      <c r="I413" s="2">
        <v>7</v>
      </c>
      <c r="J413" s="2">
        <v>2</v>
      </c>
      <c r="K413" s="2">
        <v>39</v>
      </c>
      <c r="L413" s="2">
        <v>1</v>
      </c>
      <c r="M413" s="2">
        <v>2</v>
      </c>
      <c r="N413" s="2">
        <v>33</v>
      </c>
      <c r="O413" s="2">
        <v>16.5</v>
      </c>
      <c r="P413" s="2">
        <v>6</v>
      </c>
      <c r="Q413" s="2">
        <v>3</v>
      </c>
      <c r="R413" s="2">
        <v>9.6</v>
      </c>
      <c r="S413" s="2">
        <v>0</v>
      </c>
      <c r="T413" s="3"/>
      <c r="U413" s="2">
        <v>1</v>
      </c>
      <c r="V413" s="2">
        <v>14.3</v>
      </c>
      <c r="W413" s="2">
        <v>0</v>
      </c>
      <c r="X413" s="2">
        <v>89.9</v>
      </c>
      <c r="Y413" t="str">
        <f t="shared" si="24"/>
        <v>Devin Asiasi</v>
      </c>
      <c r="Z413" t="str">
        <f t="shared" si="25"/>
        <v>2020-Devin Asiasi</v>
      </c>
      <c r="AA413" s="13">
        <f t="shared" si="26"/>
        <v>69.333333333333329</v>
      </c>
      <c r="AB413">
        <f t="shared" si="27"/>
        <v>10.666666666666666</v>
      </c>
    </row>
    <row r="414" spans="1:28" x14ac:dyDescent="0.2">
      <c r="A414">
        <v>2020</v>
      </c>
      <c r="B414" s="1">
        <v>413</v>
      </c>
      <c r="C414" s="2" t="s">
        <v>190</v>
      </c>
      <c r="D414" s="2" t="s">
        <v>43</v>
      </c>
      <c r="E414" s="2">
        <v>24</v>
      </c>
      <c r="F414" s="3"/>
      <c r="G414" s="2">
        <v>2</v>
      </c>
      <c r="H414" s="2">
        <v>0</v>
      </c>
      <c r="I414" s="2">
        <v>2</v>
      </c>
      <c r="J414" s="2">
        <v>2</v>
      </c>
      <c r="K414" s="2">
        <v>18</v>
      </c>
      <c r="L414" s="2">
        <v>1</v>
      </c>
      <c r="M414" s="2">
        <v>2</v>
      </c>
      <c r="N414" s="2">
        <v>-2</v>
      </c>
      <c r="O414" s="2">
        <v>-1</v>
      </c>
      <c r="P414" s="2">
        <v>20</v>
      </c>
      <c r="Q414" s="2">
        <v>10</v>
      </c>
      <c r="R414" s="2">
        <v>-1</v>
      </c>
      <c r="S414" s="2">
        <v>0</v>
      </c>
      <c r="T414" s="3"/>
      <c r="U414" s="2">
        <v>0</v>
      </c>
      <c r="V414" s="2">
        <v>0</v>
      </c>
      <c r="W414" s="2">
        <v>0</v>
      </c>
      <c r="X414" s="2">
        <v>143.69999999999999</v>
      </c>
      <c r="Y414" t="str">
        <f t="shared" si="24"/>
        <v>Reggie Bonnafon</v>
      </c>
      <c r="Z414" t="str">
        <f t="shared" si="25"/>
        <v>2020-Reggie Bonnafon</v>
      </c>
      <c r="AA414" s="13">
        <f t="shared" si="26"/>
        <v>144</v>
      </c>
      <c r="AB414">
        <f t="shared" si="27"/>
        <v>160</v>
      </c>
    </row>
    <row r="415" spans="1:28" x14ac:dyDescent="0.2">
      <c r="A415">
        <v>2020</v>
      </c>
      <c r="B415" s="1">
        <v>414</v>
      </c>
      <c r="C415" s="2" t="s">
        <v>151</v>
      </c>
      <c r="D415" s="2" t="s">
        <v>39</v>
      </c>
      <c r="E415" s="2">
        <v>25</v>
      </c>
      <c r="F415" s="3"/>
      <c r="G415" s="2">
        <v>16</v>
      </c>
      <c r="H415" s="2">
        <v>0</v>
      </c>
      <c r="I415" s="2">
        <v>2</v>
      </c>
      <c r="J415" s="2">
        <v>2</v>
      </c>
      <c r="K415" s="2">
        <v>10</v>
      </c>
      <c r="L415" s="2">
        <v>0</v>
      </c>
      <c r="M415" s="2">
        <v>0</v>
      </c>
      <c r="N415" s="2">
        <v>-7</v>
      </c>
      <c r="O415" s="2">
        <v>-3.5</v>
      </c>
      <c r="P415" s="2">
        <v>17</v>
      </c>
      <c r="Q415" s="2">
        <v>8.5</v>
      </c>
      <c r="R415" s="2">
        <v>-3.5</v>
      </c>
      <c r="S415" s="2">
        <v>0</v>
      </c>
      <c r="T415" s="3"/>
      <c r="U415" s="2">
        <v>0</v>
      </c>
      <c r="V415" s="2">
        <v>0</v>
      </c>
      <c r="W415" s="2">
        <v>0</v>
      </c>
      <c r="X415" s="2">
        <v>87.5</v>
      </c>
      <c r="Y415" t="str">
        <f t="shared" si="24"/>
        <v>Mike Boone</v>
      </c>
      <c r="Z415" t="str">
        <f t="shared" si="25"/>
        <v>2020-Mike Boone</v>
      </c>
      <c r="AA415" s="13">
        <f t="shared" si="26"/>
        <v>10</v>
      </c>
      <c r="AB415">
        <f t="shared" si="27"/>
        <v>17</v>
      </c>
    </row>
    <row r="416" spans="1:28" x14ac:dyDescent="0.2">
      <c r="A416">
        <v>2020</v>
      </c>
      <c r="B416" s="1">
        <v>415</v>
      </c>
      <c r="C416" s="2" t="s">
        <v>1152</v>
      </c>
      <c r="D416" s="2" t="s">
        <v>68</v>
      </c>
      <c r="E416" s="2">
        <v>28</v>
      </c>
      <c r="F416" s="2" t="s">
        <v>311</v>
      </c>
      <c r="G416" s="2">
        <v>16</v>
      </c>
      <c r="H416" s="2">
        <v>1</v>
      </c>
      <c r="I416" s="2">
        <v>2</v>
      </c>
      <c r="J416" s="2">
        <v>2</v>
      </c>
      <c r="K416" s="2">
        <v>31</v>
      </c>
      <c r="L416" s="2">
        <v>0</v>
      </c>
      <c r="M416" s="2">
        <v>2</v>
      </c>
      <c r="N416" s="2">
        <v>10</v>
      </c>
      <c r="O416" s="2">
        <v>5</v>
      </c>
      <c r="P416" s="2">
        <v>21</v>
      </c>
      <c r="Q416" s="2">
        <v>10.5</v>
      </c>
      <c r="R416" s="2">
        <v>5</v>
      </c>
      <c r="S416" s="2">
        <v>0</v>
      </c>
      <c r="T416" s="3"/>
      <c r="U416" s="2">
        <v>0</v>
      </c>
      <c r="V416" s="2">
        <v>0</v>
      </c>
      <c r="W416" s="2">
        <v>0</v>
      </c>
      <c r="X416" s="2">
        <v>118.7</v>
      </c>
      <c r="Y416" t="str">
        <f t="shared" si="24"/>
        <v>Daniel Brown</v>
      </c>
      <c r="Z416" t="str">
        <f t="shared" si="25"/>
        <v>2020-Daniel Brown</v>
      </c>
      <c r="AA416" s="13">
        <f t="shared" si="26"/>
        <v>31</v>
      </c>
      <c r="AB416">
        <f t="shared" si="27"/>
        <v>21</v>
      </c>
    </row>
    <row r="417" spans="1:28" x14ac:dyDescent="0.2">
      <c r="A417">
        <v>2020</v>
      </c>
      <c r="B417" s="1">
        <v>416</v>
      </c>
      <c r="C417" s="2" t="s">
        <v>1035</v>
      </c>
      <c r="D417" s="2" t="s">
        <v>60</v>
      </c>
      <c r="E417" s="2">
        <v>25</v>
      </c>
      <c r="F417" s="3"/>
      <c r="G417" s="2">
        <v>5</v>
      </c>
      <c r="H417" s="2">
        <v>1</v>
      </c>
      <c r="I417" s="2">
        <v>4</v>
      </c>
      <c r="J417" s="2">
        <v>2</v>
      </c>
      <c r="K417" s="2">
        <v>5</v>
      </c>
      <c r="L417" s="2">
        <v>0</v>
      </c>
      <c r="M417" s="3"/>
      <c r="N417" s="2">
        <v>3</v>
      </c>
      <c r="O417" s="2">
        <v>1.5</v>
      </c>
      <c r="P417" s="2">
        <v>2</v>
      </c>
      <c r="Q417" s="2">
        <v>1</v>
      </c>
      <c r="R417" s="2">
        <v>1.8</v>
      </c>
      <c r="S417" s="2">
        <v>0</v>
      </c>
      <c r="T417" s="3"/>
      <c r="U417" s="2">
        <v>1</v>
      </c>
      <c r="V417" s="2">
        <v>25</v>
      </c>
      <c r="W417" s="2">
        <v>0</v>
      </c>
      <c r="X417" s="2">
        <v>56.2</v>
      </c>
      <c r="Y417" t="str">
        <f t="shared" si="24"/>
        <v>Jake Butt</v>
      </c>
      <c r="Z417" t="str">
        <f t="shared" si="25"/>
        <v>2020-Jake Butt</v>
      </c>
      <c r="AA417" s="13">
        <f t="shared" si="26"/>
        <v>16</v>
      </c>
      <c r="AB417">
        <f t="shared" si="27"/>
        <v>6.4</v>
      </c>
    </row>
    <row r="418" spans="1:28" x14ac:dyDescent="0.2">
      <c r="A418">
        <v>2020</v>
      </c>
      <c r="B418" s="1">
        <v>417</v>
      </c>
      <c r="C418" s="2" t="s">
        <v>444</v>
      </c>
      <c r="D418" s="2" t="s">
        <v>90</v>
      </c>
      <c r="E418" s="2">
        <v>24</v>
      </c>
      <c r="F418" s="2" t="s">
        <v>445</v>
      </c>
      <c r="G418" s="2">
        <v>16</v>
      </c>
      <c r="H418" s="2">
        <v>2</v>
      </c>
      <c r="I418" s="2">
        <v>3</v>
      </c>
      <c r="J418" s="2">
        <v>2</v>
      </c>
      <c r="K418" s="2">
        <v>8</v>
      </c>
      <c r="L418" s="2">
        <v>0</v>
      </c>
      <c r="M418" s="2">
        <v>1</v>
      </c>
      <c r="N418" s="2">
        <v>2</v>
      </c>
      <c r="O418" s="2">
        <v>1</v>
      </c>
      <c r="P418" s="2">
        <v>6</v>
      </c>
      <c r="Q418" s="2">
        <v>3</v>
      </c>
      <c r="R418" s="2">
        <v>-1.3</v>
      </c>
      <c r="S418" s="2">
        <v>0</v>
      </c>
      <c r="T418" s="3"/>
      <c r="U418" s="2">
        <v>0</v>
      </c>
      <c r="V418" s="2">
        <v>0</v>
      </c>
      <c r="W418" s="2">
        <v>1</v>
      </c>
      <c r="X418" s="2">
        <v>30.6</v>
      </c>
      <c r="Y418" t="str">
        <f t="shared" si="24"/>
        <v>Jason Cabinda</v>
      </c>
      <c r="Z418" t="str">
        <f t="shared" si="25"/>
        <v>2020-Jason Cabinda</v>
      </c>
      <c r="AA418" s="13">
        <f t="shared" si="26"/>
        <v>8</v>
      </c>
      <c r="AB418">
        <f t="shared" si="27"/>
        <v>6</v>
      </c>
    </row>
    <row r="419" spans="1:28" x14ac:dyDescent="0.2">
      <c r="A419">
        <v>2020</v>
      </c>
      <c r="B419" s="1">
        <v>418</v>
      </c>
      <c r="C419" s="2" t="s">
        <v>1253</v>
      </c>
      <c r="D419" s="2" t="s">
        <v>68</v>
      </c>
      <c r="E419" s="2">
        <v>23</v>
      </c>
      <c r="F419" s="2" t="s">
        <v>169</v>
      </c>
      <c r="G419" s="2">
        <v>2</v>
      </c>
      <c r="H419" s="2">
        <v>1</v>
      </c>
      <c r="I419" s="2">
        <v>6</v>
      </c>
      <c r="J419" s="2">
        <v>2</v>
      </c>
      <c r="K419" s="2">
        <v>35</v>
      </c>
      <c r="L419" s="2">
        <v>0</v>
      </c>
      <c r="M419" s="2">
        <v>2</v>
      </c>
      <c r="N419" s="2">
        <v>21</v>
      </c>
      <c r="O419" s="2">
        <v>10.5</v>
      </c>
      <c r="P419" s="2">
        <v>14</v>
      </c>
      <c r="Q419" s="2">
        <v>7</v>
      </c>
      <c r="R419" s="2">
        <v>14</v>
      </c>
      <c r="S419" s="2">
        <v>0</v>
      </c>
      <c r="T419" s="3"/>
      <c r="U419" s="2">
        <v>0</v>
      </c>
      <c r="V419" s="2">
        <v>0</v>
      </c>
      <c r="W419" s="2">
        <v>2</v>
      </c>
      <c r="X419" s="2">
        <v>14.6</v>
      </c>
      <c r="Y419" t="str">
        <f t="shared" si="24"/>
        <v>Lawrence Cager</v>
      </c>
      <c r="Z419" t="str">
        <f t="shared" si="25"/>
        <v>2020-Lawrence Cager</v>
      </c>
      <c r="AA419" s="13">
        <f t="shared" si="26"/>
        <v>280</v>
      </c>
      <c r="AB419">
        <f t="shared" si="27"/>
        <v>112</v>
      </c>
    </row>
    <row r="420" spans="1:28" x14ac:dyDescent="0.2">
      <c r="A420">
        <v>2020</v>
      </c>
      <c r="B420" s="1">
        <v>419</v>
      </c>
      <c r="C420" s="2" t="s">
        <v>536</v>
      </c>
      <c r="D420" s="2" t="s">
        <v>78</v>
      </c>
      <c r="E420" s="2">
        <v>23</v>
      </c>
      <c r="F420" s="2" t="s">
        <v>169</v>
      </c>
      <c r="G420" s="2">
        <v>5</v>
      </c>
      <c r="H420" s="2">
        <v>1</v>
      </c>
      <c r="I420" s="2">
        <v>4</v>
      </c>
      <c r="J420" s="2">
        <v>2</v>
      </c>
      <c r="K420" s="2">
        <v>20</v>
      </c>
      <c r="L420" s="2">
        <v>0</v>
      </c>
      <c r="M420" s="2">
        <v>1</v>
      </c>
      <c r="N420" s="2">
        <v>17</v>
      </c>
      <c r="O420" s="2">
        <v>8.5</v>
      </c>
      <c r="P420" s="2">
        <v>3</v>
      </c>
      <c r="Q420" s="2">
        <v>1.5</v>
      </c>
      <c r="R420" s="2">
        <v>7</v>
      </c>
      <c r="S420" s="2">
        <v>0</v>
      </c>
      <c r="T420" s="3"/>
      <c r="U420" s="2">
        <v>0</v>
      </c>
      <c r="V420" s="2">
        <v>0</v>
      </c>
      <c r="W420" s="2">
        <v>0</v>
      </c>
      <c r="X420" s="2">
        <v>64.599999999999994</v>
      </c>
      <c r="Y420" t="str">
        <f t="shared" si="24"/>
        <v>Antonio Callaway</v>
      </c>
      <c r="Z420" t="str">
        <f t="shared" si="25"/>
        <v>2020-Antonio Callaway</v>
      </c>
      <c r="AA420" s="13">
        <f t="shared" si="26"/>
        <v>64</v>
      </c>
      <c r="AB420">
        <f t="shared" si="27"/>
        <v>9.6</v>
      </c>
    </row>
    <row r="421" spans="1:28" x14ac:dyDescent="0.2">
      <c r="A421">
        <v>2020</v>
      </c>
      <c r="B421" s="1">
        <v>420</v>
      </c>
      <c r="C421" s="2" t="s">
        <v>795</v>
      </c>
      <c r="D421" s="2" t="s">
        <v>78</v>
      </c>
      <c r="E421" s="2">
        <v>24</v>
      </c>
      <c r="F421" s="3"/>
      <c r="G421" s="2">
        <v>8</v>
      </c>
      <c r="H421" s="2">
        <v>3</v>
      </c>
      <c r="I421" s="2">
        <v>2</v>
      </c>
      <c r="J421" s="2">
        <v>2</v>
      </c>
      <c r="K421" s="2">
        <v>9</v>
      </c>
      <c r="L421" s="2">
        <v>0</v>
      </c>
      <c r="M421" s="2">
        <v>1</v>
      </c>
      <c r="N421" s="2">
        <v>2</v>
      </c>
      <c r="O421" s="2">
        <v>1</v>
      </c>
      <c r="P421" s="2">
        <v>7</v>
      </c>
      <c r="Q421" s="2">
        <v>3.5</v>
      </c>
      <c r="R421" s="2">
        <v>1</v>
      </c>
      <c r="S421" s="2">
        <v>0</v>
      </c>
      <c r="T421" s="3"/>
      <c r="U421" s="2">
        <v>0</v>
      </c>
      <c r="V421" s="2">
        <v>0</v>
      </c>
      <c r="W421" s="2">
        <v>0</v>
      </c>
      <c r="X421" s="2">
        <v>85.4</v>
      </c>
      <c r="Y421" t="str">
        <f t="shared" si="24"/>
        <v>Chandler Cox</v>
      </c>
      <c r="Z421" t="str">
        <f t="shared" si="25"/>
        <v>2020-Chandler Cox</v>
      </c>
      <c r="AA421" s="13">
        <f t="shared" si="26"/>
        <v>18</v>
      </c>
      <c r="AB421">
        <f t="shared" si="27"/>
        <v>14</v>
      </c>
    </row>
    <row r="422" spans="1:28" x14ac:dyDescent="0.2">
      <c r="A422">
        <v>2020</v>
      </c>
      <c r="B422" s="1">
        <v>421</v>
      </c>
      <c r="C422" s="2" t="s">
        <v>1254</v>
      </c>
      <c r="D422" s="2" t="s">
        <v>19</v>
      </c>
      <c r="E422" s="2">
        <v>23</v>
      </c>
      <c r="F422" s="2" t="s">
        <v>311</v>
      </c>
      <c r="G422" s="2">
        <v>5</v>
      </c>
      <c r="H422" s="2">
        <v>2</v>
      </c>
      <c r="I422" s="2">
        <v>2</v>
      </c>
      <c r="J422" s="2">
        <v>2</v>
      </c>
      <c r="K422" s="2">
        <v>26</v>
      </c>
      <c r="L422" s="2">
        <v>1</v>
      </c>
      <c r="M422" s="2">
        <v>2</v>
      </c>
      <c r="N422" s="2">
        <v>16</v>
      </c>
      <c r="O422" s="2">
        <v>8</v>
      </c>
      <c r="P422" s="2">
        <v>10</v>
      </c>
      <c r="Q422" s="2">
        <v>5</v>
      </c>
      <c r="R422" s="2">
        <v>8</v>
      </c>
      <c r="S422" s="2">
        <v>0</v>
      </c>
      <c r="T422" s="3"/>
      <c r="U422" s="2">
        <v>0</v>
      </c>
      <c r="V422" s="2">
        <v>0</v>
      </c>
      <c r="W422" s="2">
        <v>0</v>
      </c>
      <c r="X422" s="2">
        <v>158.30000000000001</v>
      </c>
      <c r="Y422" t="str">
        <f t="shared" si="24"/>
        <v>Dominique Dafney</v>
      </c>
      <c r="Z422" t="str">
        <f t="shared" si="25"/>
        <v>2020-Dominique Dafney</v>
      </c>
      <c r="AA422" s="13">
        <f t="shared" si="26"/>
        <v>83.2</v>
      </c>
      <c r="AB422">
        <f t="shared" si="27"/>
        <v>32</v>
      </c>
    </row>
    <row r="423" spans="1:28" x14ac:dyDescent="0.2">
      <c r="A423">
        <v>2020</v>
      </c>
      <c r="B423" s="1">
        <v>422</v>
      </c>
      <c r="C423" s="2" t="s">
        <v>369</v>
      </c>
      <c r="D423" s="2" t="s">
        <v>19</v>
      </c>
      <c r="E423" s="2">
        <v>22</v>
      </c>
      <c r="F423" s="3"/>
      <c r="G423" s="2">
        <v>11</v>
      </c>
      <c r="H423" s="2">
        <v>0</v>
      </c>
      <c r="I423" s="2">
        <v>2</v>
      </c>
      <c r="J423" s="2">
        <v>2</v>
      </c>
      <c r="K423" s="2">
        <v>21</v>
      </c>
      <c r="L423" s="2">
        <v>0</v>
      </c>
      <c r="M423" s="2">
        <v>1</v>
      </c>
      <c r="N423" s="2">
        <v>5</v>
      </c>
      <c r="O423" s="2">
        <v>2.5</v>
      </c>
      <c r="P423" s="2">
        <v>16</v>
      </c>
      <c r="Q423" s="2">
        <v>8</v>
      </c>
      <c r="R423" s="2">
        <v>2.5</v>
      </c>
      <c r="S423" s="2">
        <v>1</v>
      </c>
      <c r="T423" s="2">
        <v>2</v>
      </c>
      <c r="U423" s="2">
        <v>0</v>
      </c>
      <c r="V423" s="2">
        <v>0</v>
      </c>
      <c r="W423" s="2">
        <v>0</v>
      </c>
      <c r="X423" s="2">
        <v>110.4</v>
      </c>
      <c r="Y423" t="str">
        <f t="shared" si="24"/>
        <v>AJ Dillon</v>
      </c>
      <c r="Z423" t="str">
        <f t="shared" si="25"/>
        <v>2020-AJ Dillon</v>
      </c>
      <c r="AA423" s="13">
        <f t="shared" si="26"/>
        <v>30.545454545454547</v>
      </c>
      <c r="AB423">
        <f t="shared" si="27"/>
        <v>23.272727272727273</v>
      </c>
    </row>
    <row r="424" spans="1:28" x14ac:dyDescent="0.2">
      <c r="A424">
        <v>2020</v>
      </c>
      <c r="B424" s="1">
        <v>423</v>
      </c>
      <c r="C424" s="2" t="s">
        <v>384</v>
      </c>
      <c r="D424" s="2" t="s">
        <v>26</v>
      </c>
      <c r="E424" s="2">
        <v>22</v>
      </c>
      <c r="F424" s="3"/>
      <c r="G424" s="2">
        <v>5</v>
      </c>
      <c r="H424" s="2">
        <v>0</v>
      </c>
      <c r="I424" s="2">
        <v>4</v>
      </c>
      <c r="J424" s="2">
        <v>2</v>
      </c>
      <c r="K424" s="2">
        <v>27</v>
      </c>
      <c r="L424" s="2">
        <v>1</v>
      </c>
      <c r="M424" s="2">
        <v>2</v>
      </c>
      <c r="N424" s="2">
        <v>-2</v>
      </c>
      <c r="O424" s="2">
        <v>-1</v>
      </c>
      <c r="P424" s="2">
        <v>29</v>
      </c>
      <c r="Q424" s="2">
        <v>14.5</v>
      </c>
      <c r="R424" s="2">
        <v>-0.5</v>
      </c>
      <c r="S424" s="2">
        <v>0</v>
      </c>
      <c r="T424" s="3"/>
      <c r="U424" s="2">
        <v>0</v>
      </c>
      <c r="V424" s="2">
        <v>0</v>
      </c>
      <c r="W424" s="2">
        <v>0</v>
      </c>
      <c r="X424" s="2">
        <v>111.5</v>
      </c>
      <c r="Y424" t="str">
        <f t="shared" si="24"/>
        <v>Darrynton Evans</v>
      </c>
      <c r="Z424" t="str">
        <f t="shared" si="25"/>
        <v>2020-Darrynton Evans</v>
      </c>
      <c r="AA424" s="13">
        <f t="shared" si="26"/>
        <v>86.4</v>
      </c>
      <c r="AB424">
        <f t="shared" si="27"/>
        <v>92.8</v>
      </c>
    </row>
    <row r="425" spans="1:28" x14ac:dyDescent="0.2">
      <c r="A425">
        <v>2020</v>
      </c>
      <c r="B425" s="1">
        <v>424</v>
      </c>
      <c r="C425" s="2" t="s">
        <v>290</v>
      </c>
      <c r="D425" s="2" t="s">
        <v>70</v>
      </c>
      <c r="E425" s="2">
        <v>26</v>
      </c>
      <c r="F425" s="2" t="s">
        <v>169</v>
      </c>
      <c r="G425" s="2">
        <v>4</v>
      </c>
      <c r="H425" s="2">
        <v>2</v>
      </c>
      <c r="I425" s="2">
        <v>6</v>
      </c>
      <c r="J425" s="2">
        <v>2</v>
      </c>
      <c r="K425" s="2">
        <v>37</v>
      </c>
      <c r="L425" s="2">
        <v>0</v>
      </c>
      <c r="M425" s="2">
        <v>2</v>
      </c>
      <c r="N425" s="2">
        <v>5</v>
      </c>
      <c r="O425" s="2">
        <v>2.5</v>
      </c>
      <c r="P425" s="2">
        <v>32</v>
      </c>
      <c r="Q425" s="2">
        <v>16</v>
      </c>
      <c r="R425" s="2">
        <v>14</v>
      </c>
      <c r="S425" s="2">
        <v>1</v>
      </c>
      <c r="T425" s="2">
        <v>2</v>
      </c>
      <c r="U425" s="2">
        <v>1</v>
      </c>
      <c r="V425" s="2">
        <v>16.7</v>
      </c>
      <c r="W425" s="2">
        <v>0</v>
      </c>
      <c r="X425" s="2">
        <v>55.6</v>
      </c>
      <c r="Y425" t="str">
        <f t="shared" si="24"/>
        <v>Robert Foster</v>
      </c>
      <c r="Z425" t="str">
        <f t="shared" si="25"/>
        <v>2020-Robert Foster</v>
      </c>
      <c r="AA425" s="13">
        <f t="shared" si="26"/>
        <v>148</v>
      </c>
      <c r="AB425">
        <f t="shared" si="27"/>
        <v>128</v>
      </c>
    </row>
    <row r="426" spans="1:28" x14ac:dyDescent="0.2">
      <c r="A426">
        <v>2020</v>
      </c>
      <c r="B426" s="1">
        <v>425</v>
      </c>
      <c r="C426" s="2" t="s">
        <v>1255</v>
      </c>
      <c r="D426" s="2" t="s">
        <v>58</v>
      </c>
      <c r="E426" s="2">
        <v>25</v>
      </c>
      <c r="F426" s="3"/>
      <c r="G426" s="2">
        <v>5</v>
      </c>
      <c r="H426" s="2">
        <v>0</v>
      </c>
      <c r="I426" s="2">
        <v>3</v>
      </c>
      <c r="J426" s="2">
        <v>2</v>
      </c>
      <c r="K426" s="2">
        <v>23</v>
      </c>
      <c r="L426" s="2">
        <v>0</v>
      </c>
      <c r="M426" s="2">
        <v>2</v>
      </c>
      <c r="N426" s="2">
        <v>23</v>
      </c>
      <c r="O426" s="2">
        <v>11.5</v>
      </c>
      <c r="P426" s="2">
        <v>0</v>
      </c>
      <c r="Q426" s="2">
        <v>0</v>
      </c>
      <c r="R426" s="2">
        <v>9.3000000000000007</v>
      </c>
      <c r="S426" s="2">
        <v>0</v>
      </c>
      <c r="T426" s="3"/>
      <c r="U426" s="2">
        <v>0</v>
      </c>
      <c r="V426" s="2">
        <v>0</v>
      </c>
      <c r="W426" s="2">
        <v>0</v>
      </c>
      <c r="X426" s="2">
        <v>89.6</v>
      </c>
      <c r="Y426" t="str">
        <f t="shared" si="24"/>
        <v>Daurice Fountain</v>
      </c>
      <c r="Z426" t="str">
        <f t="shared" si="25"/>
        <v>2020-Daurice Fountain</v>
      </c>
      <c r="AA426" s="13">
        <f t="shared" si="26"/>
        <v>73.599999999999994</v>
      </c>
      <c r="AB426">
        <f t="shared" si="27"/>
        <v>0</v>
      </c>
    </row>
    <row r="427" spans="1:28" x14ac:dyDescent="0.2">
      <c r="A427">
        <v>2020</v>
      </c>
      <c r="B427" s="1">
        <v>426</v>
      </c>
      <c r="C427" s="2" t="s">
        <v>322</v>
      </c>
      <c r="D427" s="2" t="s">
        <v>49</v>
      </c>
      <c r="E427" s="2">
        <v>29</v>
      </c>
      <c r="F427" s="3"/>
      <c r="G427" s="2">
        <v>5</v>
      </c>
      <c r="H427" s="2">
        <v>0</v>
      </c>
      <c r="I427" s="2">
        <v>6</v>
      </c>
      <c r="J427" s="2">
        <v>2</v>
      </c>
      <c r="K427" s="2">
        <v>11</v>
      </c>
      <c r="L427" s="2">
        <v>0</v>
      </c>
      <c r="M427" s="2">
        <v>1</v>
      </c>
      <c r="N427" s="2">
        <v>10</v>
      </c>
      <c r="O427" s="2">
        <v>5</v>
      </c>
      <c r="P427" s="2">
        <v>1</v>
      </c>
      <c r="Q427" s="2">
        <v>0.5</v>
      </c>
      <c r="R427" s="2">
        <v>7.8</v>
      </c>
      <c r="S427" s="2">
        <v>0</v>
      </c>
      <c r="T427" s="3"/>
      <c r="U427" s="2">
        <v>1</v>
      </c>
      <c r="V427" s="2">
        <v>16.7</v>
      </c>
      <c r="W427" s="2">
        <v>1</v>
      </c>
      <c r="X427" s="2">
        <v>2.8</v>
      </c>
      <c r="Y427" t="str">
        <f t="shared" si="24"/>
        <v>Bennie Fowler</v>
      </c>
      <c r="Z427" t="str">
        <f t="shared" si="25"/>
        <v>2020-Bennie Fowler</v>
      </c>
      <c r="AA427" s="13">
        <f t="shared" si="26"/>
        <v>35.200000000000003</v>
      </c>
      <c r="AB427">
        <f t="shared" si="27"/>
        <v>3.2</v>
      </c>
    </row>
    <row r="428" spans="1:28" x14ac:dyDescent="0.2">
      <c r="A428">
        <v>2020</v>
      </c>
      <c r="B428" s="1">
        <v>427</v>
      </c>
      <c r="C428" s="2" t="s">
        <v>1256</v>
      </c>
      <c r="D428" s="2" t="s">
        <v>21</v>
      </c>
      <c r="E428" s="2">
        <v>23</v>
      </c>
      <c r="F428" s="3"/>
      <c r="G428" s="2">
        <v>14</v>
      </c>
      <c r="H428" s="2">
        <v>0</v>
      </c>
      <c r="I428" s="2">
        <v>2</v>
      </c>
      <c r="J428" s="2">
        <v>2</v>
      </c>
      <c r="K428" s="2">
        <v>16</v>
      </c>
      <c r="L428" s="2">
        <v>1</v>
      </c>
      <c r="M428" s="2">
        <v>2</v>
      </c>
      <c r="N428" s="2">
        <v>8</v>
      </c>
      <c r="O428" s="2">
        <v>4</v>
      </c>
      <c r="P428" s="2">
        <v>8</v>
      </c>
      <c r="Q428" s="2">
        <v>4</v>
      </c>
      <c r="R428" s="2">
        <v>4</v>
      </c>
      <c r="S428" s="2">
        <v>0</v>
      </c>
      <c r="T428" s="3"/>
      <c r="U428" s="2">
        <v>0</v>
      </c>
      <c r="V428" s="2">
        <v>0</v>
      </c>
      <c r="W428" s="2">
        <v>0</v>
      </c>
      <c r="X428" s="2">
        <v>139.6</v>
      </c>
      <c r="Y428" t="str">
        <f t="shared" si="24"/>
        <v>Reggie Gilliam</v>
      </c>
      <c r="Z428" t="str">
        <f t="shared" si="25"/>
        <v>2020-Reggie Gilliam</v>
      </c>
      <c r="AA428" s="13">
        <f t="shared" si="26"/>
        <v>18.285714285714285</v>
      </c>
      <c r="AB428">
        <f t="shared" si="27"/>
        <v>9.1428571428571423</v>
      </c>
    </row>
    <row r="429" spans="1:28" x14ac:dyDescent="0.2">
      <c r="A429">
        <v>2020</v>
      </c>
      <c r="B429" s="1">
        <v>428</v>
      </c>
      <c r="C429" s="2" t="s">
        <v>330</v>
      </c>
      <c r="D429" s="2" t="s">
        <v>28</v>
      </c>
      <c r="E429" s="2">
        <v>27</v>
      </c>
      <c r="F429" s="2" t="s">
        <v>236</v>
      </c>
      <c r="G429" s="2">
        <v>14</v>
      </c>
      <c r="H429" s="2">
        <v>3</v>
      </c>
      <c r="I429" s="2">
        <v>5</v>
      </c>
      <c r="J429" s="2">
        <v>2</v>
      </c>
      <c r="K429" s="2">
        <v>13</v>
      </c>
      <c r="L429" s="2">
        <v>0</v>
      </c>
      <c r="M429" s="2">
        <v>1</v>
      </c>
      <c r="N429" s="2">
        <v>1</v>
      </c>
      <c r="O429" s="2">
        <v>0.5</v>
      </c>
      <c r="P429" s="2">
        <v>12</v>
      </c>
      <c r="Q429" s="2">
        <v>6</v>
      </c>
      <c r="R429" s="2">
        <v>1.8</v>
      </c>
      <c r="S429" s="2">
        <v>1</v>
      </c>
      <c r="T429" s="2">
        <v>2</v>
      </c>
      <c r="U429" s="2">
        <v>2</v>
      </c>
      <c r="V429" s="2">
        <v>40</v>
      </c>
      <c r="W429" s="2">
        <v>0</v>
      </c>
      <c r="X429" s="2">
        <v>47.9</v>
      </c>
      <c r="Y429" t="str">
        <f t="shared" si="24"/>
        <v>Andy Janovich</v>
      </c>
      <c r="Z429" t="str">
        <f t="shared" si="25"/>
        <v>2020-Andy Janovich</v>
      </c>
      <c r="AA429" s="13">
        <f t="shared" si="26"/>
        <v>14.857142857142858</v>
      </c>
      <c r="AB429">
        <f t="shared" si="27"/>
        <v>13.714285714285714</v>
      </c>
    </row>
    <row r="430" spans="1:28" x14ac:dyDescent="0.2">
      <c r="A430">
        <v>2020</v>
      </c>
      <c r="B430" s="1">
        <v>429</v>
      </c>
      <c r="C430" s="2" t="s">
        <v>585</v>
      </c>
      <c r="D430" s="2" t="s">
        <v>41</v>
      </c>
      <c r="E430" s="2">
        <v>29</v>
      </c>
      <c r="F430" s="3"/>
      <c r="G430" s="2">
        <v>1</v>
      </c>
      <c r="H430" s="2">
        <v>0</v>
      </c>
      <c r="I430" s="2">
        <v>2</v>
      </c>
      <c r="J430" s="2">
        <v>2</v>
      </c>
      <c r="K430" s="2">
        <v>6</v>
      </c>
      <c r="L430" s="2">
        <v>0</v>
      </c>
      <c r="M430" s="2">
        <v>1</v>
      </c>
      <c r="N430" s="2">
        <v>2</v>
      </c>
      <c r="O430" s="2">
        <v>1</v>
      </c>
      <c r="P430" s="2">
        <v>4</v>
      </c>
      <c r="Q430" s="2">
        <v>2</v>
      </c>
      <c r="R430" s="2">
        <v>1</v>
      </c>
      <c r="S430" s="2">
        <v>0</v>
      </c>
      <c r="T430" s="3"/>
      <c r="U430" s="2">
        <v>0</v>
      </c>
      <c r="V430" s="2">
        <v>0</v>
      </c>
      <c r="W430" s="2">
        <v>0</v>
      </c>
      <c r="X430" s="2">
        <v>79.2</v>
      </c>
      <c r="Y430" t="str">
        <f t="shared" si="24"/>
        <v>Lamar Miller</v>
      </c>
      <c r="Z430" t="str">
        <f t="shared" si="25"/>
        <v>2020-Lamar Miller</v>
      </c>
      <c r="AA430" s="13">
        <f t="shared" si="26"/>
        <v>96</v>
      </c>
      <c r="AB430">
        <f t="shared" si="27"/>
        <v>64</v>
      </c>
    </row>
    <row r="431" spans="1:28" x14ac:dyDescent="0.2">
      <c r="A431">
        <v>2020</v>
      </c>
      <c r="B431" s="1">
        <v>430</v>
      </c>
      <c r="C431" s="2" t="s">
        <v>98</v>
      </c>
      <c r="D431" s="2" t="s">
        <v>81</v>
      </c>
      <c r="E431" s="2">
        <v>31</v>
      </c>
      <c r="F431" s="2" t="s">
        <v>97</v>
      </c>
      <c r="G431" s="2">
        <v>15</v>
      </c>
      <c r="H431" s="2">
        <v>15</v>
      </c>
      <c r="I431" s="2">
        <v>2</v>
      </c>
      <c r="J431" s="2">
        <v>2</v>
      </c>
      <c r="K431" s="2">
        <v>35</v>
      </c>
      <c r="L431" s="2">
        <v>1</v>
      </c>
      <c r="M431" s="2">
        <v>2</v>
      </c>
      <c r="N431" s="2">
        <v>17</v>
      </c>
      <c r="O431" s="2">
        <v>8.5</v>
      </c>
      <c r="P431" s="2">
        <v>18</v>
      </c>
      <c r="Q431" s="2">
        <v>9</v>
      </c>
      <c r="R431" s="2">
        <v>8.5</v>
      </c>
      <c r="S431" s="2">
        <v>0</v>
      </c>
      <c r="T431" s="3"/>
      <c r="U431" s="2">
        <v>0</v>
      </c>
      <c r="V431" s="2">
        <v>0</v>
      </c>
      <c r="W431" s="2">
        <v>0</v>
      </c>
      <c r="X431" s="2">
        <v>158.30000000000001</v>
      </c>
      <c r="Y431" t="str">
        <f t="shared" si="24"/>
        <v>Cam Newton</v>
      </c>
      <c r="Z431" t="str">
        <f t="shared" si="25"/>
        <v>2020-Cam Newton</v>
      </c>
      <c r="AA431" s="13">
        <f t="shared" si="26"/>
        <v>37.333333333333336</v>
      </c>
      <c r="AB431">
        <f t="shared" si="27"/>
        <v>19.2</v>
      </c>
    </row>
    <row r="432" spans="1:28" x14ac:dyDescent="0.2">
      <c r="A432">
        <v>2020</v>
      </c>
      <c r="B432" s="1">
        <v>431</v>
      </c>
      <c r="C432" s="2" t="s">
        <v>1257</v>
      </c>
      <c r="D432" s="2" t="s">
        <v>51</v>
      </c>
      <c r="E432" s="2">
        <v>21</v>
      </c>
      <c r="F432" s="3"/>
      <c r="G432" s="2">
        <v>6</v>
      </c>
      <c r="H432" s="2">
        <v>0</v>
      </c>
      <c r="I432" s="2">
        <v>2</v>
      </c>
      <c r="J432" s="2">
        <v>2</v>
      </c>
      <c r="K432" s="2">
        <v>16</v>
      </c>
      <c r="L432" s="2">
        <v>0</v>
      </c>
      <c r="M432" s="2">
        <v>2</v>
      </c>
      <c r="N432" s="2">
        <v>11</v>
      </c>
      <c r="O432" s="2">
        <v>5.5</v>
      </c>
      <c r="P432" s="2">
        <v>5</v>
      </c>
      <c r="Q432" s="2">
        <v>2.5</v>
      </c>
      <c r="R432" s="2">
        <v>5.5</v>
      </c>
      <c r="S432" s="2">
        <v>1</v>
      </c>
      <c r="T432" s="2">
        <v>2</v>
      </c>
      <c r="U432" s="2">
        <v>0</v>
      </c>
      <c r="V432" s="2">
        <v>0</v>
      </c>
      <c r="W432" s="2">
        <v>0</v>
      </c>
      <c r="X432" s="2">
        <v>100</v>
      </c>
      <c r="Y432" t="str">
        <f t="shared" si="24"/>
        <v>Colby Parkinson</v>
      </c>
      <c r="Z432" t="str">
        <f t="shared" si="25"/>
        <v>2020-Colby Parkinson</v>
      </c>
      <c r="AA432" s="13">
        <f t="shared" si="26"/>
        <v>42.666666666666664</v>
      </c>
      <c r="AB432">
        <f t="shared" si="27"/>
        <v>13.333333333333334</v>
      </c>
    </row>
    <row r="433" spans="1:28" x14ac:dyDescent="0.2">
      <c r="A433">
        <v>2020</v>
      </c>
      <c r="B433" s="1">
        <v>432</v>
      </c>
      <c r="C433" s="2" t="s">
        <v>192</v>
      </c>
      <c r="D433" s="2" t="s">
        <v>35</v>
      </c>
      <c r="E433" s="2">
        <v>27</v>
      </c>
      <c r="F433" s="3"/>
      <c r="G433" s="2">
        <v>14</v>
      </c>
      <c r="H433" s="2">
        <v>0</v>
      </c>
      <c r="I433" s="2">
        <v>3</v>
      </c>
      <c r="J433" s="2">
        <v>2</v>
      </c>
      <c r="K433" s="2">
        <v>20</v>
      </c>
      <c r="L433" s="2">
        <v>0</v>
      </c>
      <c r="M433" s="2">
        <v>1</v>
      </c>
      <c r="N433" s="2">
        <v>4</v>
      </c>
      <c r="O433" s="2">
        <v>2</v>
      </c>
      <c r="P433" s="2">
        <v>16</v>
      </c>
      <c r="Q433" s="2">
        <v>8</v>
      </c>
      <c r="R433" s="2">
        <v>1.3</v>
      </c>
      <c r="S433" s="2">
        <v>0</v>
      </c>
      <c r="T433" s="3"/>
      <c r="U433" s="2">
        <v>0</v>
      </c>
      <c r="V433" s="2">
        <v>0</v>
      </c>
      <c r="W433" s="2">
        <v>0</v>
      </c>
      <c r="X433" s="2">
        <v>85.4</v>
      </c>
      <c r="Y433" t="str">
        <f t="shared" si="24"/>
        <v>Elijhaa Penny</v>
      </c>
      <c r="Z433" t="str">
        <f t="shared" si="25"/>
        <v>2020-Elijhaa Penny</v>
      </c>
      <c r="AA433" s="13">
        <f t="shared" si="26"/>
        <v>22.857142857142858</v>
      </c>
      <c r="AB433">
        <f t="shared" si="27"/>
        <v>18.285714285714285</v>
      </c>
    </row>
    <row r="434" spans="1:28" x14ac:dyDescent="0.2">
      <c r="A434">
        <v>2020</v>
      </c>
      <c r="B434" s="1">
        <v>433</v>
      </c>
      <c r="C434" s="2" t="s">
        <v>277</v>
      </c>
      <c r="D434" s="2" t="s">
        <v>86</v>
      </c>
      <c r="E434" s="2">
        <v>25</v>
      </c>
      <c r="F434" s="2" t="s">
        <v>169</v>
      </c>
      <c r="G434" s="2">
        <v>3</v>
      </c>
      <c r="H434" s="2">
        <v>1</v>
      </c>
      <c r="I434" s="2">
        <v>7</v>
      </c>
      <c r="J434" s="2">
        <v>2</v>
      </c>
      <c r="K434" s="2">
        <v>17</v>
      </c>
      <c r="L434" s="2">
        <v>0</v>
      </c>
      <c r="M434" s="2">
        <v>1</v>
      </c>
      <c r="N434" s="2">
        <v>14</v>
      </c>
      <c r="O434" s="2">
        <v>7</v>
      </c>
      <c r="P434" s="2">
        <v>3</v>
      </c>
      <c r="Q434" s="2">
        <v>1.5</v>
      </c>
      <c r="R434" s="2">
        <v>12</v>
      </c>
      <c r="S434" s="2">
        <v>0</v>
      </c>
      <c r="T434" s="3"/>
      <c r="U434" s="2">
        <v>1</v>
      </c>
      <c r="V434" s="2">
        <v>14.3</v>
      </c>
      <c r="W434" s="2">
        <v>0</v>
      </c>
      <c r="X434" s="2">
        <v>39.6</v>
      </c>
      <c r="Y434" t="str">
        <f t="shared" si="24"/>
        <v>John Ross</v>
      </c>
      <c r="Z434" t="str">
        <f t="shared" si="25"/>
        <v>2020-John Ross</v>
      </c>
      <c r="AA434" s="13">
        <f t="shared" si="26"/>
        <v>90.666666666666671</v>
      </c>
      <c r="AB434">
        <f t="shared" si="27"/>
        <v>16</v>
      </c>
    </row>
    <row r="435" spans="1:28" x14ac:dyDescent="0.2">
      <c r="A435">
        <v>2020</v>
      </c>
      <c r="B435" s="1">
        <v>434</v>
      </c>
      <c r="C435" s="2" t="s">
        <v>435</v>
      </c>
      <c r="D435" s="2" t="s">
        <v>81</v>
      </c>
      <c r="E435" s="2">
        <v>23</v>
      </c>
      <c r="F435" s="3"/>
      <c r="G435" s="2">
        <v>4</v>
      </c>
      <c r="H435" s="2">
        <v>0</v>
      </c>
      <c r="I435" s="2">
        <v>2</v>
      </c>
      <c r="J435" s="2">
        <v>2</v>
      </c>
      <c r="K435" s="2">
        <v>29</v>
      </c>
      <c r="L435" s="2">
        <v>0</v>
      </c>
      <c r="M435" s="2">
        <v>1</v>
      </c>
      <c r="N435" s="2">
        <v>-1</v>
      </c>
      <c r="O435" s="2">
        <v>-0.5</v>
      </c>
      <c r="P435" s="2">
        <v>30</v>
      </c>
      <c r="Q435" s="2">
        <v>15</v>
      </c>
      <c r="R435" s="2">
        <v>-0.5</v>
      </c>
      <c r="S435" s="2">
        <v>1</v>
      </c>
      <c r="T435" s="2">
        <v>2</v>
      </c>
      <c r="U435" s="2">
        <v>0</v>
      </c>
      <c r="V435" s="2">
        <v>0</v>
      </c>
      <c r="W435" s="2">
        <v>0</v>
      </c>
      <c r="X435" s="2">
        <v>118.7</v>
      </c>
      <c r="Y435" t="str">
        <f t="shared" si="24"/>
        <v>Isaiah Zuber</v>
      </c>
      <c r="Z435" t="str">
        <f t="shared" si="25"/>
        <v>2020-Isaiah Zuber</v>
      </c>
      <c r="AA435" s="13">
        <f t="shared" si="26"/>
        <v>116</v>
      </c>
      <c r="AB435">
        <f t="shared" si="27"/>
        <v>120</v>
      </c>
    </row>
    <row r="436" spans="1:28" x14ac:dyDescent="0.2">
      <c r="A436">
        <v>2020</v>
      </c>
      <c r="B436" s="1">
        <v>435</v>
      </c>
      <c r="C436" s="2" t="s">
        <v>99</v>
      </c>
      <c r="D436" s="2" t="s">
        <v>21</v>
      </c>
      <c r="E436" s="2">
        <v>24</v>
      </c>
      <c r="F436" s="2" t="s">
        <v>97</v>
      </c>
      <c r="G436" s="2">
        <v>16</v>
      </c>
      <c r="H436" s="2">
        <v>16</v>
      </c>
      <c r="I436" s="2">
        <v>1</v>
      </c>
      <c r="J436" s="2">
        <v>1</v>
      </c>
      <c r="K436" s="2">
        <v>12</v>
      </c>
      <c r="L436" s="2">
        <v>1</v>
      </c>
      <c r="M436" s="2">
        <v>1</v>
      </c>
      <c r="N436" s="2">
        <v>-5</v>
      </c>
      <c r="O436" s="2">
        <v>-5</v>
      </c>
      <c r="P436" s="2">
        <v>17</v>
      </c>
      <c r="Q436" s="2">
        <v>17</v>
      </c>
      <c r="R436" s="2">
        <v>-5</v>
      </c>
      <c r="S436" s="2">
        <v>1</v>
      </c>
      <c r="T436" s="2">
        <v>1</v>
      </c>
      <c r="U436" s="2">
        <v>0</v>
      </c>
      <c r="V436" s="2">
        <v>0</v>
      </c>
      <c r="W436" s="2">
        <v>0</v>
      </c>
      <c r="X436" s="2">
        <v>156.19999999999999</v>
      </c>
      <c r="Y436" t="str">
        <f t="shared" si="24"/>
        <v xml:space="preserve">Josh Allen </v>
      </c>
      <c r="Z436" t="str">
        <f t="shared" si="25"/>
        <v>2020-Josh Allen</v>
      </c>
      <c r="AA436" s="13">
        <f t="shared" si="26"/>
        <v>12</v>
      </c>
      <c r="AB436">
        <f t="shared" si="27"/>
        <v>17</v>
      </c>
    </row>
    <row r="437" spans="1:28" x14ac:dyDescent="0.2">
      <c r="A437">
        <v>2020</v>
      </c>
      <c r="B437" s="1">
        <v>436</v>
      </c>
      <c r="C437" s="2" t="s">
        <v>1258</v>
      </c>
      <c r="D437" s="2" t="s">
        <v>70</v>
      </c>
      <c r="E437" s="2">
        <v>26</v>
      </c>
      <c r="F437" s="2" t="s">
        <v>311</v>
      </c>
      <c r="G437" s="2">
        <v>8</v>
      </c>
      <c r="H437" s="2">
        <v>1</v>
      </c>
      <c r="I437" s="2">
        <v>1</v>
      </c>
      <c r="J437" s="2">
        <v>1</v>
      </c>
      <c r="K437" s="2">
        <v>2</v>
      </c>
      <c r="L437" s="2">
        <v>0</v>
      </c>
      <c r="M437" s="3"/>
      <c r="N437" s="2">
        <v>0</v>
      </c>
      <c r="O437" s="2">
        <v>0</v>
      </c>
      <c r="P437" s="2">
        <v>2</v>
      </c>
      <c r="Q437" s="2">
        <v>2</v>
      </c>
      <c r="R437" s="2">
        <v>0</v>
      </c>
      <c r="S437" s="2">
        <v>0</v>
      </c>
      <c r="T437" s="3"/>
      <c r="U437" s="2">
        <v>0</v>
      </c>
      <c r="V437" s="2">
        <v>0</v>
      </c>
      <c r="W437" s="2">
        <v>0</v>
      </c>
      <c r="X437" s="2">
        <v>79.2</v>
      </c>
      <c r="Y437" t="str">
        <f t="shared" si="24"/>
        <v>Marcus Baugh</v>
      </c>
      <c r="Z437" t="str">
        <f t="shared" si="25"/>
        <v>2020-Marcus Baugh</v>
      </c>
      <c r="AA437" s="13">
        <f t="shared" si="26"/>
        <v>4</v>
      </c>
      <c r="AB437">
        <f t="shared" si="27"/>
        <v>4</v>
      </c>
    </row>
    <row r="438" spans="1:28" x14ac:dyDescent="0.2">
      <c r="A438">
        <v>2020</v>
      </c>
      <c r="B438" s="1">
        <v>437</v>
      </c>
      <c r="C438" s="2" t="s">
        <v>407</v>
      </c>
      <c r="D438" s="2" t="s">
        <v>60</v>
      </c>
      <c r="E438" s="2">
        <v>24</v>
      </c>
      <c r="F438" s="3"/>
      <c r="G438" s="2">
        <v>5</v>
      </c>
      <c r="H438" s="2">
        <v>0</v>
      </c>
      <c r="I438" s="2">
        <v>1</v>
      </c>
      <c r="J438" s="2">
        <v>1</v>
      </c>
      <c r="K438" s="2">
        <v>5</v>
      </c>
      <c r="L438" s="2">
        <v>0</v>
      </c>
      <c r="M438" s="3"/>
      <c r="N438" s="2">
        <v>0</v>
      </c>
      <c r="O438" s="2">
        <v>0</v>
      </c>
      <c r="P438" s="2">
        <v>5</v>
      </c>
      <c r="Q438" s="2">
        <v>5</v>
      </c>
      <c r="R438" s="2">
        <v>0</v>
      </c>
      <c r="S438" s="2">
        <v>0</v>
      </c>
      <c r="T438" s="3"/>
      <c r="U438" s="2">
        <v>0</v>
      </c>
      <c r="V438" s="2">
        <v>0</v>
      </c>
      <c r="W438" s="2">
        <v>0</v>
      </c>
      <c r="X438" s="2">
        <v>87.5</v>
      </c>
      <c r="Y438" t="str">
        <f t="shared" si="24"/>
        <v>LeVante Bellamy</v>
      </c>
      <c r="Z438" t="str">
        <f t="shared" si="25"/>
        <v>2020-LeVante Bellamy</v>
      </c>
      <c r="AA438" s="13">
        <f t="shared" si="26"/>
        <v>16</v>
      </c>
      <c r="AB438">
        <f t="shared" si="27"/>
        <v>16</v>
      </c>
    </row>
    <row r="439" spans="1:28" x14ac:dyDescent="0.2">
      <c r="A439">
        <v>2020</v>
      </c>
      <c r="B439" s="1">
        <v>438</v>
      </c>
      <c r="C439" s="2" t="s">
        <v>440</v>
      </c>
      <c r="D439" s="2" t="s">
        <v>51</v>
      </c>
      <c r="E439" s="2">
        <v>31</v>
      </c>
      <c r="F439" s="3"/>
      <c r="G439" s="2">
        <v>16</v>
      </c>
      <c r="H439" s="2">
        <v>0</v>
      </c>
      <c r="I439" s="2">
        <v>1</v>
      </c>
      <c r="J439" s="2">
        <v>1</v>
      </c>
      <c r="K439" s="2">
        <v>9</v>
      </c>
      <c r="L439" s="2">
        <v>0</v>
      </c>
      <c r="M439" s="2">
        <v>1</v>
      </c>
      <c r="N439" s="2">
        <v>3</v>
      </c>
      <c r="O439" s="2">
        <v>3</v>
      </c>
      <c r="P439" s="2">
        <v>6</v>
      </c>
      <c r="Q439" s="2">
        <v>6</v>
      </c>
      <c r="R439" s="2">
        <v>3</v>
      </c>
      <c r="S439" s="2">
        <v>0</v>
      </c>
      <c r="T439" s="3"/>
      <c r="U439" s="2">
        <v>0</v>
      </c>
      <c r="V439" s="2">
        <v>0</v>
      </c>
      <c r="W439" s="2">
        <v>0</v>
      </c>
      <c r="X439" s="2">
        <v>104.2</v>
      </c>
      <c r="Y439" t="str">
        <f t="shared" si="24"/>
        <v>Nick Bellore</v>
      </c>
      <c r="Z439" t="str">
        <f t="shared" si="25"/>
        <v>2020-Nick Bellore</v>
      </c>
      <c r="AA439" s="13">
        <f t="shared" si="26"/>
        <v>9</v>
      </c>
      <c r="AB439">
        <f t="shared" si="27"/>
        <v>6</v>
      </c>
    </row>
    <row r="440" spans="1:28" x14ac:dyDescent="0.2">
      <c r="A440">
        <v>2020</v>
      </c>
      <c r="B440" s="1">
        <v>439</v>
      </c>
      <c r="C440" s="2" t="s">
        <v>1259</v>
      </c>
      <c r="D440" s="2" t="s">
        <v>90</v>
      </c>
      <c r="E440" s="2">
        <v>22</v>
      </c>
      <c r="F440" s="3"/>
      <c r="G440" s="2">
        <v>5</v>
      </c>
      <c r="H440" s="2">
        <v>0</v>
      </c>
      <c r="I440" s="2">
        <v>3</v>
      </c>
      <c r="J440" s="2">
        <v>1</v>
      </c>
      <c r="K440" s="2">
        <v>44</v>
      </c>
      <c r="L440" s="2">
        <v>0</v>
      </c>
      <c r="M440" s="2">
        <v>1</v>
      </c>
      <c r="N440" s="2">
        <v>32</v>
      </c>
      <c r="O440" s="2">
        <v>32</v>
      </c>
      <c r="P440" s="2">
        <v>12</v>
      </c>
      <c r="Q440" s="2">
        <v>12</v>
      </c>
      <c r="R440" s="2">
        <v>22.3</v>
      </c>
      <c r="S440" s="2">
        <v>0</v>
      </c>
      <c r="T440" s="3"/>
      <c r="U440" s="2">
        <v>0</v>
      </c>
      <c r="V440" s="2">
        <v>0</v>
      </c>
      <c r="W440" s="2">
        <v>0</v>
      </c>
      <c r="X440" s="2">
        <v>81.900000000000006</v>
      </c>
      <c r="Y440" t="str">
        <f t="shared" si="24"/>
        <v>Hunter Bryant</v>
      </c>
      <c r="Z440" t="str">
        <f t="shared" si="25"/>
        <v>2020-Hunter Bryant</v>
      </c>
      <c r="AA440" s="13">
        <f t="shared" si="26"/>
        <v>140.80000000000001</v>
      </c>
      <c r="AB440">
        <f t="shared" si="27"/>
        <v>38.4</v>
      </c>
    </row>
    <row r="441" spans="1:28" x14ac:dyDescent="0.2">
      <c r="A441">
        <v>2020</v>
      </c>
      <c r="B441" s="1">
        <v>440</v>
      </c>
      <c r="C441" s="2" t="s">
        <v>1158</v>
      </c>
      <c r="D441" s="2" t="s">
        <v>28</v>
      </c>
      <c r="E441" s="2">
        <v>24</v>
      </c>
      <c r="F441" s="2" t="s">
        <v>311</v>
      </c>
      <c r="G441" s="2">
        <v>16</v>
      </c>
      <c r="H441" s="2">
        <v>2</v>
      </c>
      <c r="I441" s="2">
        <v>2</v>
      </c>
      <c r="J441" s="2">
        <v>1</v>
      </c>
      <c r="K441" s="2">
        <v>11</v>
      </c>
      <c r="L441" s="2">
        <v>0</v>
      </c>
      <c r="M441" s="2">
        <v>1</v>
      </c>
      <c r="N441" s="2">
        <v>0</v>
      </c>
      <c r="O441" s="2">
        <v>0</v>
      </c>
      <c r="P441" s="2">
        <v>11</v>
      </c>
      <c r="Q441" s="2">
        <v>11</v>
      </c>
      <c r="R441" s="2">
        <v>0</v>
      </c>
      <c r="S441" s="2">
        <v>0</v>
      </c>
      <c r="T441" s="3"/>
      <c r="U441" s="2">
        <v>0</v>
      </c>
      <c r="V441" s="2">
        <v>0</v>
      </c>
      <c r="W441" s="2">
        <v>0</v>
      </c>
      <c r="X441" s="2">
        <v>66.7</v>
      </c>
      <c r="Y441" t="str">
        <f t="shared" si="24"/>
        <v>Stephen Carlson</v>
      </c>
      <c r="Z441" t="str">
        <f t="shared" si="25"/>
        <v>2020-Stephen Carlson</v>
      </c>
      <c r="AA441" s="13">
        <f t="shared" si="26"/>
        <v>11</v>
      </c>
      <c r="AB441">
        <f t="shared" si="27"/>
        <v>11</v>
      </c>
    </row>
    <row r="442" spans="1:28" x14ac:dyDescent="0.2">
      <c r="A442">
        <v>2020</v>
      </c>
      <c r="B442" s="1">
        <v>441</v>
      </c>
      <c r="C442" s="2" t="s">
        <v>313</v>
      </c>
      <c r="D442" s="2" t="s">
        <v>66</v>
      </c>
      <c r="E442" s="2">
        <v>30</v>
      </c>
      <c r="F442" s="3"/>
      <c r="G442" s="2">
        <v>16</v>
      </c>
      <c r="H442" s="2">
        <v>0</v>
      </c>
      <c r="I442" s="2">
        <v>1</v>
      </c>
      <c r="J442" s="2">
        <v>1</v>
      </c>
      <c r="K442" s="2">
        <v>14</v>
      </c>
      <c r="L442" s="2">
        <v>0</v>
      </c>
      <c r="M442" s="2">
        <v>1</v>
      </c>
      <c r="N442" s="2">
        <v>-4</v>
      </c>
      <c r="O442" s="2">
        <v>-4</v>
      </c>
      <c r="P442" s="2">
        <v>18</v>
      </c>
      <c r="Q442" s="2">
        <v>18</v>
      </c>
      <c r="R442" s="2">
        <v>-4</v>
      </c>
      <c r="S442" s="2">
        <v>1</v>
      </c>
      <c r="T442" s="2">
        <v>1</v>
      </c>
      <c r="U442" s="2">
        <v>0</v>
      </c>
      <c r="V442" s="2">
        <v>0</v>
      </c>
      <c r="W442" s="2">
        <v>0</v>
      </c>
      <c r="X442" s="2">
        <v>118.7</v>
      </c>
      <c r="Y442" t="str">
        <f t="shared" si="24"/>
        <v>Derek Carrier</v>
      </c>
      <c r="Z442" t="str">
        <f t="shared" si="25"/>
        <v>2020-Derek Carrier</v>
      </c>
      <c r="AA442" s="13">
        <f t="shared" si="26"/>
        <v>14</v>
      </c>
      <c r="AB442">
        <f t="shared" si="27"/>
        <v>18</v>
      </c>
    </row>
    <row r="443" spans="1:28" x14ac:dyDescent="0.2">
      <c r="A443">
        <v>2020</v>
      </c>
      <c r="B443" s="1">
        <v>442</v>
      </c>
      <c r="C443" s="2" t="s">
        <v>550</v>
      </c>
      <c r="D443" s="2" t="s">
        <v>115</v>
      </c>
      <c r="E443" s="2">
        <v>27</v>
      </c>
      <c r="F443" s="3"/>
      <c r="G443" s="2">
        <v>13</v>
      </c>
      <c r="H443" s="2">
        <v>0</v>
      </c>
      <c r="I443" s="2">
        <v>2</v>
      </c>
      <c r="J443" s="2">
        <v>1</v>
      </c>
      <c r="K443" s="2">
        <v>8</v>
      </c>
      <c r="L443" s="2">
        <v>0</v>
      </c>
      <c r="M443" s="3"/>
      <c r="N443" s="2">
        <v>4</v>
      </c>
      <c r="O443" s="2">
        <v>4</v>
      </c>
      <c r="P443" s="2">
        <v>4</v>
      </c>
      <c r="Q443" s="2">
        <v>4</v>
      </c>
      <c r="R443" s="2">
        <v>8</v>
      </c>
      <c r="S443" s="2">
        <v>0</v>
      </c>
      <c r="T443" s="3"/>
      <c r="U443" s="2">
        <v>1</v>
      </c>
      <c r="V443" s="2">
        <v>50</v>
      </c>
      <c r="W443" s="3"/>
      <c r="X443" s="2">
        <v>60.4</v>
      </c>
      <c r="Y443" t="str">
        <f t="shared" si="24"/>
        <v>DeAndre Carter</v>
      </c>
      <c r="Z443" t="str">
        <f t="shared" si="25"/>
        <v>2020-DeAndre Carter</v>
      </c>
      <c r="AA443" s="13">
        <f t="shared" si="26"/>
        <v>9.8461538461538467</v>
      </c>
      <c r="AB443">
        <f t="shared" si="27"/>
        <v>4.9230769230769234</v>
      </c>
    </row>
    <row r="444" spans="1:28" x14ac:dyDescent="0.2">
      <c r="A444">
        <v>2020</v>
      </c>
      <c r="B444" s="1">
        <v>443</v>
      </c>
      <c r="C444" s="2" t="s">
        <v>382</v>
      </c>
      <c r="D444" s="2" t="s">
        <v>51</v>
      </c>
      <c r="E444" s="2">
        <v>26</v>
      </c>
      <c r="F444" s="2" t="s">
        <v>24</v>
      </c>
      <c r="G444" s="2">
        <v>3</v>
      </c>
      <c r="H444" s="2">
        <v>1</v>
      </c>
      <c r="I444" s="2">
        <v>2</v>
      </c>
      <c r="J444" s="2">
        <v>1</v>
      </c>
      <c r="K444" s="2">
        <v>4</v>
      </c>
      <c r="L444" s="2">
        <v>0</v>
      </c>
      <c r="M444" s="2">
        <v>0</v>
      </c>
      <c r="N444" s="2">
        <v>3</v>
      </c>
      <c r="O444" s="2">
        <v>3</v>
      </c>
      <c r="P444" s="2">
        <v>1</v>
      </c>
      <c r="Q444" s="2">
        <v>1</v>
      </c>
      <c r="R444" s="2">
        <v>5.5</v>
      </c>
      <c r="S444" s="2">
        <v>0</v>
      </c>
      <c r="T444" s="3"/>
      <c r="U444" s="2">
        <v>0</v>
      </c>
      <c r="V444" s="2">
        <v>0</v>
      </c>
      <c r="W444" s="2">
        <v>0</v>
      </c>
      <c r="X444" s="2">
        <v>56.2</v>
      </c>
      <c r="Y444" t="str">
        <f t="shared" si="24"/>
        <v>Alex Collins</v>
      </c>
      <c r="Z444" t="str">
        <f t="shared" si="25"/>
        <v>2020-Alex Collins</v>
      </c>
      <c r="AA444" s="13">
        <f t="shared" si="26"/>
        <v>21.333333333333332</v>
      </c>
      <c r="AB444">
        <f t="shared" si="27"/>
        <v>5.333333333333333</v>
      </c>
    </row>
    <row r="445" spans="1:28" x14ac:dyDescent="0.2">
      <c r="A445">
        <v>2020</v>
      </c>
      <c r="B445" s="1">
        <v>444</v>
      </c>
      <c r="C445" s="2" t="s">
        <v>986</v>
      </c>
      <c r="D445" s="2" t="s">
        <v>47</v>
      </c>
      <c r="E445" s="2">
        <v>26</v>
      </c>
      <c r="F445" s="3"/>
      <c r="G445" s="2">
        <v>4</v>
      </c>
      <c r="H445" s="2">
        <v>0</v>
      </c>
      <c r="I445" s="2">
        <v>1</v>
      </c>
      <c r="J445" s="2">
        <v>1</v>
      </c>
      <c r="K445" s="2">
        <v>3</v>
      </c>
      <c r="L445" s="2">
        <v>1</v>
      </c>
      <c r="M445" s="2">
        <v>1</v>
      </c>
      <c r="N445" s="2">
        <v>3</v>
      </c>
      <c r="O445" s="2">
        <v>3</v>
      </c>
      <c r="P445" s="2">
        <v>0</v>
      </c>
      <c r="Q445" s="2">
        <v>0</v>
      </c>
      <c r="R445" s="2">
        <v>3</v>
      </c>
      <c r="S445" s="2">
        <v>0</v>
      </c>
      <c r="T445" s="3"/>
      <c r="U445" s="2">
        <v>0</v>
      </c>
      <c r="V445" s="2">
        <v>0</v>
      </c>
      <c r="W445" s="2">
        <v>0</v>
      </c>
      <c r="X445" s="2">
        <v>118.7</v>
      </c>
      <c r="Y445" t="str">
        <f t="shared" si="24"/>
        <v>Jason Croom</v>
      </c>
      <c r="Z445" t="str">
        <f t="shared" si="25"/>
        <v>2020-Jason Croom</v>
      </c>
      <c r="AA445" s="13">
        <f t="shared" si="26"/>
        <v>12</v>
      </c>
      <c r="AB445">
        <f t="shared" si="27"/>
        <v>0</v>
      </c>
    </row>
    <row r="446" spans="1:28" x14ac:dyDescent="0.2">
      <c r="A446">
        <v>2020</v>
      </c>
      <c r="B446" s="1">
        <v>445</v>
      </c>
      <c r="C446" s="2" t="s">
        <v>161</v>
      </c>
      <c r="D446" s="2" t="s">
        <v>37</v>
      </c>
      <c r="E446" s="2">
        <v>33</v>
      </c>
      <c r="F446" s="2" t="s">
        <v>165</v>
      </c>
      <c r="G446" s="2">
        <v>11</v>
      </c>
      <c r="H446" s="2">
        <v>9</v>
      </c>
      <c r="I446" s="2">
        <v>1</v>
      </c>
      <c r="J446" s="2">
        <v>1</v>
      </c>
      <c r="K446" s="2">
        <v>-3</v>
      </c>
      <c r="L446" s="2">
        <v>0</v>
      </c>
      <c r="M446" s="2">
        <v>0</v>
      </c>
      <c r="N446" s="2">
        <v>-7</v>
      </c>
      <c r="O446" s="2">
        <v>-7</v>
      </c>
      <c r="P446" s="2">
        <v>4</v>
      </c>
      <c r="Q446" s="2">
        <v>4</v>
      </c>
      <c r="R446" s="2">
        <v>-7</v>
      </c>
      <c r="S446" s="2">
        <v>0</v>
      </c>
      <c r="T446" s="3"/>
      <c r="U446" s="2">
        <v>0</v>
      </c>
      <c r="V446" s="2">
        <v>0</v>
      </c>
      <c r="W446" s="2">
        <v>0</v>
      </c>
      <c r="X446" s="2">
        <v>79.2</v>
      </c>
      <c r="Y446" t="str">
        <f t="shared" si="24"/>
        <v>Andy Dalton</v>
      </c>
      <c r="Z446" t="str">
        <f t="shared" si="25"/>
        <v>2020-Andy Dalton</v>
      </c>
      <c r="AA446" s="13">
        <f t="shared" si="26"/>
        <v>-4.3636363636363633</v>
      </c>
      <c r="AB446">
        <f t="shared" si="27"/>
        <v>5.8181818181818183</v>
      </c>
    </row>
    <row r="447" spans="1:28" x14ac:dyDescent="0.2">
      <c r="A447">
        <v>2020</v>
      </c>
      <c r="B447" s="1">
        <v>446</v>
      </c>
      <c r="C447" s="2" t="s">
        <v>1260</v>
      </c>
      <c r="D447" s="2" t="s">
        <v>19</v>
      </c>
      <c r="E447" s="2">
        <v>23</v>
      </c>
      <c r="F447" s="2" t="s">
        <v>311</v>
      </c>
      <c r="G447" s="2">
        <v>2</v>
      </c>
      <c r="H447" s="2">
        <v>1</v>
      </c>
      <c r="I447" s="2">
        <v>2</v>
      </c>
      <c r="J447" s="2">
        <v>1</v>
      </c>
      <c r="K447" s="2">
        <v>12</v>
      </c>
      <c r="L447" s="2">
        <v>0</v>
      </c>
      <c r="M447" s="2">
        <v>1</v>
      </c>
      <c r="N447" s="2">
        <v>1</v>
      </c>
      <c r="O447" s="2">
        <v>1</v>
      </c>
      <c r="P447" s="2">
        <v>11</v>
      </c>
      <c r="Q447" s="2">
        <v>11</v>
      </c>
      <c r="R447" s="2">
        <v>12</v>
      </c>
      <c r="S447" s="2">
        <v>0</v>
      </c>
      <c r="T447" s="3"/>
      <c r="U447" s="2">
        <v>0</v>
      </c>
      <c r="V447" s="2">
        <v>0</v>
      </c>
      <c r="W447" s="2">
        <v>0</v>
      </c>
      <c r="X447" s="2">
        <v>68.7</v>
      </c>
      <c r="Y447" t="str">
        <f t="shared" si="24"/>
        <v>Josiah Deguara</v>
      </c>
      <c r="Z447" t="str">
        <f t="shared" si="25"/>
        <v>2020-Josiah Deguara</v>
      </c>
      <c r="AA447" s="13">
        <f t="shared" si="26"/>
        <v>96</v>
      </c>
      <c r="AB447">
        <f t="shared" si="27"/>
        <v>88</v>
      </c>
    </row>
    <row r="448" spans="1:28" x14ac:dyDescent="0.2">
      <c r="A448">
        <v>2020</v>
      </c>
      <c r="B448" s="1">
        <v>447</v>
      </c>
      <c r="C448" s="2" t="s">
        <v>1101</v>
      </c>
      <c r="D448" s="2" t="s">
        <v>62</v>
      </c>
      <c r="E448" s="2">
        <v>27</v>
      </c>
      <c r="F448" s="3"/>
      <c r="G448" s="2">
        <v>4</v>
      </c>
      <c r="H448" s="2">
        <v>0</v>
      </c>
      <c r="I448" s="2">
        <v>2</v>
      </c>
      <c r="J448" s="2">
        <v>1</v>
      </c>
      <c r="K448" s="2">
        <v>10</v>
      </c>
      <c r="L448" s="2">
        <v>0</v>
      </c>
      <c r="M448" s="2">
        <v>1</v>
      </c>
      <c r="N448" s="2">
        <v>5</v>
      </c>
      <c r="O448" s="2">
        <v>5</v>
      </c>
      <c r="P448" s="2">
        <v>5</v>
      </c>
      <c r="Q448" s="2">
        <v>5</v>
      </c>
      <c r="R448" s="2">
        <v>7.5</v>
      </c>
      <c r="S448" s="2">
        <v>0</v>
      </c>
      <c r="T448" s="3"/>
      <c r="U448" s="2">
        <v>0</v>
      </c>
      <c r="V448" s="2">
        <v>0</v>
      </c>
      <c r="W448" s="2">
        <v>0</v>
      </c>
      <c r="X448" s="2">
        <v>64.599999999999994</v>
      </c>
      <c r="Y448" t="str">
        <f t="shared" si="24"/>
        <v>Gehrig Dieter</v>
      </c>
      <c r="Z448" t="str">
        <f t="shared" si="25"/>
        <v>2020-Gehrig Dieter</v>
      </c>
      <c r="AA448" s="13">
        <f t="shared" si="26"/>
        <v>40</v>
      </c>
      <c r="AB448">
        <f t="shared" si="27"/>
        <v>20</v>
      </c>
    </row>
    <row r="449" spans="1:28" x14ac:dyDescent="0.2">
      <c r="A449">
        <v>2020</v>
      </c>
      <c r="B449" s="1">
        <v>448</v>
      </c>
      <c r="C449" s="2" t="s">
        <v>1261</v>
      </c>
      <c r="D449" s="2" t="s">
        <v>39</v>
      </c>
      <c r="E449" s="2">
        <v>23</v>
      </c>
      <c r="F449" s="3"/>
      <c r="G449" s="2">
        <v>3</v>
      </c>
      <c r="H449" s="2">
        <v>0</v>
      </c>
      <c r="I449" s="2">
        <v>1</v>
      </c>
      <c r="J449" s="2">
        <v>1</v>
      </c>
      <c r="K449" s="2">
        <v>6</v>
      </c>
      <c r="L449" s="2">
        <v>0</v>
      </c>
      <c r="M449" s="3"/>
      <c r="N449" s="2">
        <v>5</v>
      </c>
      <c r="O449" s="2">
        <v>5</v>
      </c>
      <c r="P449" s="2">
        <v>1</v>
      </c>
      <c r="Q449" s="2">
        <v>1</v>
      </c>
      <c r="R449" s="2">
        <v>5</v>
      </c>
      <c r="S449" s="2">
        <v>0</v>
      </c>
      <c r="T449" s="3"/>
      <c r="U449" s="2">
        <v>0</v>
      </c>
      <c r="V449" s="2">
        <v>0</v>
      </c>
      <c r="W449" s="2">
        <v>0</v>
      </c>
      <c r="X449" s="2">
        <v>91.7</v>
      </c>
      <c r="Y449" t="str">
        <f t="shared" si="24"/>
        <v>Brandon Dillon</v>
      </c>
      <c r="Z449" t="str">
        <f t="shared" si="25"/>
        <v>2020-Brandon Dillon</v>
      </c>
      <c r="AA449" s="13">
        <f t="shared" si="26"/>
        <v>32</v>
      </c>
      <c r="AB449">
        <f t="shared" si="27"/>
        <v>5.333333333333333</v>
      </c>
    </row>
    <row r="450" spans="1:28" x14ac:dyDescent="0.2">
      <c r="A450">
        <v>2020</v>
      </c>
      <c r="B450" s="1">
        <v>449</v>
      </c>
      <c r="C450" s="2" t="s">
        <v>1262</v>
      </c>
      <c r="D450" s="2" t="s">
        <v>31</v>
      </c>
      <c r="E450" s="2">
        <v>24</v>
      </c>
      <c r="F450" s="2" t="s">
        <v>311</v>
      </c>
      <c r="G450" s="2">
        <v>7</v>
      </c>
      <c r="H450" s="2">
        <v>4</v>
      </c>
      <c r="I450" s="2">
        <v>4</v>
      </c>
      <c r="J450" s="2">
        <v>1</v>
      </c>
      <c r="K450" s="2">
        <v>10</v>
      </c>
      <c r="L450" s="2">
        <v>0</v>
      </c>
      <c r="M450" s="2">
        <v>1</v>
      </c>
      <c r="N450" s="2">
        <v>7</v>
      </c>
      <c r="O450" s="2">
        <v>7</v>
      </c>
      <c r="P450" s="2">
        <v>3</v>
      </c>
      <c r="Q450" s="2">
        <v>3</v>
      </c>
      <c r="R450" s="2">
        <v>11.3</v>
      </c>
      <c r="S450" s="2">
        <v>0</v>
      </c>
      <c r="T450" s="3"/>
      <c r="U450" s="2">
        <v>1</v>
      </c>
      <c r="V450" s="2">
        <v>25</v>
      </c>
      <c r="W450" s="2">
        <v>1</v>
      </c>
      <c r="X450" s="2">
        <v>0</v>
      </c>
      <c r="Y450" t="str">
        <f t="shared" si="24"/>
        <v>Ben Ellefson</v>
      </c>
      <c r="Z450" t="str">
        <f t="shared" si="25"/>
        <v>2020-Ben Ellefson</v>
      </c>
      <c r="AA450" s="13">
        <f t="shared" si="26"/>
        <v>22.857142857142858</v>
      </c>
      <c r="AB450">
        <f t="shared" si="27"/>
        <v>6.8571428571428568</v>
      </c>
    </row>
    <row r="451" spans="1:28" x14ac:dyDescent="0.2">
      <c r="A451">
        <v>2020</v>
      </c>
      <c r="B451" s="1">
        <v>450</v>
      </c>
      <c r="C451" s="2" t="s">
        <v>1263</v>
      </c>
      <c r="D451" s="2" t="s">
        <v>62</v>
      </c>
      <c r="E451" s="2">
        <v>29</v>
      </c>
      <c r="F451" s="2" t="s">
        <v>1099</v>
      </c>
      <c r="G451" s="2">
        <v>15</v>
      </c>
      <c r="H451" s="2">
        <v>15</v>
      </c>
      <c r="I451" s="2">
        <v>1</v>
      </c>
      <c r="J451" s="2">
        <v>1</v>
      </c>
      <c r="K451" s="2">
        <v>2</v>
      </c>
      <c r="L451" s="2">
        <v>1</v>
      </c>
      <c r="M451" s="2">
        <v>1</v>
      </c>
      <c r="N451" s="2">
        <v>1</v>
      </c>
      <c r="O451" s="2">
        <v>1</v>
      </c>
      <c r="P451" s="2">
        <v>1</v>
      </c>
      <c r="Q451" s="2">
        <v>1</v>
      </c>
      <c r="R451" s="2">
        <v>1</v>
      </c>
      <c r="S451" s="2">
        <v>0</v>
      </c>
      <c r="T451" s="3"/>
      <c r="U451" s="2">
        <v>0</v>
      </c>
      <c r="V451" s="2">
        <v>0</v>
      </c>
      <c r="W451" s="2">
        <v>0</v>
      </c>
      <c r="X451" s="2">
        <v>118.7</v>
      </c>
      <c r="Y451" t="str">
        <f t="shared" ref="Y451:Y514" si="28">SUBSTITUTE(SUBSTITUTE(C451,"*",""),"+","")</f>
        <v>Eric Fisher</v>
      </c>
      <c r="Z451" t="str">
        <f t="shared" ref="Z451:Z514" si="29">TRIM(CONCATENATE(A451,"-",Y451))</f>
        <v>2020-Eric Fisher</v>
      </c>
      <c r="AA451" s="13">
        <f t="shared" ref="AA451:AA514" si="30">K451/G451*16</f>
        <v>2.1333333333333333</v>
      </c>
      <c r="AB451">
        <f t="shared" ref="AB451:AB514" si="31">P451/G451*16</f>
        <v>1.0666666666666667</v>
      </c>
    </row>
    <row r="452" spans="1:28" x14ac:dyDescent="0.2">
      <c r="A452">
        <v>2020</v>
      </c>
      <c r="B452" s="1">
        <v>451</v>
      </c>
      <c r="C452" s="2" t="s">
        <v>145</v>
      </c>
      <c r="D452" s="2" t="s">
        <v>78</v>
      </c>
      <c r="E452" s="2">
        <v>38</v>
      </c>
      <c r="F452" s="2" t="s">
        <v>165</v>
      </c>
      <c r="G452" s="2">
        <v>9</v>
      </c>
      <c r="H452" s="2">
        <v>7</v>
      </c>
      <c r="I452" s="2">
        <v>1</v>
      </c>
      <c r="J452" s="2">
        <v>1</v>
      </c>
      <c r="K452" s="2">
        <v>0</v>
      </c>
      <c r="L452" s="2">
        <v>0</v>
      </c>
      <c r="M452" s="2">
        <v>0</v>
      </c>
      <c r="N452" s="2">
        <v>-4</v>
      </c>
      <c r="O452" s="2">
        <v>-4</v>
      </c>
      <c r="P452" s="2">
        <v>4</v>
      </c>
      <c r="Q452" s="2">
        <v>4</v>
      </c>
      <c r="R452" s="2">
        <v>-4</v>
      </c>
      <c r="S452" s="2">
        <v>0</v>
      </c>
      <c r="T452" s="3"/>
      <c r="U452" s="2">
        <v>0</v>
      </c>
      <c r="V452" s="2">
        <v>0</v>
      </c>
      <c r="W452" s="2">
        <v>0</v>
      </c>
      <c r="X452" s="2">
        <v>79.2</v>
      </c>
      <c r="Y452" t="str">
        <f t="shared" si="28"/>
        <v>Ryan Fitzpatrick</v>
      </c>
      <c r="Z452" t="str">
        <f t="shared" si="29"/>
        <v>2020-Ryan Fitzpatrick</v>
      </c>
      <c r="AA452" s="13">
        <f t="shared" si="30"/>
        <v>0</v>
      </c>
      <c r="AB452">
        <f t="shared" si="31"/>
        <v>7.1111111111111107</v>
      </c>
    </row>
    <row r="453" spans="1:28" x14ac:dyDescent="0.2">
      <c r="A453">
        <v>2020</v>
      </c>
      <c r="B453" s="1">
        <v>452</v>
      </c>
      <c r="C453" s="2" t="s">
        <v>380</v>
      </c>
      <c r="D453" s="2" t="s">
        <v>26</v>
      </c>
      <c r="E453" s="2">
        <v>24</v>
      </c>
      <c r="F453" s="3"/>
      <c r="G453" s="2">
        <v>6</v>
      </c>
      <c r="H453" s="2">
        <v>0</v>
      </c>
      <c r="I453" s="2">
        <v>1</v>
      </c>
      <c r="J453" s="2">
        <v>1</v>
      </c>
      <c r="K453" s="2">
        <v>5</v>
      </c>
      <c r="L453" s="2">
        <v>1</v>
      </c>
      <c r="M453" s="2">
        <v>1</v>
      </c>
      <c r="N453" s="2">
        <v>2</v>
      </c>
      <c r="O453" s="2">
        <v>2</v>
      </c>
      <c r="P453" s="2">
        <v>3</v>
      </c>
      <c r="Q453" s="2">
        <v>3</v>
      </c>
      <c r="R453" s="2">
        <v>2</v>
      </c>
      <c r="S453" s="2">
        <v>0</v>
      </c>
      <c r="T453" s="3"/>
      <c r="U453" s="2">
        <v>0</v>
      </c>
      <c r="V453" s="2">
        <v>0</v>
      </c>
      <c r="W453" s="2">
        <v>0</v>
      </c>
      <c r="X453" s="2">
        <v>127.1</v>
      </c>
      <c r="Y453" t="str">
        <f t="shared" si="28"/>
        <v>D'Onta Foreman</v>
      </c>
      <c r="Z453" t="str">
        <f t="shared" si="29"/>
        <v>2020-D'Onta Foreman</v>
      </c>
      <c r="AA453" s="13">
        <f t="shared" si="30"/>
        <v>13.333333333333334</v>
      </c>
      <c r="AB453">
        <f t="shared" si="31"/>
        <v>8</v>
      </c>
    </row>
    <row r="454" spans="1:28" x14ac:dyDescent="0.2">
      <c r="A454">
        <v>2020</v>
      </c>
      <c r="B454" s="1">
        <v>453</v>
      </c>
      <c r="C454" s="2" t="s">
        <v>425</v>
      </c>
      <c r="D454" s="2" t="s">
        <v>88</v>
      </c>
      <c r="E454" s="2">
        <v>27</v>
      </c>
      <c r="F454" s="3"/>
      <c r="G454" s="2">
        <v>10</v>
      </c>
      <c r="H454" s="2">
        <v>0</v>
      </c>
      <c r="I454" s="2">
        <v>1</v>
      </c>
      <c r="J454" s="2">
        <v>1</v>
      </c>
      <c r="K454" s="2">
        <v>7</v>
      </c>
      <c r="L454" s="2">
        <v>0</v>
      </c>
      <c r="M454" s="2">
        <v>1</v>
      </c>
      <c r="N454" s="2">
        <v>4</v>
      </c>
      <c r="O454" s="2">
        <v>4</v>
      </c>
      <c r="P454" s="2">
        <v>3</v>
      </c>
      <c r="Q454" s="2">
        <v>3</v>
      </c>
      <c r="R454" s="2">
        <v>4</v>
      </c>
      <c r="S454" s="2">
        <v>0</v>
      </c>
      <c r="T454" s="3"/>
      <c r="U454" s="2">
        <v>0</v>
      </c>
      <c r="V454" s="2">
        <v>0</v>
      </c>
      <c r="W454" s="2">
        <v>0</v>
      </c>
      <c r="X454" s="2">
        <v>95.8</v>
      </c>
      <c r="Y454" t="str">
        <f t="shared" si="28"/>
        <v>D.J. Foster</v>
      </c>
      <c r="Z454" t="str">
        <f t="shared" si="29"/>
        <v>2020-D.J. Foster</v>
      </c>
      <c r="AA454" s="13">
        <f t="shared" si="30"/>
        <v>11.2</v>
      </c>
      <c r="AB454">
        <f t="shared" si="31"/>
        <v>4.8</v>
      </c>
    </row>
    <row r="455" spans="1:28" x14ac:dyDescent="0.2">
      <c r="A455">
        <v>2020</v>
      </c>
      <c r="B455" s="1">
        <v>454</v>
      </c>
      <c r="C455" s="2" t="s">
        <v>449</v>
      </c>
      <c r="D455" s="2" t="s">
        <v>70</v>
      </c>
      <c r="E455" s="2">
        <v>22</v>
      </c>
      <c r="F455" s="2" t="s">
        <v>169</v>
      </c>
      <c r="G455" s="2">
        <v>6</v>
      </c>
      <c r="H455" s="2">
        <v>2</v>
      </c>
      <c r="I455" s="2">
        <v>7</v>
      </c>
      <c r="J455" s="2">
        <v>1</v>
      </c>
      <c r="K455" s="2">
        <v>3</v>
      </c>
      <c r="L455" s="2">
        <v>0</v>
      </c>
      <c r="M455" s="2">
        <v>0</v>
      </c>
      <c r="N455" s="2">
        <v>2</v>
      </c>
      <c r="O455" s="2">
        <v>2</v>
      </c>
      <c r="P455" s="2">
        <v>1</v>
      </c>
      <c r="Q455" s="2">
        <v>1</v>
      </c>
      <c r="R455" s="2">
        <v>11.3</v>
      </c>
      <c r="S455" s="2">
        <v>0</v>
      </c>
      <c r="T455" s="3"/>
      <c r="U455" s="2">
        <v>1</v>
      </c>
      <c r="V455" s="2">
        <v>14.3</v>
      </c>
      <c r="W455" s="2">
        <v>0</v>
      </c>
      <c r="X455" s="2">
        <v>39.6</v>
      </c>
      <c r="Y455" t="str">
        <f t="shared" si="28"/>
        <v>Antonio Gandy-Golden</v>
      </c>
      <c r="Z455" t="str">
        <f t="shared" si="29"/>
        <v>2020-Antonio Gandy-Golden</v>
      </c>
      <c r="AA455" s="13">
        <f t="shared" si="30"/>
        <v>8</v>
      </c>
      <c r="AB455">
        <f t="shared" si="31"/>
        <v>2.6666666666666665</v>
      </c>
    </row>
    <row r="456" spans="1:28" x14ac:dyDescent="0.2">
      <c r="A456">
        <v>2020</v>
      </c>
      <c r="B456" s="1">
        <v>455</v>
      </c>
      <c r="C456" s="2" t="s">
        <v>732</v>
      </c>
      <c r="D456" s="2" t="s">
        <v>74</v>
      </c>
      <c r="E456" s="2">
        <v>25</v>
      </c>
      <c r="F456" s="3"/>
      <c r="G456" s="2">
        <v>7</v>
      </c>
      <c r="H456" s="2">
        <v>0</v>
      </c>
      <c r="I456" s="2">
        <v>1</v>
      </c>
      <c r="J456" s="2">
        <v>1</v>
      </c>
      <c r="K456" s="2">
        <v>6</v>
      </c>
      <c r="L456" s="2">
        <v>0</v>
      </c>
      <c r="M456" s="3"/>
      <c r="N456" s="2">
        <v>-2</v>
      </c>
      <c r="O456" s="2">
        <v>-2</v>
      </c>
      <c r="P456" s="2">
        <v>8</v>
      </c>
      <c r="Q456" s="2">
        <v>8</v>
      </c>
      <c r="R456" s="2">
        <v>-2</v>
      </c>
      <c r="S456" s="2">
        <v>0</v>
      </c>
      <c r="T456" s="3"/>
      <c r="U456" s="2">
        <v>0</v>
      </c>
      <c r="V456" s="2">
        <v>0</v>
      </c>
      <c r="W456" s="2">
        <v>0</v>
      </c>
      <c r="X456" s="2">
        <v>91.7</v>
      </c>
      <c r="Y456" t="str">
        <f t="shared" si="28"/>
        <v>Cullen Gillaspia</v>
      </c>
      <c r="Z456" t="str">
        <f t="shared" si="29"/>
        <v>2020-Cullen Gillaspia</v>
      </c>
      <c r="AA456" s="13">
        <f t="shared" si="30"/>
        <v>13.714285714285714</v>
      </c>
      <c r="AB456">
        <f t="shared" si="31"/>
        <v>18.285714285714285</v>
      </c>
    </row>
    <row r="457" spans="1:28" x14ac:dyDescent="0.2">
      <c r="A457">
        <v>2020</v>
      </c>
      <c r="B457" s="1">
        <v>456</v>
      </c>
      <c r="C457" s="2" t="s">
        <v>451</v>
      </c>
      <c r="D457" s="2" t="s">
        <v>51</v>
      </c>
      <c r="E457" s="2">
        <v>24</v>
      </c>
      <c r="F457" s="3"/>
      <c r="G457" s="2">
        <v>13</v>
      </c>
      <c r="H457" s="2">
        <v>0</v>
      </c>
      <c r="I457" s="2">
        <v>1</v>
      </c>
      <c r="J457" s="2">
        <v>1</v>
      </c>
      <c r="K457" s="2">
        <v>3</v>
      </c>
      <c r="L457" s="2">
        <v>0</v>
      </c>
      <c r="M457" s="2">
        <v>0</v>
      </c>
      <c r="N457" s="2">
        <v>-1</v>
      </c>
      <c r="O457" s="2">
        <v>-1</v>
      </c>
      <c r="P457" s="2">
        <v>4</v>
      </c>
      <c r="Q457" s="2">
        <v>4</v>
      </c>
      <c r="R457" s="2">
        <v>-1</v>
      </c>
      <c r="S457" s="2">
        <v>0</v>
      </c>
      <c r="T457" s="3"/>
      <c r="U457" s="2">
        <v>0</v>
      </c>
      <c r="V457" s="2">
        <v>0</v>
      </c>
      <c r="W457" s="2">
        <v>0</v>
      </c>
      <c r="X457" s="2">
        <v>79.2</v>
      </c>
      <c r="Y457" t="str">
        <f t="shared" si="28"/>
        <v>Penny Hart</v>
      </c>
      <c r="Z457" t="str">
        <f t="shared" si="29"/>
        <v>2020-Penny Hart</v>
      </c>
      <c r="AA457" s="13">
        <f t="shared" si="30"/>
        <v>3.6923076923076925</v>
      </c>
      <c r="AB457">
        <f t="shared" si="31"/>
        <v>4.9230769230769234</v>
      </c>
    </row>
    <row r="458" spans="1:28" x14ac:dyDescent="0.2">
      <c r="A458">
        <v>2020</v>
      </c>
      <c r="B458" s="1">
        <v>457</v>
      </c>
      <c r="C458" s="2" t="s">
        <v>1264</v>
      </c>
      <c r="D458" s="2" t="s">
        <v>70</v>
      </c>
      <c r="E458" s="2">
        <v>27</v>
      </c>
      <c r="F458" s="3"/>
      <c r="G458" s="2">
        <v>8</v>
      </c>
      <c r="H458" s="2">
        <v>0</v>
      </c>
      <c r="I458" s="2">
        <v>2</v>
      </c>
      <c r="J458" s="2">
        <v>1</v>
      </c>
      <c r="K458" s="2">
        <v>10</v>
      </c>
      <c r="L458" s="2">
        <v>0</v>
      </c>
      <c r="M458" s="2">
        <v>1</v>
      </c>
      <c r="N458" s="2">
        <v>4</v>
      </c>
      <c r="O458" s="2">
        <v>4</v>
      </c>
      <c r="P458" s="2">
        <v>6</v>
      </c>
      <c r="Q458" s="2">
        <v>6</v>
      </c>
      <c r="R458" s="2">
        <v>3.5</v>
      </c>
      <c r="S458" s="2">
        <v>0</v>
      </c>
      <c r="T458" s="3"/>
      <c r="U458" s="2">
        <v>0</v>
      </c>
      <c r="V458" s="2">
        <v>0</v>
      </c>
      <c r="W458" s="2">
        <v>0</v>
      </c>
      <c r="X458" s="2">
        <v>64.599999999999994</v>
      </c>
      <c r="Y458" t="str">
        <f t="shared" si="28"/>
        <v>Temarrick Hemingway</v>
      </c>
      <c r="Z458" t="str">
        <f t="shared" si="29"/>
        <v>2020-Temarrick Hemingway</v>
      </c>
      <c r="AA458" s="13">
        <f t="shared" si="30"/>
        <v>20</v>
      </c>
      <c r="AB458">
        <f t="shared" si="31"/>
        <v>12</v>
      </c>
    </row>
    <row r="459" spans="1:28" x14ac:dyDescent="0.2">
      <c r="A459">
        <v>2020</v>
      </c>
      <c r="B459" s="1">
        <v>458</v>
      </c>
      <c r="C459" s="2" t="s">
        <v>194</v>
      </c>
      <c r="D459" s="2" t="s">
        <v>115</v>
      </c>
      <c r="E459" s="2">
        <v>25</v>
      </c>
      <c r="F459" s="3"/>
      <c r="G459" s="2">
        <v>7</v>
      </c>
      <c r="H459" s="2">
        <v>0</v>
      </c>
      <c r="I459" s="2">
        <v>1</v>
      </c>
      <c r="J459" s="2">
        <v>1</v>
      </c>
      <c r="K459" s="2">
        <v>2</v>
      </c>
      <c r="L459" s="2">
        <v>0</v>
      </c>
      <c r="M459" s="2">
        <v>0</v>
      </c>
      <c r="N459" s="2">
        <v>0</v>
      </c>
      <c r="O459" s="2">
        <v>0</v>
      </c>
      <c r="P459" s="2">
        <v>2</v>
      </c>
      <c r="Q459" s="2">
        <v>2</v>
      </c>
      <c r="R459" s="2">
        <v>0</v>
      </c>
      <c r="S459" s="2">
        <v>0</v>
      </c>
      <c r="T459" s="3"/>
      <c r="U459" s="2">
        <v>0</v>
      </c>
      <c r="V459" s="2">
        <v>0</v>
      </c>
      <c r="W459" s="3"/>
      <c r="X459" s="2">
        <v>79.2</v>
      </c>
      <c r="Y459" t="str">
        <f t="shared" si="28"/>
        <v>Dontrell Hilliard</v>
      </c>
      <c r="Z459" t="str">
        <f t="shared" si="29"/>
        <v>2020-Dontrell Hilliard</v>
      </c>
      <c r="AA459" s="13">
        <f t="shared" si="30"/>
        <v>4.5714285714285712</v>
      </c>
      <c r="AB459">
        <f t="shared" si="31"/>
        <v>4.5714285714285712</v>
      </c>
    </row>
    <row r="460" spans="1:28" x14ac:dyDescent="0.2">
      <c r="A460">
        <v>2020</v>
      </c>
      <c r="B460" s="1">
        <v>459</v>
      </c>
      <c r="C460" s="2" t="s">
        <v>1176</v>
      </c>
      <c r="D460" s="2" t="s">
        <v>26</v>
      </c>
      <c r="E460" s="2">
        <v>27</v>
      </c>
      <c r="F460" s="3"/>
      <c r="G460" s="2">
        <v>2</v>
      </c>
      <c r="H460" s="2">
        <v>0</v>
      </c>
      <c r="I460" s="2">
        <v>1</v>
      </c>
      <c r="J460" s="2">
        <v>1</v>
      </c>
      <c r="K460" s="2">
        <v>12</v>
      </c>
      <c r="L460" s="2">
        <v>0</v>
      </c>
      <c r="M460" s="2">
        <v>1</v>
      </c>
      <c r="N460" s="2">
        <v>10</v>
      </c>
      <c r="O460" s="2">
        <v>10</v>
      </c>
      <c r="P460" s="2">
        <v>2</v>
      </c>
      <c r="Q460" s="2">
        <v>2</v>
      </c>
      <c r="R460" s="2">
        <v>10</v>
      </c>
      <c r="S460" s="2">
        <v>0</v>
      </c>
      <c r="T460" s="3"/>
      <c r="U460" s="2">
        <v>0</v>
      </c>
      <c r="V460" s="2">
        <v>0</v>
      </c>
      <c r="W460" s="2">
        <v>0</v>
      </c>
      <c r="X460" s="2">
        <v>116.7</v>
      </c>
      <c r="Y460" t="str">
        <f t="shared" si="28"/>
        <v>Cody Hollister</v>
      </c>
      <c r="Z460" t="str">
        <f t="shared" si="29"/>
        <v>2020-Cody Hollister</v>
      </c>
      <c r="AA460" s="13">
        <f t="shared" si="30"/>
        <v>96</v>
      </c>
      <c r="AB460">
        <f t="shared" si="31"/>
        <v>16</v>
      </c>
    </row>
    <row r="461" spans="1:28" x14ac:dyDescent="0.2">
      <c r="A461">
        <v>2020</v>
      </c>
      <c r="B461" s="1">
        <v>460</v>
      </c>
      <c r="C461" s="2" t="s">
        <v>120</v>
      </c>
      <c r="D461" s="2" t="s">
        <v>115</v>
      </c>
      <c r="E461" s="2">
        <v>26</v>
      </c>
      <c r="F461" s="3"/>
      <c r="G461" s="2">
        <v>7</v>
      </c>
      <c r="H461" s="2">
        <v>4</v>
      </c>
      <c r="I461" s="2">
        <v>1</v>
      </c>
      <c r="J461" s="2">
        <v>1</v>
      </c>
      <c r="K461" s="2">
        <v>-3</v>
      </c>
      <c r="L461" s="2">
        <v>0</v>
      </c>
      <c r="M461" s="2">
        <v>0</v>
      </c>
      <c r="N461" s="2">
        <v>-3</v>
      </c>
      <c r="O461" s="2">
        <v>-3</v>
      </c>
      <c r="P461" s="2">
        <v>0</v>
      </c>
      <c r="Q461" s="2">
        <v>0</v>
      </c>
      <c r="R461" s="2">
        <v>-4</v>
      </c>
      <c r="S461" s="2">
        <v>0</v>
      </c>
      <c r="T461" s="3"/>
      <c r="U461" s="2">
        <v>0</v>
      </c>
      <c r="V461" s="2">
        <v>0</v>
      </c>
      <c r="W461" s="3"/>
      <c r="X461" s="2">
        <v>79.2</v>
      </c>
      <c r="Y461" t="str">
        <f t="shared" si="28"/>
        <v>Jordan Howard</v>
      </c>
      <c r="Z461" t="str">
        <f t="shared" si="29"/>
        <v>2020-Jordan Howard</v>
      </c>
      <c r="AA461" s="13">
        <f t="shared" si="30"/>
        <v>-6.8571428571428568</v>
      </c>
      <c r="AB461">
        <f t="shared" si="31"/>
        <v>0</v>
      </c>
    </row>
    <row r="462" spans="1:28" x14ac:dyDescent="0.2">
      <c r="A462">
        <v>2020</v>
      </c>
      <c r="B462" s="1">
        <v>461</v>
      </c>
      <c r="C462" s="2" t="s">
        <v>230</v>
      </c>
      <c r="D462" s="2" t="s">
        <v>74</v>
      </c>
      <c r="E462" s="2">
        <v>24</v>
      </c>
      <c r="F462" s="3"/>
      <c r="G462" s="2">
        <v>14</v>
      </c>
      <c r="H462" s="2">
        <v>0</v>
      </c>
      <c r="I462" s="2">
        <v>2</v>
      </c>
      <c r="J462" s="2">
        <v>1</v>
      </c>
      <c r="K462" s="2">
        <v>3</v>
      </c>
      <c r="L462" s="2">
        <v>0</v>
      </c>
      <c r="M462" s="2">
        <v>0</v>
      </c>
      <c r="N462" s="2">
        <v>-4</v>
      </c>
      <c r="O462" s="2">
        <v>-4</v>
      </c>
      <c r="P462" s="2">
        <v>7</v>
      </c>
      <c r="Q462" s="2">
        <v>7</v>
      </c>
      <c r="R462" s="2">
        <v>9.5</v>
      </c>
      <c r="S462" s="2">
        <v>0</v>
      </c>
      <c r="T462" s="3"/>
      <c r="U462" s="2">
        <v>1</v>
      </c>
      <c r="V462" s="2">
        <v>50</v>
      </c>
      <c r="W462" s="2">
        <v>0</v>
      </c>
      <c r="X462" s="2">
        <v>56.2</v>
      </c>
      <c r="Y462" t="str">
        <f t="shared" si="28"/>
        <v>Buddy Howell</v>
      </c>
      <c r="Z462" t="str">
        <f t="shared" si="29"/>
        <v>2020-Buddy Howell</v>
      </c>
      <c r="AA462" s="13">
        <f t="shared" si="30"/>
        <v>3.4285714285714284</v>
      </c>
      <c r="AB462">
        <f t="shared" si="31"/>
        <v>8</v>
      </c>
    </row>
    <row r="463" spans="1:28" x14ac:dyDescent="0.2">
      <c r="A463">
        <v>2020</v>
      </c>
      <c r="B463" s="1">
        <v>462</v>
      </c>
      <c r="C463" s="2" t="s">
        <v>404</v>
      </c>
      <c r="D463" s="2" t="s">
        <v>47</v>
      </c>
      <c r="E463" s="2">
        <v>22</v>
      </c>
      <c r="F463" s="3"/>
      <c r="G463" s="2">
        <v>5</v>
      </c>
      <c r="H463" s="2">
        <v>0</v>
      </c>
      <c r="I463" s="2">
        <v>2</v>
      </c>
      <c r="J463" s="2">
        <v>1</v>
      </c>
      <c r="K463" s="2">
        <v>0</v>
      </c>
      <c r="L463" s="2">
        <v>0</v>
      </c>
      <c r="M463" s="2">
        <v>0</v>
      </c>
      <c r="N463" s="2">
        <v>-1</v>
      </c>
      <c r="O463" s="2">
        <v>-1</v>
      </c>
      <c r="P463" s="2">
        <v>1</v>
      </c>
      <c r="Q463" s="2">
        <v>1</v>
      </c>
      <c r="R463" s="2">
        <v>-0.5</v>
      </c>
      <c r="S463" s="2">
        <v>0</v>
      </c>
      <c r="T463" s="3"/>
      <c r="U463" s="2">
        <v>0</v>
      </c>
      <c r="V463" s="2">
        <v>0</v>
      </c>
      <c r="W463" s="2">
        <v>0</v>
      </c>
      <c r="X463" s="2">
        <v>56.2</v>
      </c>
      <c r="Y463" t="str">
        <f t="shared" si="28"/>
        <v>Jason Huntley</v>
      </c>
      <c r="Z463" t="str">
        <f t="shared" si="29"/>
        <v>2020-Jason Huntley</v>
      </c>
      <c r="AA463" s="13">
        <f t="shared" si="30"/>
        <v>0</v>
      </c>
      <c r="AB463">
        <f t="shared" si="31"/>
        <v>3.2</v>
      </c>
    </row>
    <row r="464" spans="1:28" x14ac:dyDescent="0.2">
      <c r="A464">
        <v>2020</v>
      </c>
      <c r="B464" s="1">
        <v>463</v>
      </c>
      <c r="C464" s="2" t="s">
        <v>366</v>
      </c>
      <c r="D464" s="2" t="s">
        <v>47</v>
      </c>
      <c r="E464" s="2">
        <v>22</v>
      </c>
      <c r="F464" s="2" t="s">
        <v>165</v>
      </c>
      <c r="G464" s="2">
        <v>15</v>
      </c>
      <c r="H464" s="2">
        <v>4</v>
      </c>
      <c r="I464" s="2">
        <v>1</v>
      </c>
      <c r="J464" s="2">
        <v>1</v>
      </c>
      <c r="K464" s="2">
        <v>3</v>
      </c>
      <c r="L464" s="2">
        <v>0</v>
      </c>
      <c r="M464" s="2">
        <v>0</v>
      </c>
      <c r="N464" s="2">
        <v>-6</v>
      </c>
      <c r="O464" s="2">
        <v>-6</v>
      </c>
      <c r="P464" s="2">
        <v>9</v>
      </c>
      <c r="Q464" s="2">
        <v>9</v>
      </c>
      <c r="R464" s="2">
        <v>-6</v>
      </c>
      <c r="S464" s="2">
        <v>1</v>
      </c>
      <c r="T464" s="2">
        <v>1</v>
      </c>
      <c r="U464" s="2">
        <v>0</v>
      </c>
      <c r="V464" s="2">
        <v>0</v>
      </c>
      <c r="W464" s="2">
        <v>0</v>
      </c>
      <c r="X464" s="2">
        <v>79.2</v>
      </c>
      <c r="Y464" t="str">
        <f t="shared" si="28"/>
        <v>Jalen Hurts</v>
      </c>
      <c r="Z464" t="str">
        <f t="shared" si="29"/>
        <v>2020-Jalen Hurts</v>
      </c>
      <c r="AA464" s="13">
        <f t="shared" si="30"/>
        <v>3.2</v>
      </c>
      <c r="AB464">
        <f t="shared" si="31"/>
        <v>9.6</v>
      </c>
    </row>
    <row r="465" spans="1:28" x14ac:dyDescent="0.2">
      <c r="A465">
        <v>2020</v>
      </c>
      <c r="B465" s="1">
        <v>464</v>
      </c>
      <c r="C465" s="2" t="s">
        <v>1265</v>
      </c>
      <c r="D465" s="2" t="s">
        <v>86</v>
      </c>
      <c r="E465" s="2">
        <v>25</v>
      </c>
      <c r="F465" s="3"/>
      <c r="G465" s="2">
        <v>1</v>
      </c>
      <c r="H465" s="2">
        <v>0</v>
      </c>
      <c r="I465" s="2">
        <v>2</v>
      </c>
      <c r="J465" s="2">
        <v>1</v>
      </c>
      <c r="K465" s="2">
        <v>5</v>
      </c>
      <c r="L465" s="2">
        <v>0</v>
      </c>
      <c r="M465" s="3"/>
      <c r="N465" s="2">
        <v>4</v>
      </c>
      <c r="O465" s="2">
        <v>4</v>
      </c>
      <c r="P465" s="2">
        <v>1</v>
      </c>
      <c r="Q465" s="2">
        <v>1</v>
      </c>
      <c r="R465" s="2">
        <v>6</v>
      </c>
      <c r="S465" s="2">
        <v>0</v>
      </c>
      <c r="T465" s="3"/>
      <c r="U465" s="2">
        <v>1</v>
      </c>
      <c r="V465" s="2">
        <v>50</v>
      </c>
      <c r="W465" s="2">
        <v>0</v>
      </c>
      <c r="X465" s="2">
        <v>56.2</v>
      </c>
      <c r="Y465" t="str">
        <f t="shared" si="28"/>
        <v>Trenton Irwin</v>
      </c>
      <c r="Z465" t="str">
        <f t="shared" si="29"/>
        <v>2020-Trenton Irwin</v>
      </c>
      <c r="AA465" s="13">
        <f t="shared" si="30"/>
        <v>80</v>
      </c>
      <c r="AB465">
        <f t="shared" si="31"/>
        <v>16</v>
      </c>
    </row>
    <row r="466" spans="1:28" x14ac:dyDescent="0.2">
      <c r="A466">
        <v>2020</v>
      </c>
      <c r="B466" s="1">
        <v>465</v>
      </c>
      <c r="C466" s="2" t="s">
        <v>973</v>
      </c>
      <c r="D466" s="2" t="s">
        <v>37</v>
      </c>
      <c r="E466" s="2">
        <v>26</v>
      </c>
      <c r="F466" s="2" t="s">
        <v>311</v>
      </c>
      <c r="G466" s="2">
        <v>1</v>
      </c>
      <c r="H466" s="2">
        <v>1</v>
      </c>
      <c r="I466" s="2">
        <v>1</v>
      </c>
      <c r="J466" s="2">
        <v>1</v>
      </c>
      <c r="K466" s="2">
        <v>12</v>
      </c>
      <c r="L466" s="2">
        <v>0</v>
      </c>
      <c r="M466" s="2">
        <v>1</v>
      </c>
      <c r="N466" s="2">
        <v>12</v>
      </c>
      <c r="O466" s="2">
        <v>12</v>
      </c>
      <c r="P466" s="2">
        <v>0</v>
      </c>
      <c r="Q466" s="2">
        <v>0</v>
      </c>
      <c r="R466" s="2">
        <v>12</v>
      </c>
      <c r="S466" s="2">
        <v>0</v>
      </c>
      <c r="T466" s="3"/>
      <c r="U466" s="2">
        <v>0</v>
      </c>
      <c r="V466" s="2">
        <v>0</v>
      </c>
      <c r="W466" s="2">
        <v>0</v>
      </c>
      <c r="X466" s="2">
        <v>116.7</v>
      </c>
      <c r="Y466" t="str">
        <f t="shared" si="28"/>
        <v>Blake Jarwin</v>
      </c>
      <c r="Z466" t="str">
        <f t="shared" si="29"/>
        <v>2020-Blake Jarwin</v>
      </c>
      <c r="AA466" s="13">
        <f t="shared" si="30"/>
        <v>192</v>
      </c>
      <c r="AB466">
        <f t="shared" si="31"/>
        <v>0</v>
      </c>
    </row>
    <row r="467" spans="1:28" x14ac:dyDescent="0.2">
      <c r="A467">
        <v>2020</v>
      </c>
      <c r="B467" s="1">
        <v>466</v>
      </c>
      <c r="C467" s="2" t="s">
        <v>1109</v>
      </c>
      <c r="D467" s="2" t="s">
        <v>115</v>
      </c>
      <c r="E467" s="2">
        <v>25</v>
      </c>
      <c r="F467" s="3"/>
      <c r="G467" s="2">
        <v>11</v>
      </c>
      <c r="H467" s="2">
        <v>0</v>
      </c>
      <c r="I467" s="2">
        <v>1</v>
      </c>
      <c r="J467" s="2">
        <v>1</v>
      </c>
      <c r="K467" s="2">
        <v>11</v>
      </c>
      <c r="L467" s="2">
        <v>0</v>
      </c>
      <c r="M467" s="2">
        <v>1</v>
      </c>
      <c r="N467" s="2">
        <v>1</v>
      </c>
      <c r="O467" s="2">
        <v>1</v>
      </c>
      <c r="P467" s="2">
        <v>10</v>
      </c>
      <c r="Q467" s="2">
        <v>10</v>
      </c>
      <c r="R467" s="2">
        <v>1</v>
      </c>
      <c r="S467" s="2">
        <v>0</v>
      </c>
      <c r="T467" s="3"/>
      <c r="U467" s="2">
        <v>0</v>
      </c>
      <c r="V467" s="2">
        <v>0</v>
      </c>
      <c r="W467" s="3"/>
      <c r="X467" s="2">
        <v>112.5</v>
      </c>
      <c r="Y467" t="str">
        <f t="shared" si="28"/>
        <v>Marcus Kemp</v>
      </c>
      <c r="Z467" t="str">
        <f t="shared" si="29"/>
        <v>2020-Marcus Kemp</v>
      </c>
      <c r="AA467" s="13">
        <f t="shared" si="30"/>
        <v>16</v>
      </c>
      <c r="AB467">
        <f t="shared" si="31"/>
        <v>14.545454545454545</v>
      </c>
    </row>
    <row r="468" spans="1:28" x14ac:dyDescent="0.2">
      <c r="A468">
        <v>2020</v>
      </c>
      <c r="B468" s="1">
        <v>467</v>
      </c>
      <c r="C468" s="2" t="s">
        <v>459</v>
      </c>
      <c r="D468" s="2" t="s">
        <v>47</v>
      </c>
      <c r="E468" s="2">
        <v>22</v>
      </c>
      <c r="F468" s="3"/>
      <c r="G468" s="2">
        <v>1</v>
      </c>
      <c r="H468" s="2">
        <v>0</v>
      </c>
      <c r="I468" s="2">
        <v>1</v>
      </c>
      <c r="J468" s="2">
        <v>1</v>
      </c>
      <c r="K468" s="2">
        <v>2</v>
      </c>
      <c r="L468" s="2">
        <v>0</v>
      </c>
      <c r="M468" s="3"/>
      <c r="N468" s="2">
        <v>-4</v>
      </c>
      <c r="O468" s="2">
        <v>-4</v>
      </c>
      <c r="P468" s="2">
        <v>6</v>
      </c>
      <c r="Q468" s="2">
        <v>6</v>
      </c>
      <c r="R468" s="2">
        <v>-4</v>
      </c>
      <c r="S468" s="2">
        <v>0</v>
      </c>
      <c r="T468" s="3"/>
      <c r="U468" s="2">
        <v>0</v>
      </c>
      <c r="V468" s="2">
        <v>0</v>
      </c>
      <c r="W468" s="2">
        <v>0</v>
      </c>
      <c r="X468" s="2">
        <v>79.2</v>
      </c>
      <c r="Y468" t="str">
        <f t="shared" si="28"/>
        <v>Adrian Killins</v>
      </c>
      <c r="Z468" t="str">
        <f t="shared" si="29"/>
        <v>2020-Adrian Killins</v>
      </c>
      <c r="AA468" s="13">
        <f t="shared" si="30"/>
        <v>32</v>
      </c>
      <c r="AB468">
        <f t="shared" si="31"/>
        <v>96</v>
      </c>
    </row>
    <row r="469" spans="1:28" x14ac:dyDescent="0.2">
      <c r="A469">
        <v>2020</v>
      </c>
      <c r="B469" s="1">
        <v>468</v>
      </c>
      <c r="C469" s="2" t="s">
        <v>1012</v>
      </c>
      <c r="D469" s="2" t="s">
        <v>43</v>
      </c>
      <c r="E469" s="2">
        <v>26</v>
      </c>
      <c r="F469" s="3"/>
      <c r="G469" s="2">
        <v>1</v>
      </c>
      <c r="H469" s="2">
        <v>0</v>
      </c>
      <c r="I469" s="2">
        <v>2</v>
      </c>
      <c r="J469" s="2">
        <v>1</v>
      </c>
      <c r="K469" s="2">
        <v>13</v>
      </c>
      <c r="L469" s="2">
        <v>0</v>
      </c>
      <c r="M469" s="3"/>
      <c r="N469" s="2">
        <v>4</v>
      </c>
      <c r="O469" s="2">
        <v>4</v>
      </c>
      <c r="P469" s="2">
        <v>9</v>
      </c>
      <c r="Q469" s="2">
        <v>9</v>
      </c>
      <c r="R469" s="2">
        <v>16</v>
      </c>
      <c r="S469" s="2">
        <v>1</v>
      </c>
      <c r="T469" s="2">
        <v>1</v>
      </c>
      <c r="U469" s="2">
        <v>0</v>
      </c>
      <c r="V469" s="2">
        <v>0</v>
      </c>
      <c r="W469" s="2">
        <v>0</v>
      </c>
      <c r="X469" s="2">
        <v>70.8</v>
      </c>
      <c r="Y469" t="str">
        <f t="shared" si="28"/>
        <v>Keith Kirkwood</v>
      </c>
      <c r="Z469" t="str">
        <f t="shared" si="29"/>
        <v>2020-Keith Kirkwood</v>
      </c>
      <c r="AA469" s="13">
        <f t="shared" si="30"/>
        <v>208</v>
      </c>
      <c r="AB469">
        <f t="shared" si="31"/>
        <v>144</v>
      </c>
    </row>
    <row r="470" spans="1:28" x14ac:dyDescent="0.2">
      <c r="A470">
        <v>2020</v>
      </c>
      <c r="B470" s="1">
        <v>469</v>
      </c>
      <c r="C470" s="2" t="s">
        <v>1036</v>
      </c>
      <c r="D470" s="2" t="s">
        <v>21</v>
      </c>
      <c r="E470" s="2">
        <v>28</v>
      </c>
      <c r="F470" s="3"/>
      <c r="G470" s="2">
        <v>6</v>
      </c>
      <c r="H470" s="2">
        <v>0</v>
      </c>
      <c r="I470" s="2">
        <v>1</v>
      </c>
      <c r="J470" s="2">
        <v>1</v>
      </c>
      <c r="K470" s="2">
        <v>22</v>
      </c>
      <c r="L470" s="2">
        <v>1</v>
      </c>
      <c r="M470" s="2">
        <v>1</v>
      </c>
      <c r="N470" s="2">
        <v>22</v>
      </c>
      <c r="O470" s="2">
        <v>22</v>
      </c>
      <c r="P470" s="2">
        <v>0</v>
      </c>
      <c r="Q470" s="2">
        <v>0</v>
      </c>
      <c r="R470" s="2">
        <v>22</v>
      </c>
      <c r="S470" s="2">
        <v>0</v>
      </c>
      <c r="T470" s="3"/>
      <c r="U470" s="2">
        <v>0</v>
      </c>
      <c r="V470" s="2">
        <v>0</v>
      </c>
      <c r="W470" s="2">
        <v>0</v>
      </c>
      <c r="X470" s="2">
        <v>158.30000000000001</v>
      </c>
      <c r="Y470" t="str">
        <f t="shared" si="28"/>
        <v>Jake Kumerow</v>
      </c>
      <c r="Z470" t="str">
        <f t="shared" si="29"/>
        <v>2020-Jake Kumerow</v>
      </c>
      <c r="AA470" s="13">
        <f t="shared" si="30"/>
        <v>58.666666666666664</v>
      </c>
      <c r="AB470">
        <f t="shared" si="31"/>
        <v>0</v>
      </c>
    </row>
    <row r="471" spans="1:28" x14ac:dyDescent="0.2">
      <c r="A471">
        <v>2020</v>
      </c>
      <c r="B471" s="1">
        <v>470</v>
      </c>
      <c r="C471" s="2" t="s">
        <v>1266</v>
      </c>
      <c r="D471" s="2" t="s">
        <v>28</v>
      </c>
      <c r="E471" s="2">
        <v>28</v>
      </c>
      <c r="F471" s="2" t="s">
        <v>1267</v>
      </c>
      <c r="G471" s="2">
        <v>15</v>
      </c>
      <c r="H471" s="2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2">
        <v>1</v>
      </c>
      <c r="O471" s="2">
        <v>1</v>
      </c>
      <c r="P471" s="2">
        <v>0</v>
      </c>
      <c r="Q471" s="2">
        <v>0</v>
      </c>
      <c r="R471" s="2">
        <v>1</v>
      </c>
      <c r="S471" s="2">
        <v>0</v>
      </c>
      <c r="T471" s="3"/>
      <c r="U471" s="2">
        <v>0</v>
      </c>
      <c r="V471" s="2">
        <v>0</v>
      </c>
      <c r="W471" s="2">
        <v>0</v>
      </c>
      <c r="X471" s="2">
        <v>118.7</v>
      </c>
      <c r="Y471" t="str">
        <f t="shared" si="28"/>
        <v>Kendall Lamm</v>
      </c>
      <c r="Z471" t="str">
        <f t="shared" si="29"/>
        <v>2020-Kendall Lamm</v>
      </c>
      <c r="AA471" s="13">
        <f t="shared" si="30"/>
        <v>1.0666666666666667</v>
      </c>
      <c r="AB471">
        <f t="shared" si="31"/>
        <v>0</v>
      </c>
    </row>
    <row r="472" spans="1:28" x14ac:dyDescent="0.2">
      <c r="A472">
        <v>2020</v>
      </c>
      <c r="B472" s="1">
        <v>471</v>
      </c>
      <c r="C472" s="2" t="s">
        <v>428</v>
      </c>
      <c r="D472" s="2" t="s">
        <v>49</v>
      </c>
      <c r="E472" s="2">
        <v>28</v>
      </c>
      <c r="F472" s="3"/>
      <c r="G472" s="2">
        <v>5</v>
      </c>
      <c r="H472" s="2">
        <v>0</v>
      </c>
      <c r="I472" s="2">
        <v>3</v>
      </c>
      <c r="J472" s="2">
        <v>1</v>
      </c>
      <c r="K472" s="2">
        <v>5</v>
      </c>
      <c r="L472" s="2">
        <v>0</v>
      </c>
      <c r="M472" s="2">
        <v>0</v>
      </c>
      <c r="N472" s="2">
        <v>5</v>
      </c>
      <c r="O472" s="2">
        <v>5</v>
      </c>
      <c r="P472" s="2">
        <v>0</v>
      </c>
      <c r="Q472" s="2">
        <v>0</v>
      </c>
      <c r="R472" s="2">
        <v>12.7</v>
      </c>
      <c r="S472" s="2">
        <v>0</v>
      </c>
      <c r="T472" s="3"/>
      <c r="U472" s="2">
        <v>1</v>
      </c>
      <c r="V472" s="2">
        <v>33.299999999999997</v>
      </c>
      <c r="W472" s="2">
        <v>0</v>
      </c>
      <c r="X472" s="2">
        <v>42.4</v>
      </c>
      <c r="Y472" t="str">
        <f t="shared" si="28"/>
        <v>Tommylee Lewis</v>
      </c>
      <c r="Z472" t="str">
        <f t="shared" si="29"/>
        <v>2020-Tommylee Lewis</v>
      </c>
      <c r="AA472" s="13">
        <f t="shared" si="30"/>
        <v>16</v>
      </c>
      <c r="AB472">
        <f t="shared" si="31"/>
        <v>0</v>
      </c>
    </row>
    <row r="473" spans="1:28" x14ac:dyDescent="0.2">
      <c r="A473">
        <v>2020</v>
      </c>
      <c r="B473" s="1">
        <v>472</v>
      </c>
      <c r="C473" s="2" t="s">
        <v>1268</v>
      </c>
      <c r="D473" s="2" t="s">
        <v>41</v>
      </c>
      <c r="E473" s="2">
        <v>31</v>
      </c>
      <c r="F473" s="2" t="s">
        <v>1269</v>
      </c>
      <c r="G473" s="2">
        <v>8</v>
      </c>
      <c r="H473" s="2">
        <v>8</v>
      </c>
      <c r="I473" s="2">
        <v>1</v>
      </c>
      <c r="J473" s="2">
        <v>1</v>
      </c>
      <c r="K473" s="2">
        <v>4</v>
      </c>
      <c r="L473" s="2">
        <v>0</v>
      </c>
      <c r="M473" s="2">
        <v>1</v>
      </c>
      <c r="N473" s="2">
        <v>3</v>
      </c>
      <c r="O473" s="2">
        <v>3</v>
      </c>
      <c r="P473" s="2">
        <v>1</v>
      </c>
      <c r="Q473" s="2">
        <v>1</v>
      </c>
      <c r="R473" s="2">
        <v>3</v>
      </c>
      <c r="S473" s="2">
        <v>0</v>
      </c>
      <c r="T473" s="3"/>
      <c r="U473" s="2">
        <v>0</v>
      </c>
      <c r="V473" s="2">
        <v>0</v>
      </c>
      <c r="W473" s="2">
        <v>0</v>
      </c>
      <c r="X473" s="2">
        <v>83.3</v>
      </c>
      <c r="Y473" t="str">
        <f t="shared" si="28"/>
        <v>Bobby Massie</v>
      </c>
      <c r="Z473" t="str">
        <f t="shared" si="29"/>
        <v>2020-Bobby Massie</v>
      </c>
      <c r="AA473" s="13">
        <f t="shared" si="30"/>
        <v>8</v>
      </c>
      <c r="AB473">
        <f t="shared" si="31"/>
        <v>2</v>
      </c>
    </row>
    <row r="474" spans="1:28" x14ac:dyDescent="0.2">
      <c r="A474">
        <v>2020</v>
      </c>
      <c r="B474" s="1">
        <v>473</v>
      </c>
      <c r="C474" s="2" t="s">
        <v>166</v>
      </c>
      <c r="D474" s="2" t="s">
        <v>28</v>
      </c>
      <c r="E474" s="2">
        <v>25</v>
      </c>
      <c r="F474" s="2" t="s">
        <v>97</v>
      </c>
      <c r="G474" s="2">
        <v>16</v>
      </c>
      <c r="H474" s="2">
        <v>16</v>
      </c>
      <c r="I474" s="2">
        <v>1</v>
      </c>
      <c r="J474" s="2">
        <v>1</v>
      </c>
      <c r="K474" s="2">
        <v>6</v>
      </c>
      <c r="L474" s="2">
        <v>0</v>
      </c>
      <c r="M474" s="2">
        <v>1</v>
      </c>
      <c r="N474" s="2">
        <v>5</v>
      </c>
      <c r="O474" s="2">
        <v>5</v>
      </c>
      <c r="P474" s="2">
        <v>1</v>
      </c>
      <c r="Q474" s="2">
        <v>1</v>
      </c>
      <c r="R474" s="2">
        <v>5</v>
      </c>
      <c r="S474" s="2">
        <v>0</v>
      </c>
      <c r="T474" s="3"/>
      <c r="U474" s="2">
        <v>0</v>
      </c>
      <c r="V474" s="2">
        <v>0</v>
      </c>
      <c r="W474" s="2">
        <v>0</v>
      </c>
      <c r="X474" s="2">
        <v>91.7</v>
      </c>
      <c r="Y474" t="str">
        <f t="shared" si="28"/>
        <v>Baker Mayfield</v>
      </c>
      <c r="Z474" t="str">
        <f t="shared" si="29"/>
        <v>2020-Baker Mayfield</v>
      </c>
      <c r="AA474" s="13">
        <f t="shared" si="30"/>
        <v>6</v>
      </c>
      <c r="AB474">
        <f t="shared" si="31"/>
        <v>1</v>
      </c>
    </row>
    <row r="475" spans="1:28" x14ac:dyDescent="0.2">
      <c r="A475">
        <v>2020</v>
      </c>
      <c r="B475" s="1">
        <v>474</v>
      </c>
      <c r="C475" s="2" t="s">
        <v>746</v>
      </c>
      <c r="D475" s="2" t="s">
        <v>31</v>
      </c>
      <c r="E475" s="2">
        <v>33</v>
      </c>
      <c r="F475" s="2" t="s">
        <v>236</v>
      </c>
      <c r="G475" s="2">
        <v>8</v>
      </c>
      <c r="H475" s="2">
        <v>5</v>
      </c>
      <c r="I475" s="2">
        <v>2</v>
      </c>
      <c r="J475" s="2">
        <v>1</v>
      </c>
      <c r="K475" s="2">
        <v>2</v>
      </c>
      <c r="L475" s="2">
        <v>0</v>
      </c>
      <c r="M475" s="2">
        <v>1</v>
      </c>
      <c r="N475" s="2">
        <v>-1</v>
      </c>
      <c r="O475" s="2">
        <v>-1</v>
      </c>
      <c r="P475" s="2">
        <v>3</v>
      </c>
      <c r="Q475" s="2">
        <v>3</v>
      </c>
      <c r="R475" s="2">
        <v>-1.5</v>
      </c>
      <c r="S475" s="2">
        <v>0</v>
      </c>
      <c r="T475" s="3"/>
      <c r="U475" s="2">
        <v>1</v>
      </c>
      <c r="V475" s="2">
        <v>50</v>
      </c>
      <c r="W475" s="2">
        <v>0</v>
      </c>
      <c r="X475" s="2">
        <v>56.2</v>
      </c>
      <c r="Y475" t="str">
        <f t="shared" si="28"/>
        <v>Bruce Miller</v>
      </c>
      <c r="Z475" t="str">
        <f t="shared" si="29"/>
        <v>2020-Bruce Miller</v>
      </c>
      <c r="AA475" s="13">
        <f t="shared" si="30"/>
        <v>4</v>
      </c>
      <c r="AB475">
        <f t="shared" si="31"/>
        <v>6</v>
      </c>
    </row>
    <row r="476" spans="1:28" x14ac:dyDescent="0.2">
      <c r="A476">
        <v>2020</v>
      </c>
      <c r="B476" s="1">
        <v>475</v>
      </c>
      <c r="C476" s="2" t="s">
        <v>131</v>
      </c>
      <c r="D476" s="2" t="s">
        <v>31</v>
      </c>
      <c r="E476" s="2">
        <v>24</v>
      </c>
      <c r="F476" s="2" t="s">
        <v>165</v>
      </c>
      <c r="G476" s="2">
        <v>9</v>
      </c>
      <c r="H476" s="2">
        <v>8</v>
      </c>
      <c r="I476" s="2">
        <v>1</v>
      </c>
      <c r="J476" s="2">
        <v>1</v>
      </c>
      <c r="K476" s="2">
        <v>0</v>
      </c>
      <c r="L476" s="2">
        <v>0</v>
      </c>
      <c r="M476" s="2">
        <v>0</v>
      </c>
      <c r="N476" s="2">
        <v>-8</v>
      </c>
      <c r="O476" s="2">
        <v>-8</v>
      </c>
      <c r="P476" s="2">
        <v>8</v>
      </c>
      <c r="Q476" s="2">
        <v>8</v>
      </c>
      <c r="R476" s="2">
        <v>-8</v>
      </c>
      <c r="S476" s="2">
        <v>0</v>
      </c>
      <c r="T476" s="3"/>
      <c r="U476" s="2">
        <v>0</v>
      </c>
      <c r="V476" s="2">
        <v>0</v>
      </c>
      <c r="W476" s="2">
        <v>0</v>
      </c>
      <c r="X476" s="2">
        <v>79.2</v>
      </c>
      <c r="Y476" t="str">
        <f t="shared" si="28"/>
        <v>Gardner Minshew II</v>
      </c>
      <c r="Z476" t="str">
        <f t="shared" si="29"/>
        <v>2020-Gardner Minshew II</v>
      </c>
      <c r="AA476" s="13">
        <f t="shared" si="30"/>
        <v>0</v>
      </c>
      <c r="AB476">
        <f t="shared" si="31"/>
        <v>14.222222222222221</v>
      </c>
    </row>
    <row r="477" spans="1:28" x14ac:dyDescent="0.2">
      <c r="A477">
        <v>2020</v>
      </c>
      <c r="B477" s="1">
        <v>476</v>
      </c>
      <c r="C477" s="2" t="s">
        <v>462</v>
      </c>
      <c r="D477" s="2" t="s">
        <v>81</v>
      </c>
      <c r="E477" s="2">
        <v>27</v>
      </c>
      <c r="F477" s="3"/>
      <c r="G477" s="2">
        <v>6</v>
      </c>
      <c r="H477" s="2">
        <v>0</v>
      </c>
      <c r="I477" s="2">
        <v>2</v>
      </c>
      <c r="J477" s="2">
        <v>1</v>
      </c>
      <c r="K477" s="2">
        <v>15</v>
      </c>
      <c r="L477" s="2">
        <v>0</v>
      </c>
      <c r="M477" s="2">
        <v>1</v>
      </c>
      <c r="N477" s="2">
        <v>1</v>
      </c>
      <c r="O477" s="2">
        <v>1</v>
      </c>
      <c r="P477" s="2">
        <v>14</v>
      </c>
      <c r="Q477" s="2">
        <v>14</v>
      </c>
      <c r="R477" s="2">
        <v>2.5</v>
      </c>
      <c r="S477" s="2">
        <v>0</v>
      </c>
      <c r="T477" s="3"/>
      <c r="U477" s="2">
        <v>0</v>
      </c>
      <c r="V477" s="2">
        <v>0</v>
      </c>
      <c r="W477" s="2">
        <v>0</v>
      </c>
      <c r="X477" s="2">
        <v>75</v>
      </c>
      <c r="Y477" t="str">
        <f t="shared" si="28"/>
        <v>Donte Moncrief</v>
      </c>
      <c r="Z477" t="str">
        <f t="shared" si="29"/>
        <v>2020-Donte Moncrief</v>
      </c>
      <c r="AA477" s="13">
        <f t="shared" si="30"/>
        <v>40</v>
      </c>
      <c r="AB477">
        <f t="shared" si="31"/>
        <v>37.333333333333336</v>
      </c>
    </row>
    <row r="478" spans="1:28" x14ac:dyDescent="0.2">
      <c r="A478">
        <v>2020</v>
      </c>
      <c r="B478" s="1">
        <v>477</v>
      </c>
      <c r="C478" s="2" t="s">
        <v>1181</v>
      </c>
      <c r="D478" s="2" t="s">
        <v>90</v>
      </c>
      <c r="E478" s="2">
        <v>23</v>
      </c>
      <c r="F478" s="3"/>
      <c r="G478" s="2">
        <v>7</v>
      </c>
      <c r="H478" s="2">
        <v>0</v>
      </c>
      <c r="I478" s="2">
        <v>2</v>
      </c>
      <c r="J478" s="2">
        <v>1</v>
      </c>
      <c r="K478" s="2">
        <v>3</v>
      </c>
      <c r="L478" s="2">
        <v>0</v>
      </c>
      <c r="M478" s="3"/>
      <c r="N478" s="2">
        <v>3</v>
      </c>
      <c r="O478" s="2">
        <v>3</v>
      </c>
      <c r="P478" s="2">
        <v>0</v>
      </c>
      <c r="Q478" s="2">
        <v>0</v>
      </c>
      <c r="R478" s="2">
        <v>1.5</v>
      </c>
      <c r="S478" s="2">
        <v>0</v>
      </c>
      <c r="T478" s="3"/>
      <c r="U478" s="2">
        <v>0</v>
      </c>
      <c r="V478" s="2">
        <v>0</v>
      </c>
      <c r="W478" s="2">
        <v>0</v>
      </c>
      <c r="X478" s="2">
        <v>56.2</v>
      </c>
      <c r="Y478" t="str">
        <f t="shared" si="28"/>
        <v>Isaac Nauta</v>
      </c>
      <c r="Z478" t="str">
        <f t="shared" si="29"/>
        <v>2020-Isaac Nauta</v>
      </c>
      <c r="AA478" s="13">
        <f t="shared" si="30"/>
        <v>6.8571428571428568</v>
      </c>
      <c r="AB478">
        <f t="shared" si="31"/>
        <v>0</v>
      </c>
    </row>
    <row r="479" spans="1:28" x14ac:dyDescent="0.2">
      <c r="A479">
        <v>2020</v>
      </c>
      <c r="B479" s="1">
        <v>478</v>
      </c>
      <c r="C479" s="2" t="s">
        <v>1270</v>
      </c>
      <c r="D479" s="2" t="s">
        <v>21</v>
      </c>
      <c r="E479" s="2">
        <v>26</v>
      </c>
      <c r="F479" s="3"/>
      <c r="G479" s="2">
        <v>16</v>
      </c>
      <c r="H479" s="2">
        <v>0</v>
      </c>
      <c r="I479" s="2">
        <v>1</v>
      </c>
      <c r="J479" s="2">
        <v>1</v>
      </c>
      <c r="K479" s="2">
        <v>13</v>
      </c>
      <c r="L479" s="2">
        <v>0</v>
      </c>
      <c r="M479" s="2">
        <v>1</v>
      </c>
      <c r="N479" s="2">
        <v>10</v>
      </c>
      <c r="O479" s="2">
        <v>10</v>
      </c>
      <c r="P479" s="2">
        <v>3</v>
      </c>
      <c r="Q479" s="2">
        <v>3</v>
      </c>
      <c r="R479" s="2">
        <v>10</v>
      </c>
      <c r="S479" s="2">
        <v>0</v>
      </c>
      <c r="T479" s="3"/>
      <c r="U479" s="2">
        <v>0</v>
      </c>
      <c r="V479" s="2">
        <v>0</v>
      </c>
      <c r="W479" s="2">
        <v>0</v>
      </c>
      <c r="X479" s="2">
        <v>118.7</v>
      </c>
      <c r="Y479" t="str">
        <f t="shared" si="28"/>
        <v>Siran Neal</v>
      </c>
      <c r="Z479" t="str">
        <f t="shared" si="29"/>
        <v>2020-Siran Neal</v>
      </c>
      <c r="AA479" s="13">
        <f t="shared" si="30"/>
        <v>13</v>
      </c>
      <c r="AB479">
        <f t="shared" si="31"/>
        <v>3</v>
      </c>
    </row>
    <row r="480" spans="1:28" x14ac:dyDescent="0.2">
      <c r="A480">
        <v>2020</v>
      </c>
      <c r="B480" s="1">
        <v>479</v>
      </c>
      <c r="C480" s="2" t="s">
        <v>432</v>
      </c>
      <c r="D480" s="2" t="s">
        <v>74</v>
      </c>
      <c r="E480" s="2">
        <v>23</v>
      </c>
      <c r="F480" s="3"/>
      <c r="G480" s="2">
        <v>8</v>
      </c>
      <c r="H480" s="2">
        <v>0</v>
      </c>
      <c r="I480" s="2">
        <v>1</v>
      </c>
      <c r="J480" s="2">
        <v>1</v>
      </c>
      <c r="K480" s="2">
        <v>7</v>
      </c>
      <c r="L480" s="2">
        <v>0</v>
      </c>
      <c r="M480" s="3"/>
      <c r="N480" s="2">
        <v>3</v>
      </c>
      <c r="O480" s="2">
        <v>3</v>
      </c>
      <c r="P480" s="2">
        <v>4</v>
      </c>
      <c r="Q480" s="2">
        <v>4</v>
      </c>
      <c r="R480" s="2">
        <v>3</v>
      </c>
      <c r="S480" s="2">
        <v>0</v>
      </c>
      <c r="T480" s="3"/>
      <c r="U480" s="2">
        <v>0</v>
      </c>
      <c r="V480" s="2">
        <v>0</v>
      </c>
      <c r="W480" s="2">
        <v>0</v>
      </c>
      <c r="X480" s="2">
        <v>95.8</v>
      </c>
      <c r="Y480" t="str">
        <f t="shared" si="28"/>
        <v>Scottie Phillips</v>
      </c>
      <c r="Z480" t="str">
        <f t="shared" si="29"/>
        <v>2020-Scottie Phillips</v>
      </c>
      <c r="AA480" s="13">
        <f t="shared" si="30"/>
        <v>14</v>
      </c>
      <c r="AB480">
        <f t="shared" si="31"/>
        <v>8</v>
      </c>
    </row>
    <row r="481" spans="1:28" x14ac:dyDescent="0.2">
      <c r="A481">
        <v>2020</v>
      </c>
      <c r="B481" s="1">
        <v>480</v>
      </c>
      <c r="C481" s="2" t="s">
        <v>149</v>
      </c>
      <c r="D481" s="2" t="s">
        <v>37</v>
      </c>
      <c r="E481" s="2">
        <v>27</v>
      </c>
      <c r="F481" s="2" t="s">
        <v>165</v>
      </c>
      <c r="G481" s="2">
        <v>5</v>
      </c>
      <c r="H481" s="2">
        <v>5</v>
      </c>
      <c r="I481" s="2">
        <v>1</v>
      </c>
      <c r="J481" s="2">
        <v>1</v>
      </c>
      <c r="K481" s="2">
        <v>11</v>
      </c>
      <c r="L481" s="2">
        <v>1</v>
      </c>
      <c r="M481" s="2">
        <v>1</v>
      </c>
      <c r="N481" s="2">
        <v>10</v>
      </c>
      <c r="O481" s="2">
        <v>10</v>
      </c>
      <c r="P481" s="2">
        <v>1</v>
      </c>
      <c r="Q481" s="2">
        <v>1</v>
      </c>
      <c r="R481" s="2">
        <v>10</v>
      </c>
      <c r="S481" s="2">
        <v>0</v>
      </c>
      <c r="T481" s="3"/>
      <c r="U481" s="2">
        <v>0</v>
      </c>
      <c r="V481" s="2">
        <v>0</v>
      </c>
      <c r="W481" s="2">
        <v>0</v>
      </c>
      <c r="X481" s="2">
        <v>152.1</v>
      </c>
      <c r="Y481" t="str">
        <f t="shared" si="28"/>
        <v>Dak Prescott</v>
      </c>
      <c r="Z481" t="str">
        <f t="shared" si="29"/>
        <v>2020-Dak Prescott</v>
      </c>
      <c r="AA481" s="13">
        <f t="shared" si="30"/>
        <v>35.200000000000003</v>
      </c>
      <c r="AB481">
        <f t="shared" si="31"/>
        <v>3.2</v>
      </c>
    </row>
    <row r="482" spans="1:28" x14ac:dyDescent="0.2">
      <c r="A482">
        <v>2020</v>
      </c>
      <c r="B482" s="1">
        <v>481</v>
      </c>
      <c r="C482" s="2" t="s">
        <v>1271</v>
      </c>
      <c r="D482" s="2" t="s">
        <v>23</v>
      </c>
      <c r="E482" s="2">
        <v>24</v>
      </c>
      <c r="F482" s="3"/>
      <c r="G482" s="2">
        <v>14</v>
      </c>
      <c r="H482" s="2">
        <v>0</v>
      </c>
      <c r="I482" s="2">
        <v>3</v>
      </c>
      <c r="J482" s="2">
        <v>1</v>
      </c>
      <c r="K482" s="2">
        <v>14</v>
      </c>
      <c r="L482" s="2">
        <v>0</v>
      </c>
      <c r="M482" s="2">
        <v>1</v>
      </c>
      <c r="N482" s="2">
        <v>6</v>
      </c>
      <c r="O482" s="2">
        <v>6</v>
      </c>
      <c r="P482" s="2">
        <v>8</v>
      </c>
      <c r="Q482" s="2">
        <v>8</v>
      </c>
      <c r="R482" s="2">
        <v>4</v>
      </c>
      <c r="S482" s="2">
        <v>0</v>
      </c>
      <c r="T482" s="3"/>
      <c r="U482" s="2">
        <v>0</v>
      </c>
      <c r="V482" s="2">
        <v>0</v>
      </c>
      <c r="W482" s="2">
        <v>2</v>
      </c>
      <c r="X482" s="2">
        <v>9.6999999999999993</v>
      </c>
      <c r="Y482" t="str">
        <f t="shared" si="28"/>
        <v>James Proche</v>
      </c>
      <c r="Z482" t="str">
        <f t="shared" si="29"/>
        <v>2020-James Proche</v>
      </c>
      <c r="AA482" s="13">
        <f t="shared" si="30"/>
        <v>16</v>
      </c>
      <c r="AB482">
        <f t="shared" si="31"/>
        <v>9.1428571428571423</v>
      </c>
    </row>
    <row r="483" spans="1:28" x14ac:dyDescent="0.2">
      <c r="A483">
        <v>2020</v>
      </c>
      <c r="B483" s="1">
        <v>482</v>
      </c>
      <c r="C483" s="2" t="s">
        <v>463</v>
      </c>
      <c r="D483" s="2" t="s">
        <v>31</v>
      </c>
      <c r="E483" s="2">
        <v>24</v>
      </c>
      <c r="F483" s="3"/>
      <c r="G483" s="2">
        <v>2</v>
      </c>
      <c r="H483" s="2">
        <v>0</v>
      </c>
      <c r="I483" s="2">
        <v>1</v>
      </c>
      <c r="J483" s="2">
        <v>1</v>
      </c>
      <c r="K483" s="2">
        <v>3</v>
      </c>
      <c r="L483" s="2">
        <v>0</v>
      </c>
      <c r="M483" s="3"/>
      <c r="N483" s="2">
        <v>1</v>
      </c>
      <c r="O483" s="2">
        <v>1</v>
      </c>
      <c r="P483" s="2">
        <v>2</v>
      </c>
      <c r="Q483" s="2">
        <v>2</v>
      </c>
      <c r="R483" s="2">
        <v>1</v>
      </c>
      <c r="S483" s="2">
        <v>0</v>
      </c>
      <c r="T483" s="3"/>
      <c r="U483" s="2">
        <v>0</v>
      </c>
      <c r="V483" s="2">
        <v>0</v>
      </c>
      <c r="W483" s="2">
        <v>0</v>
      </c>
      <c r="X483" s="2">
        <v>79.2</v>
      </c>
      <c r="Y483" t="str">
        <f t="shared" si="28"/>
        <v>Craig Reynolds</v>
      </c>
      <c r="Z483" t="str">
        <f t="shared" si="29"/>
        <v>2020-Craig Reynolds</v>
      </c>
      <c r="AA483" s="13">
        <f t="shared" si="30"/>
        <v>24</v>
      </c>
      <c r="AB483">
        <f t="shared" si="31"/>
        <v>16</v>
      </c>
    </row>
    <row r="484" spans="1:28" x14ac:dyDescent="0.2">
      <c r="A484">
        <v>2020</v>
      </c>
      <c r="B484" s="1">
        <v>483</v>
      </c>
      <c r="C484" s="2" t="s">
        <v>373</v>
      </c>
      <c r="D484" s="2" t="s">
        <v>19</v>
      </c>
      <c r="E484" s="2">
        <v>37</v>
      </c>
      <c r="F484" s="2" t="s">
        <v>97</v>
      </c>
      <c r="G484" s="2">
        <v>16</v>
      </c>
      <c r="H484" s="2">
        <v>16</v>
      </c>
      <c r="I484" s="2">
        <v>1</v>
      </c>
      <c r="J484" s="2">
        <v>1</v>
      </c>
      <c r="K484" s="2">
        <v>-6</v>
      </c>
      <c r="L484" s="2">
        <v>0</v>
      </c>
      <c r="M484" s="2">
        <v>0</v>
      </c>
      <c r="N484" s="2">
        <v>-4</v>
      </c>
      <c r="O484" s="2">
        <v>-4</v>
      </c>
      <c r="P484" s="2">
        <v>-2</v>
      </c>
      <c r="Q484" s="2">
        <v>-2</v>
      </c>
      <c r="R484" s="2">
        <v>-4</v>
      </c>
      <c r="S484" s="2">
        <v>0</v>
      </c>
      <c r="T484" s="3"/>
      <c r="U484" s="2">
        <v>0</v>
      </c>
      <c r="V484" s="2">
        <v>0</v>
      </c>
      <c r="W484" s="2">
        <v>0</v>
      </c>
      <c r="X484" s="2">
        <v>79.2</v>
      </c>
      <c r="Y484" t="str">
        <f t="shared" si="28"/>
        <v xml:space="preserve">Aaron Rodgers </v>
      </c>
      <c r="Z484" t="str">
        <f t="shared" si="29"/>
        <v>2020-Aaron Rodgers</v>
      </c>
      <c r="AA484" s="13">
        <f t="shared" si="30"/>
        <v>-6</v>
      </c>
      <c r="AB484">
        <f t="shared" si="31"/>
        <v>-2</v>
      </c>
    </row>
    <row r="485" spans="1:28" x14ac:dyDescent="0.2">
      <c r="A485">
        <v>2020</v>
      </c>
      <c r="B485" s="1">
        <v>484</v>
      </c>
      <c r="C485" s="2" t="s">
        <v>1204</v>
      </c>
      <c r="D485" s="2" t="s">
        <v>68</v>
      </c>
      <c r="E485" s="2">
        <v>25</v>
      </c>
      <c r="F485" s="2" t="s">
        <v>169</v>
      </c>
      <c r="G485" s="2">
        <v>1</v>
      </c>
      <c r="H485" s="2">
        <v>1</v>
      </c>
      <c r="I485" s="2">
        <v>1</v>
      </c>
      <c r="J485" s="2">
        <v>1</v>
      </c>
      <c r="K485" s="2">
        <v>16</v>
      </c>
      <c r="L485" s="2">
        <v>0</v>
      </c>
      <c r="M485" s="2">
        <v>1</v>
      </c>
      <c r="N485" s="2">
        <v>13</v>
      </c>
      <c r="O485" s="2">
        <v>13</v>
      </c>
      <c r="P485" s="2">
        <v>3</v>
      </c>
      <c r="Q485" s="2">
        <v>3</v>
      </c>
      <c r="R485" s="2">
        <v>13</v>
      </c>
      <c r="S485" s="2">
        <v>0</v>
      </c>
      <c r="T485" s="3"/>
      <c r="U485" s="2">
        <v>0</v>
      </c>
      <c r="V485" s="2">
        <v>0</v>
      </c>
      <c r="W485" s="2">
        <v>0</v>
      </c>
      <c r="X485" s="2">
        <v>118.7</v>
      </c>
      <c r="Y485" t="str">
        <f t="shared" si="28"/>
        <v>Jaleel Scott</v>
      </c>
      <c r="Z485" t="str">
        <f t="shared" si="29"/>
        <v>2020-Jaleel Scott</v>
      </c>
      <c r="AA485" s="13">
        <f t="shared" si="30"/>
        <v>256</v>
      </c>
      <c r="AB485">
        <f t="shared" si="31"/>
        <v>48</v>
      </c>
    </row>
    <row r="486" spans="1:28" x14ac:dyDescent="0.2">
      <c r="A486">
        <v>2020</v>
      </c>
      <c r="B486" s="1">
        <v>485</v>
      </c>
      <c r="C486" s="2" t="s">
        <v>256</v>
      </c>
      <c r="D486" s="2" t="s">
        <v>62</v>
      </c>
      <c r="E486" s="2">
        <v>32</v>
      </c>
      <c r="F486" s="2" t="s">
        <v>24</v>
      </c>
      <c r="G486" s="2">
        <v>13</v>
      </c>
      <c r="H486" s="2">
        <v>1</v>
      </c>
      <c r="I486" s="2">
        <v>2</v>
      </c>
      <c r="J486" s="2">
        <v>1</v>
      </c>
      <c r="K486" s="2">
        <v>5</v>
      </c>
      <c r="L486" s="2">
        <v>1</v>
      </c>
      <c r="M486" s="2">
        <v>1</v>
      </c>
      <c r="N486" s="2">
        <v>-2</v>
      </c>
      <c r="O486" s="2">
        <v>-2</v>
      </c>
      <c r="P486" s="2">
        <v>7</v>
      </c>
      <c r="Q486" s="2">
        <v>7</v>
      </c>
      <c r="R486" s="2">
        <v>4</v>
      </c>
      <c r="S486" s="2">
        <v>0</v>
      </c>
      <c r="T486" s="3"/>
      <c r="U486" s="2">
        <v>1</v>
      </c>
      <c r="V486" s="2">
        <v>50</v>
      </c>
      <c r="W486" s="2">
        <v>0</v>
      </c>
      <c r="X486" s="2">
        <v>95.8</v>
      </c>
      <c r="Y486" t="str">
        <f t="shared" si="28"/>
        <v>Anthony Sherman</v>
      </c>
      <c r="Z486" t="str">
        <f t="shared" si="29"/>
        <v>2020-Anthony Sherman</v>
      </c>
      <c r="AA486" s="13">
        <f t="shared" si="30"/>
        <v>6.1538461538461542</v>
      </c>
      <c r="AB486">
        <f t="shared" si="31"/>
        <v>8.615384615384615</v>
      </c>
    </row>
    <row r="487" spans="1:28" x14ac:dyDescent="0.2">
      <c r="A487">
        <v>2020</v>
      </c>
      <c r="B487" s="1">
        <v>486</v>
      </c>
      <c r="C487" s="2" t="s">
        <v>280</v>
      </c>
      <c r="D487" s="2" t="s">
        <v>68</v>
      </c>
      <c r="E487" s="2">
        <v>24</v>
      </c>
      <c r="F487" s="3"/>
      <c r="G487" s="2">
        <v>7</v>
      </c>
      <c r="H487" s="2">
        <v>0</v>
      </c>
      <c r="I487" s="2">
        <v>3</v>
      </c>
      <c r="J487" s="2">
        <v>1</v>
      </c>
      <c r="K487" s="2">
        <v>13</v>
      </c>
      <c r="L487" s="2">
        <v>0</v>
      </c>
      <c r="M487" s="2">
        <v>1</v>
      </c>
      <c r="N487" s="2">
        <v>12</v>
      </c>
      <c r="O487" s="2">
        <v>12</v>
      </c>
      <c r="P487" s="2">
        <v>1</v>
      </c>
      <c r="Q487" s="2">
        <v>1</v>
      </c>
      <c r="R487" s="2">
        <v>13</v>
      </c>
      <c r="S487" s="2">
        <v>0</v>
      </c>
      <c r="T487" s="3"/>
      <c r="U487" s="2">
        <v>0</v>
      </c>
      <c r="V487" s="2">
        <v>0</v>
      </c>
      <c r="W487" s="2">
        <v>0</v>
      </c>
      <c r="X487" s="2">
        <v>47.9</v>
      </c>
      <c r="Y487" t="str">
        <f t="shared" si="28"/>
        <v>Vyncint Smith</v>
      </c>
      <c r="Z487" t="str">
        <f t="shared" si="29"/>
        <v>2020-Vyncint Smith</v>
      </c>
      <c r="AA487" s="13">
        <f t="shared" si="30"/>
        <v>29.714285714285715</v>
      </c>
      <c r="AB487">
        <f t="shared" si="31"/>
        <v>2.2857142857142856</v>
      </c>
    </row>
    <row r="488" spans="1:28" x14ac:dyDescent="0.2">
      <c r="A488">
        <v>2020</v>
      </c>
      <c r="B488" s="1">
        <v>487</v>
      </c>
      <c r="C488" s="2" t="s">
        <v>1058</v>
      </c>
      <c r="D488" s="2" t="s">
        <v>70</v>
      </c>
      <c r="E488" s="2">
        <v>26</v>
      </c>
      <c r="F488" s="2" t="s">
        <v>311</v>
      </c>
      <c r="G488" s="2">
        <v>16</v>
      </c>
      <c r="H488" s="2">
        <v>6</v>
      </c>
      <c r="I488" s="2">
        <v>3</v>
      </c>
      <c r="J488" s="2">
        <v>1</v>
      </c>
      <c r="K488" s="2">
        <v>6</v>
      </c>
      <c r="L488" s="2">
        <v>0</v>
      </c>
      <c r="M488" s="3"/>
      <c r="N488" s="2">
        <v>3</v>
      </c>
      <c r="O488" s="2">
        <v>3</v>
      </c>
      <c r="P488" s="2">
        <v>3</v>
      </c>
      <c r="Q488" s="2">
        <v>3</v>
      </c>
      <c r="R488" s="2">
        <v>2</v>
      </c>
      <c r="S488" s="2">
        <v>0</v>
      </c>
      <c r="T488" s="3"/>
      <c r="U488" s="2">
        <v>1</v>
      </c>
      <c r="V488" s="2">
        <v>33.299999999999997</v>
      </c>
      <c r="W488" s="2">
        <v>0</v>
      </c>
      <c r="X488" s="2">
        <v>42.4</v>
      </c>
      <c r="Y488" t="str">
        <f t="shared" si="28"/>
        <v>Jeremy Sprinkle</v>
      </c>
      <c r="Z488" t="str">
        <f t="shared" si="29"/>
        <v>2020-Jeremy Sprinkle</v>
      </c>
      <c r="AA488" s="13">
        <f t="shared" si="30"/>
        <v>6</v>
      </c>
      <c r="AB488">
        <f t="shared" si="31"/>
        <v>3</v>
      </c>
    </row>
    <row r="489" spans="1:28" x14ac:dyDescent="0.2">
      <c r="A489">
        <v>2020</v>
      </c>
      <c r="B489" s="1">
        <v>488</v>
      </c>
      <c r="C489" s="2" t="s">
        <v>370</v>
      </c>
      <c r="D489" s="2" t="s">
        <v>26</v>
      </c>
      <c r="E489" s="2">
        <v>32</v>
      </c>
      <c r="F489" s="2" t="s">
        <v>97</v>
      </c>
      <c r="G489" s="2">
        <v>16</v>
      </c>
      <c r="H489" s="2">
        <v>16</v>
      </c>
      <c r="I489" s="2">
        <v>1</v>
      </c>
      <c r="J489" s="2">
        <v>1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3"/>
      <c r="U489" s="2">
        <v>0</v>
      </c>
      <c r="V489" s="2">
        <v>0</v>
      </c>
      <c r="W489" s="2">
        <v>0</v>
      </c>
      <c r="X489" s="2">
        <v>79.2</v>
      </c>
      <c r="Y489" t="str">
        <f t="shared" si="28"/>
        <v>Ryan Tannehill</v>
      </c>
      <c r="Z489" t="str">
        <f t="shared" si="29"/>
        <v>2020-Ryan Tannehill</v>
      </c>
      <c r="AA489" s="13">
        <f t="shared" si="30"/>
        <v>0</v>
      </c>
      <c r="AB489">
        <f t="shared" si="31"/>
        <v>0</v>
      </c>
    </row>
    <row r="490" spans="1:28" x14ac:dyDescent="0.2">
      <c r="A490">
        <v>2020</v>
      </c>
      <c r="B490" s="1">
        <v>489</v>
      </c>
      <c r="C490" s="2" t="s">
        <v>379</v>
      </c>
      <c r="D490" s="2" t="s">
        <v>81</v>
      </c>
      <c r="E490" s="2">
        <v>22</v>
      </c>
      <c r="F490" s="3"/>
      <c r="G490" s="2">
        <v>6</v>
      </c>
      <c r="H490" s="2">
        <v>0</v>
      </c>
      <c r="I490" s="2">
        <v>2</v>
      </c>
      <c r="J490" s="2">
        <v>1</v>
      </c>
      <c r="K490" s="2">
        <v>4</v>
      </c>
      <c r="L490" s="2">
        <v>0</v>
      </c>
      <c r="M490" s="2">
        <v>0</v>
      </c>
      <c r="N490" s="2">
        <v>-4</v>
      </c>
      <c r="O490" s="2">
        <v>-4</v>
      </c>
      <c r="P490" s="2">
        <v>8</v>
      </c>
      <c r="Q490" s="2">
        <v>8</v>
      </c>
      <c r="R490" s="2">
        <v>-3.5</v>
      </c>
      <c r="S490" s="2">
        <v>0</v>
      </c>
      <c r="T490" s="3"/>
      <c r="U490" s="2">
        <v>1</v>
      </c>
      <c r="V490" s="2">
        <v>50</v>
      </c>
      <c r="W490" s="2">
        <v>0</v>
      </c>
      <c r="X490" s="2">
        <v>56.2</v>
      </c>
      <c r="Y490" t="str">
        <f t="shared" si="28"/>
        <v>J.J. Taylor</v>
      </c>
      <c r="Z490" t="str">
        <f t="shared" si="29"/>
        <v>2020-J.J. Taylor</v>
      </c>
      <c r="AA490" s="13">
        <f t="shared" si="30"/>
        <v>10.666666666666666</v>
      </c>
      <c r="AB490">
        <f t="shared" si="31"/>
        <v>21.333333333333332</v>
      </c>
    </row>
    <row r="491" spans="1:28" x14ac:dyDescent="0.2">
      <c r="A491">
        <v>2020</v>
      </c>
      <c r="B491" s="1">
        <v>490</v>
      </c>
      <c r="C491" s="2" t="s">
        <v>993</v>
      </c>
      <c r="D491" s="2" t="s">
        <v>115</v>
      </c>
      <c r="E491" s="2">
        <v>24</v>
      </c>
      <c r="F491" s="3"/>
      <c r="G491" s="2">
        <v>6</v>
      </c>
      <c r="H491" s="2">
        <v>0</v>
      </c>
      <c r="I491" s="2">
        <v>2</v>
      </c>
      <c r="J491" s="2">
        <v>1</v>
      </c>
      <c r="K491" s="2">
        <v>3</v>
      </c>
      <c r="L491" s="2">
        <v>1</v>
      </c>
      <c r="M491" s="2">
        <v>1</v>
      </c>
      <c r="N491" s="2">
        <v>3</v>
      </c>
      <c r="O491" s="2">
        <v>3</v>
      </c>
      <c r="P491" s="2">
        <v>0</v>
      </c>
      <c r="Q491" s="2">
        <v>0</v>
      </c>
      <c r="R491" s="2">
        <v>7.5</v>
      </c>
      <c r="S491" s="2">
        <v>0</v>
      </c>
      <c r="T491" s="3"/>
      <c r="U491" s="2">
        <v>0</v>
      </c>
      <c r="V491" s="2">
        <v>0</v>
      </c>
      <c r="W491" s="3"/>
      <c r="X491" s="2">
        <v>95.8</v>
      </c>
      <c r="Y491" t="str">
        <f t="shared" si="28"/>
        <v>Jordan Thomas</v>
      </c>
      <c r="Z491" t="str">
        <f t="shared" si="29"/>
        <v>2020-Jordan Thomas</v>
      </c>
      <c r="AA491" s="13">
        <f t="shared" si="30"/>
        <v>8</v>
      </c>
      <c r="AB491">
        <f t="shared" si="31"/>
        <v>0</v>
      </c>
    </row>
    <row r="492" spans="1:28" x14ac:dyDescent="0.2">
      <c r="A492">
        <v>2020</v>
      </c>
      <c r="B492" s="1">
        <v>491</v>
      </c>
      <c r="C492" s="2" t="s">
        <v>1272</v>
      </c>
      <c r="D492" s="2" t="s">
        <v>43</v>
      </c>
      <c r="E492" s="2">
        <v>27</v>
      </c>
      <c r="F492" s="2" t="s">
        <v>311</v>
      </c>
      <c r="G492" s="2">
        <v>15</v>
      </c>
      <c r="H492" s="2">
        <v>4</v>
      </c>
      <c r="I492" s="2">
        <v>2</v>
      </c>
      <c r="J492" s="2">
        <v>1</v>
      </c>
      <c r="K492" s="2">
        <v>7</v>
      </c>
      <c r="L492" s="2">
        <v>1</v>
      </c>
      <c r="M492" s="2">
        <v>1</v>
      </c>
      <c r="N492" s="2">
        <v>7</v>
      </c>
      <c r="O492" s="2">
        <v>7</v>
      </c>
      <c r="P492" s="2">
        <v>0</v>
      </c>
      <c r="Q492" s="2">
        <v>0</v>
      </c>
      <c r="R492" s="2">
        <v>3</v>
      </c>
      <c r="S492" s="2">
        <v>0</v>
      </c>
      <c r="T492" s="3"/>
      <c r="U492" s="2">
        <v>0</v>
      </c>
      <c r="V492" s="2">
        <v>0</v>
      </c>
      <c r="W492" s="2">
        <v>0</v>
      </c>
      <c r="X492" s="2">
        <v>97.9</v>
      </c>
      <c r="Y492" t="str">
        <f t="shared" si="28"/>
        <v>Colin Thompson</v>
      </c>
      <c r="Z492" t="str">
        <f t="shared" si="29"/>
        <v>2020-Colin Thompson</v>
      </c>
      <c r="AA492" s="13">
        <f t="shared" si="30"/>
        <v>7.4666666666666668</v>
      </c>
      <c r="AB492">
        <f t="shared" si="31"/>
        <v>0</v>
      </c>
    </row>
    <row r="493" spans="1:28" x14ac:dyDescent="0.2">
      <c r="A493">
        <v>2020</v>
      </c>
      <c r="B493" s="1">
        <v>492</v>
      </c>
      <c r="C493" s="2" t="s">
        <v>1273</v>
      </c>
      <c r="D493" s="2" t="s">
        <v>88</v>
      </c>
      <c r="E493" s="2">
        <v>24</v>
      </c>
      <c r="F493" s="3"/>
      <c r="G493" s="2">
        <v>16</v>
      </c>
      <c r="H493" s="2">
        <v>0</v>
      </c>
      <c r="I493" s="2">
        <v>1</v>
      </c>
      <c r="J493" s="2">
        <v>1</v>
      </c>
      <c r="K493" s="2">
        <v>26</v>
      </c>
      <c r="L493" s="2">
        <v>0</v>
      </c>
      <c r="M493" s="2">
        <v>1</v>
      </c>
      <c r="N493" s="2">
        <v>14</v>
      </c>
      <c r="O493" s="2">
        <v>14</v>
      </c>
      <c r="P493" s="2">
        <v>12</v>
      </c>
      <c r="Q493" s="2">
        <v>12</v>
      </c>
      <c r="R493" s="2">
        <v>14</v>
      </c>
      <c r="S493" s="2">
        <v>0</v>
      </c>
      <c r="T493" s="3"/>
      <c r="U493" s="2">
        <v>0</v>
      </c>
      <c r="V493" s="2">
        <v>0</v>
      </c>
      <c r="W493" s="2">
        <v>0</v>
      </c>
      <c r="X493" s="2">
        <v>118.7</v>
      </c>
      <c r="Y493" t="str">
        <f t="shared" si="28"/>
        <v>Zeke Turner</v>
      </c>
      <c r="Z493" t="str">
        <f t="shared" si="29"/>
        <v>2020-Zeke Turner</v>
      </c>
      <c r="AA493" s="13">
        <f t="shared" si="30"/>
        <v>26</v>
      </c>
      <c r="AB493">
        <f t="shared" si="31"/>
        <v>12</v>
      </c>
    </row>
    <row r="494" spans="1:28" x14ac:dyDescent="0.2">
      <c r="A494">
        <v>2020</v>
      </c>
      <c r="B494" s="1">
        <v>493</v>
      </c>
      <c r="C494" s="2" t="s">
        <v>473</v>
      </c>
      <c r="D494" s="2" t="s">
        <v>53</v>
      </c>
      <c r="E494" s="2">
        <v>24</v>
      </c>
      <c r="F494" s="3"/>
      <c r="G494" s="2">
        <v>4</v>
      </c>
      <c r="H494" s="2">
        <v>0</v>
      </c>
      <c r="I494" s="2">
        <v>1</v>
      </c>
      <c r="J494" s="2">
        <v>1</v>
      </c>
      <c r="K494" s="2">
        <v>27</v>
      </c>
      <c r="L494" s="2">
        <v>0</v>
      </c>
      <c r="M494" s="2">
        <v>1</v>
      </c>
      <c r="N494" s="2">
        <v>-6</v>
      </c>
      <c r="O494" s="2">
        <v>-6</v>
      </c>
      <c r="P494" s="2">
        <v>33</v>
      </c>
      <c r="Q494" s="2">
        <v>33</v>
      </c>
      <c r="R494" s="2">
        <v>-6</v>
      </c>
      <c r="S494" s="2">
        <v>0</v>
      </c>
      <c r="T494" s="3"/>
      <c r="U494" s="2">
        <v>0</v>
      </c>
      <c r="V494" s="2">
        <v>0</v>
      </c>
      <c r="W494" s="2">
        <v>0</v>
      </c>
      <c r="X494" s="2">
        <v>118.7</v>
      </c>
      <c r="Y494" t="str">
        <f t="shared" si="28"/>
        <v>Austin Walter</v>
      </c>
      <c r="Z494" t="str">
        <f t="shared" si="29"/>
        <v>2020-Austin Walter</v>
      </c>
      <c r="AA494" s="13">
        <f t="shared" si="30"/>
        <v>108</v>
      </c>
      <c r="AB494">
        <f t="shared" si="31"/>
        <v>132</v>
      </c>
    </row>
    <row r="495" spans="1:28" x14ac:dyDescent="0.2">
      <c r="A495">
        <v>2020</v>
      </c>
      <c r="B495" s="1">
        <v>494</v>
      </c>
      <c r="C495" s="2" t="s">
        <v>608</v>
      </c>
      <c r="D495" s="2" t="s">
        <v>88</v>
      </c>
      <c r="E495" s="2">
        <v>23</v>
      </c>
      <c r="F495" s="3"/>
      <c r="G495" s="2">
        <v>14</v>
      </c>
      <c r="H495" s="2">
        <v>0</v>
      </c>
      <c r="I495" s="2">
        <v>1</v>
      </c>
      <c r="J495" s="2">
        <v>1</v>
      </c>
      <c r="K495" s="2">
        <v>11</v>
      </c>
      <c r="L495" s="2">
        <v>1</v>
      </c>
      <c r="M495" s="2">
        <v>1</v>
      </c>
      <c r="N495" s="2">
        <v>-4</v>
      </c>
      <c r="O495" s="2">
        <v>-4</v>
      </c>
      <c r="P495" s="2">
        <v>15</v>
      </c>
      <c r="Q495" s="2">
        <v>15</v>
      </c>
      <c r="R495" s="2">
        <v>-4</v>
      </c>
      <c r="S495" s="2">
        <v>0</v>
      </c>
      <c r="T495" s="3"/>
      <c r="U495" s="2">
        <v>0</v>
      </c>
      <c r="V495" s="2">
        <v>0</v>
      </c>
      <c r="W495" s="2">
        <v>0</v>
      </c>
      <c r="X495" s="2">
        <v>152.1</v>
      </c>
      <c r="Y495" t="str">
        <f t="shared" si="28"/>
        <v>Jonathan Ward</v>
      </c>
      <c r="Z495" t="str">
        <f t="shared" si="29"/>
        <v>2020-Jonathan Ward</v>
      </c>
      <c r="AA495" s="13">
        <f t="shared" si="30"/>
        <v>12.571428571428571</v>
      </c>
      <c r="AB495">
        <f t="shared" si="31"/>
        <v>17.142857142857142</v>
      </c>
    </row>
    <row r="496" spans="1:28" x14ac:dyDescent="0.2">
      <c r="A496">
        <v>2020</v>
      </c>
      <c r="B496" s="1">
        <v>495</v>
      </c>
      <c r="C496" s="2" t="s">
        <v>357</v>
      </c>
      <c r="D496" s="2" t="s">
        <v>68</v>
      </c>
      <c r="E496" s="2">
        <v>25</v>
      </c>
      <c r="F496" s="2" t="s">
        <v>311</v>
      </c>
      <c r="G496" s="2">
        <v>12</v>
      </c>
      <c r="H496" s="2">
        <v>4</v>
      </c>
      <c r="I496" s="2">
        <v>2</v>
      </c>
      <c r="J496" s="2">
        <v>1</v>
      </c>
      <c r="K496" s="2">
        <v>5</v>
      </c>
      <c r="L496" s="2">
        <v>0</v>
      </c>
      <c r="M496" s="3"/>
      <c r="N496" s="2">
        <v>5</v>
      </c>
      <c r="O496" s="2">
        <v>5</v>
      </c>
      <c r="P496" s="2">
        <v>0</v>
      </c>
      <c r="Q496" s="2">
        <v>0</v>
      </c>
      <c r="R496" s="2">
        <v>3.5</v>
      </c>
      <c r="S496" s="2">
        <v>0</v>
      </c>
      <c r="T496" s="3"/>
      <c r="U496" s="2">
        <v>0</v>
      </c>
      <c r="V496" s="2">
        <v>0</v>
      </c>
      <c r="W496" s="2">
        <v>0</v>
      </c>
      <c r="X496" s="2">
        <v>56.2</v>
      </c>
      <c r="Y496" t="str">
        <f t="shared" si="28"/>
        <v>Trevon Wesco</v>
      </c>
      <c r="Z496" t="str">
        <f t="shared" si="29"/>
        <v>2020-Trevon Wesco</v>
      </c>
      <c r="AA496" s="13">
        <f t="shared" si="30"/>
        <v>6.666666666666667</v>
      </c>
      <c r="AB496">
        <f t="shared" si="31"/>
        <v>0</v>
      </c>
    </row>
    <row r="497" spans="1:28" x14ac:dyDescent="0.2">
      <c r="A497">
        <v>2020</v>
      </c>
      <c r="B497" s="1">
        <v>496</v>
      </c>
      <c r="C497" s="2" t="s">
        <v>237</v>
      </c>
      <c r="D497" s="2" t="s">
        <v>31</v>
      </c>
      <c r="E497" s="2">
        <v>27</v>
      </c>
      <c r="F497" s="3"/>
      <c r="G497" s="2">
        <v>2</v>
      </c>
      <c r="H497" s="2">
        <v>0</v>
      </c>
      <c r="I497" s="2">
        <v>1</v>
      </c>
      <c r="J497" s="2">
        <v>1</v>
      </c>
      <c r="K497" s="2">
        <v>4</v>
      </c>
      <c r="L497" s="2">
        <v>0</v>
      </c>
      <c r="M497" s="3"/>
      <c r="N497" s="2">
        <v>4</v>
      </c>
      <c r="O497" s="2">
        <v>4</v>
      </c>
      <c r="P497" s="2">
        <v>0</v>
      </c>
      <c r="Q497" s="2">
        <v>0</v>
      </c>
      <c r="R497" s="2">
        <v>4</v>
      </c>
      <c r="S497" s="2">
        <v>0</v>
      </c>
      <c r="T497" s="3"/>
      <c r="U497" s="2">
        <v>0</v>
      </c>
      <c r="V497" s="2">
        <v>0</v>
      </c>
      <c r="W497" s="2">
        <v>0</v>
      </c>
      <c r="X497" s="2">
        <v>83.3</v>
      </c>
      <c r="Y497" t="str">
        <f t="shared" si="28"/>
        <v>Dede Westbrook</v>
      </c>
      <c r="Z497" t="str">
        <f t="shared" si="29"/>
        <v>2020-Dede Westbrook</v>
      </c>
      <c r="AA497" s="13">
        <f t="shared" si="30"/>
        <v>32</v>
      </c>
      <c r="AB497">
        <f t="shared" si="31"/>
        <v>0</v>
      </c>
    </row>
    <row r="498" spans="1:28" x14ac:dyDescent="0.2">
      <c r="A498">
        <v>2020</v>
      </c>
      <c r="B498" s="1">
        <v>497</v>
      </c>
      <c r="C498" s="2" t="s">
        <v>386</v>
      </c>
      <c r="D498" s="2" t="s">
        <v>21</v>
      </c>
      <c r="E498" s="2">
        <v>23</v>
      </c>
      <c r="F498" s="3"/>
      <c r="G498" s="2">
        <v>1</v>
      </c>
      <c r="H498" s="2">
        <v>0</v>
      </c>
      <c r="I498" s="2">
        <v>1</v>
      </c>
      <c r="J498" s="2">
        <v>1</v>
      </c>
      <c r="K498" s="2">
        <v>20</v>
      </c>
      <c r="L498" s="2">
        <v>0</v>
      </c>
      <c r="M498" s="2">
        <v>1</v>
      </c>
      <c r="N498" s="2">
        <v>4</v>
      </c>
      <c r="O498" s="2">
        <v>4</v>
      </c>
      <c r="P498" s="2">
        <v>16</v>
      </c>
      <c r="Q498" s="2">
        <v>16</v>
      </c>
      <c r="R498" s="2">
        <v>4</v>
      </c>
      <c r="S498" s="2">
        <v>0</v>
      </c>
      <c r="T498" s="3"/>
      <c r="U498" s="2">
        <v>0</v>
      </c>
      <c r="V498" s="2">
        <v>0</v>
      </c>
      <c r="W498" s="2">
        <v>0</v>
      </c>
      <c r="X498" s="2">
        <v>118.7</v>
      </c>
      <c r="Y498" t="str">
        <f t="shared" si="28"/>
        <v>Antonio Williams</v>
      </c>
      <c r="Z498" t="str">
        <f t="shared" si="29"/>
        <v>2020-Antonio Williams</v>
      </c>
      <c r="AA498" s="13">
        <f t="shared" si="30"/>
        <v>320</v>
      </c>
      <c r="AB498">
        <f t="shared" si="31"/>
        <v>256</v>
      </c>
    </row>
    <row r="499" spans="1:28" x14ac:dyDescent="0.2">
      <c r="A499">
        <v>2020</v>
      </c>
      <c r="B499" s="1">
        <v>498</v>
      </c>
      <c r="C499" s="2" t="s">
        <v>1014</v>
      </c>
      <c r="D499" s="2" t="s">
        <v>115</v>
      </c>
      <c r="E499" s="2">
        <v>30</v>
      </c>
      <c r="F499" s="3"/>
      <c r="G499" s="2">
        <v>8</v>
      </c>
      <c r="H499" s="2">
        <v>0</v>
      </c>
      <c r="I499" s="2">
        <v>3</v>
      </c>
      <c r="J499" s="2">
        <v>1</v>
      </c>
      <c r="K499" s="2">
        <v>12</v>
      </c>
      <c r="L499" s="2">
        <v>0</v>
      </c>
      <c r="M499" s="3"/>
      <c r="N499" s="2">
        <v>10</v>
      </c>
      <c r="O499" s="2">
        <v>10</v>
      </c>
      <c r="P499" s="2">
        <v>2</v>
      </c>
      <c r="Q499" s="2">
        <v>2</v>
      </c>
      <c r="R499" s="2">
        <v>4.3</v>
      </c>
      <c r="S499" s="2">
        <v>0</v>
      </c>
      <c r="T499" s="3"/>
      <c r="U499" s="2">
        <v>0</v>
      </c>
      <c r="V499" s="2">
        <v>0</v>
      </c>
      <c r="W499" s="3"/>
      <c r="X499" s="2">
        <v>46.5</v>
      </c>
      <c r="Y499" t="str">
        <f t="shared" si="28"/>
        <v>Luke Willson</v>
      </c>
      <c r="Z499" t="str">
        <f t="shared" si="29"/>
        <v>2020-Luke Willson</v>
      </c>
      <c r="AA499" s="13">
        <f t="shared" si="30"/>
        <v>24</v>
      </c>
      <c r="AB499">
        <f t="shared" si="31"/>
        <v>4</v>
      </c>
    </row>
    <row r="500" spans="1:28" x14ac:dyDescent="0.2">
      <c r="A500">
        <v>2020</v>
      </c>
      <c r="B500" s="1">
        <v>499</v>
      </c>
      <c r="C500" s="2" t="s">
        <v>188</v>
      </c>
      <c r="D500" s="2" t="s">
        <v>21</v>
      </c>
      <c r="E500" s="2">
        <v>27</v>
      </c>
      <c r="F500" s="3"/>
      <c r="G500" s="2">
        <v>3</v>
      </c>
      <c r="H500" s="2">
        <v>0</v>
      </c>
      <c r="I500" s="2">
        <v>4</v>
      </c>
      <c r="J500" s="2">
        <v>1</v>
      </c>
      <c r="K500" s="2">
        <v>22</v>
      </c>
      <c r="L500" s="2">
        <v>1</v>
      </c>
      <c r="M500" s="2">
        <v>1</v>
      </c>
      <c r="N500" s="2">
        <v>22</v>
      </c>
      <c r="O500" s="2">
        <v>22</v>
      </c>
      <c r="P500" s="2">
        <v>0</v>
      </c>
      <c r="Q500" s="2">
        <v>0</v>
      </c>
      <c r="R500" s="2">
        <v>3.5</v>
      </c>
      <c r="S500" s="2">
        <v>0</v>
      </c>
      <c r="T500" s="3"/>
      <c r="U500" s="2">
        <v>1</v>
      </c>
      <c r="V500" s="2">
        <v>25</v>
      </c>
      <c r="W500" s="2">
        <v>0</v>
      </c>
      <c r="X500" s="2">
        <v>89.6</v>
      </c>
      <c r="Y500" t="str">
        <f t="shared" si="28"/>
        <v>T.J. Yeldon</v>
      </c>
      <c r="Z500" t="str">
        <f t="shared" si="29"/>
        <v>2020-T.J. Yeldon</v>
      </c>
      <c r="AA500" s="13">
        <f t="shared" si="30"/>
        <v>117.33333333333333</v>
      </c>
      <c r="AB500">
        <f t="shared" si="31"/>
        <v>0</v>
      </c>
    </row>
    <row r="501" spans="1:28" x14ac:dyDescent="0.2">
      <c r="A501">
        <v>2019</v>
      </c>
      <c r="B501" s="1">
        <v>1</v>
      </c>
      <c r="C501" s="2" t="s">
        <v>354</v>
      </c>
      <c r="D501" s="2" t="s">
        <v>49</v>
      </c>
      <c r="E501" s="2">
        <v>26</v>
      </c>
      <c r="F501" s="2" t="s">
        <v>181</v>
      </c>
      <c r="G501" s="2">
        <v>16</v>
      </c>
      <c r="H501" s="2">
        <v>15</v>
      </c>
      <c r="I501" s="2">
        <v>185</v>
      </c>
      <c r="J501" s="2">
        <v>149</v>
      </c>
      <c r="K501" s="2">
        <v>1725</v>
      </c>
      <c r="L501" s="2">
        <v>9</v>
      </c>
      <c r="M501" s="2">
        <v>91</v>
      </c>
      <c r="N501" s="2">
        <v>1142</v>
      </c>
      <c r="O501" s="2">
        <v>7.7</v>
      </c>
      <c r="P501" s="2">
        <v>583</v>
      </c>
      <c r="Q501" s="2">
        <v>3.9</v>
      </c>
      <c r="R501" s="2">
        <v>8.1</v>
      </c>
      <c r="S501" s="2">
        <v>5</v>
      </c>
      <c r="T501" s="2">
        <v>29.8</v>
      </c>
      <c r="U501" s="2">
        <v>6</v>
      </c>
      <c r="V501" s="2">
        <v>3.2</v>
      </c>
      <c r="W501" s="2">
        <v>0</v>
      </c>
      <c r="X501" s="2">
        <v>121.7</v>
      </c>
      <c r="Y501" t="str">
        <f t="shared" si="28"/>
        <v>Michael Thomas</v>
      </c>
      <c r="Z501" t="str">
        <f t="shared" si="29"/>
        <v>2019-Michael Thomas</v>
      </c>
      <c r="AA501" s="13">
        <f t="shared" si="30"/>
        <v>1725</v>
      </c>
      <c r="AB501">
        <f t="shared" si="31"/>
        <v>583</v>
      </c>
    </row>
    <row r="502" spans="1:28" x14ac:dyDescent="0.2">
      <c r="A502">
        <v>2019</v>
      </c>
      <c r="B502" s="1">
        <v>2</v>
      </c>
      <c r="C502" s="2" t="s">
        <v>102</v>
      </c>
      <c r="D502" s="2" t="s">
        <v>43</v>
      </c>
      <c r="E502" s="2">
        <v>23</v>
      </c>
      <c r="F502" s="2" t="s">
        <v>17</v>
      </c>
      <c r="G502" s="2">
        <v>16</v>
      </c>
      <c r="H502" s="2">
        <v>16</v>
      </c>
      <c r="I502" s="2">
        <v>142</v>
      </c>
      <c r="J502" s="2">
        <v>116</v>
      </c>
      <c r="K502" s="2">
        <v>1005</v>
      </c>
      <c r="L502" s="2">
        <v>4</v>
      </c>
      <c r="M502" s="2">
        <v>58</v>
      </c>
      <c r="N502" s="2">
        <v>-14</v>
      </c>
      <c r="O502" s="2">
        <v>-0.1</v>
      </c>
      <c r="P502" s="2">
        <v>1019</v>
      </c>
      <c r="Q502" s="2">
        <v>8.8000000000000007</v>
      </c>
      <c r="R502" s="2">
        <v>0.6</v>
      </c>
      <c r="S502" s="2">
        <v>14</v>
      </c>
      <c r="T502" s="2">
        <v>8.3000000000000007</v>
      </c>
      <c r="U502" s="2">
        <v>7</v>
      </c>
      <c r="V502" s="2">
        <v>4.9000000000000004</v>
      </c>
      <c r="W502" s="2">
        <v>2</v>
      </c>
      <c r="X502" s="2">
        <v>99.7</v>
      </c>
      <c r="Y502" t="str">
        <f t="shared" si="28"/>
        <v>Christian McCaffrey</v>
      </c>
      <c r="Z502" t="str">
        <f t="shared" si="29"/>
        <v>2019-Christian McCaffrey</v>
      </c>
      <c r="AA502" s="13">
        <f t="shared" si="30"/>
        <v>1005</v>
      </c>
      <c r="AB502">
        <f t="shared" si="31"/>
        <v>1019</v>
      </c>
    </row>
    <row r="503" spans="1:28" x14ac:dyDescent="0.2">
      <c r="A503">
        <v>2019</v>
      </c>
      <c r="B503" s="1">
        <v>3</v>
      </c>
      <c r="C503" s="2" t="s">
        <v>260</v>
      </c>
      <c r="D503" s="2" t="s">
        <v>55</v>
      </c>
      <c r="E503" s="2">
        <v>27</v>
      </c>
      <c r="F503" s="2" t="s">
        <v>181</v>
      </c>
      <c r="G503" s="2">
        <v>16</v>
      </c>
      <c r="H503" s="2">
        <v>16</v>
      </c>
      <c r="I503" s="2">
        <v>149</v>
      </c>
      <c r="J503" s="2">
        <v>104</v>
      </c>
      <c r="K503" s="2">
        <v>1199</v>
      </c>
      <c r="L503" s="2">
        <v>6</v>
      </c>
      <c r="M503" s="2">
        <v>63</v>
      </c>
      <c r="N503" s="2">
        <v>825</v>
      </c>
      <c r="O503" s="2">
        <v>7.9</v>
      </c>
      <c r="P503" s="2">
        <v>374</v>
      </c>
      <c r="Q503" s="2">
        <v>3.6</v>
      </c>
      <c r="R503" s="2">
        <v>10.1</v>
      </c>
      <c r="S503" s="2">
        <v>4</v>
      </c>
      <c r="T503" s="2">
        <v>26</v>
      </c>
      <c r="U503" s="2">
        <v>7</v>
      </c>
      <c r="V503" s="2">
        <v>4.7</v>
      </c>
      <c r="W503" s="2">
        <v>8</v>
      </c>
      <c r="X503" s="2">
        <v>84.8</v>
      </c>
      <c r="Y503" t="str">
        <f t="shared" si="28"/>
        <v>Keenan Allen</v>
      </c>
      <c r="Z503" t="str">
        <f t="shared" si="29"/>
        <v>2019-Keenan Allen</v>
      </c>
      <c r="AA503" s="13">
        <f t="shared" si="30"/>
        <v>1199</v>
      </c>
      <c r="AB503">
        <f t="shared" si="31"/>
        <v>374</v>
      </c>
    </row>
    <row r="504" spans="1:28" x14ac:dyDescent="0.2">
      <c r="A504">
        <v>2019</v>
      </c>
      <c r="B504" s="1">
        <v>4</v>
      </c>
      <c r="C504" s="2" t="s">
        <v>291</v>
      </c>
      <c r="D504" s="2" t="s">
        <v>74</v>
      </c>
      <c r="E504" s="2">
        <v>27</v>
      </c>
      <c r="F504" s="2" t="s">
        <v>181</v>
      </c>
      <c r="G504" s="2">
        <v>15</v>
      </c>
      <c r="H504" s="2">
        <v>15</v>
      </c>
      <c r="I504" s="2">
        <v>150</v>
      </c>
      <c r="J504" s="2">
        <v>104</v>
      </c>
      <c r="K504" s="2">
        <v>1165</v>
      </c>
      <c r="L504" s="2">
        <v>7</v>
      </c>
      <c r="M504" s="2">
        <v>68</v>
      </c>
      <c r="N504" s="2">
        <v>778</v>
      </c>
      <c r="O504" s="2">
        <v>7.5</v>
      </c>
      <c r="P504" s="2">
        <v>387</v>
      </c>
      <c r="Q504" s="2">
        <v>3.7</v>
      </c>
      <c r="R504" s="2">
        <v>10.1</v>
      </c>
      <c r="S504" s="2">
        <v>9</v>
      </c>
      <c r="T504" s="2">
        <v>11.6</v>
      </c>
      <c r="U504" s="2">
        <v>4</v>
      </c>
      <c r="V504" s="2">
        <v>2.7</v>
      </c>
      <c r="W504" s="2">
        <v>1</v>
      </c>
      <c r="X504" s="2">
        <v>105</v>
      </c>
      <c r="Y504" t="str">
        <f t="shared" si="28"/>
        <v>DeAndre Hopkins</v>
      </c>
      <c r="Z504" t="str">
        <f t="shared" si="29"/>
        <v>2019-DeAndre Hopkins</v>
      </c>
      <c r="AA504" s="13">
        <f t="shared" si="30"/>
        <v>1242.6666666666667</v>
      </c>
      <c r="AB504">
        <f t="shared" si="31"/>
        <v>412.8</v>
      </c>
    </row>
    <row r="505" spans="1:28" x14ac:dyDescent="0.2">
      <c r="A505">
        <v>2019</v>
      </c>
      <c r="B505" s="1">
        <v>5</v>
      </c>
      <c r="C505" s="2" t="s">
        <v>212</v>
      </c>
      <c r="D505" s="2" t="s">
        <v>81</v>
      </c>
      <c r="E505" s="2">
        <v>33</v>
      </c>
      <c r="F505" s="2" t="s">
        <v>181</v>
      </c>
      <c r="G505" s="2">
        <v>16</v>
      </c>
      <c r="H505" s="2">
        <v>13</v>
      </c>
      <c r="I505" s="2">
        <v>153</v>
      </c>
      <c r="J505" s="2">
        <v>100</v>
      </c>
      <c r="K505" s="2">
        <v>1117</v>
      </c>
      <c r="L505" s="2">
        <v>6</v>
      </c>
      <c r="M505" s="2">
        <v>54</v>
      </c>
      <c r="N505" s="2">
        <v>797</v>
      </c>
      <c r="O505" s="2">
        <v>8</v>
      </c>
      <c r="P505" s="2">
        <v>320</v>
      </c>
      <c r="Q505" s="2">
        <v>3.2</v>
      </c>
      <c r="R505" s="2">
        <v>9.5</v>
      </c>
      <c r="S505" s="2">
        <v>4</v>
      </c>
      <c r="T505" s="2">
        <v>25</v>
      </c>
      <c r="U505" s="2">
        <v>13</v>
      </c>
      <c r="V505" s="2">
        <v>8.5</v>
      </c>
      <c r="W505" s="2">
        <v>3</v>
      </c>
      <c r="X505" s="2">
        <v>91.9</v>
      </c>
      <c r="Y505" t="str">
        <f t="shared" si="28"/>
        <v>Julian Edelman</v>
      </c>
      <c r="Z505" t="str">
        <f t="shared" si="29"/>
        <v>2019-Julian Edelman</v>
      </c>
      <c r="AA505" s="13">
        <f t="shared" si="30"/>
        <v>1117</v>
      </c>
      <c r="AB505">
        <f t="shared" si="31"/>
        <v>320</v>
      </c>
    </row>
    <row r="506" spans="1:28" x14ac:dyDescent="0.2">
      <c r="A506">
        <v>2019</v>
      </c>
      <c r="B506" s="1">
        <v>6</v>
      </c>
      <c r="C506" s="2" t="s">
        <v>293</v>
      </c>
      <c r="D506" s="2" t="s">
        <v>33</v>
      </c>
      <c r="E506" s="2">
        <v>30</v>
      </c>
      <c r="F506" s="2" t="s">
        <v>181</v>
      </c>
      <c r="G506" s="2">
        <v>15</v>
      </c>
      <c r="H506" s="2">
        <v>15</v>
      </c>
      <c r="I506" s="2">
        <v>157</v>
      </c>
      <c r="J506" s="2">
        <v>99</v>
      </c>
      <c r="K506" s="2">
        <v>1394</v>
      </c>
      <c r="L506" s="2">
        <v>6</v>
      </c>
      <c r="M506" s="2">
        <v>77</v>
      </c>
      <c r="N506" s="2">
        <v>1030</v>
      </c>
      <c r="O506" s="2">
        <v>10.4</v>
      </c>
      <c r="P506" s="2">
        <v>364</v>
      </c>
      <c r="Q506" s="2">
        <v>3.7</v>
      </c>
      <c r="R506" s="2">
        <v>12.2</v>
      </c>
      <c r="S506" s="2">
        <v>7</v>
      </c>
      <c r="T506" s="2">
        <v>14.1</v>
      </c>
      <c r="U506" s="2">
        <v>4</v>
      </c>
      <c r="V506" s="2">
        <v>2.5</v>
      </c>
      <c r="W506" s="2">
        <v>5</v>
      </c>
      <c r="X506" s="2">
        <v>91.1</v>
      </c>
      <c r="Y506" t="str">
        <f t="shared" si="28"/>
        <v>Julio Jones</v>
      </c>
      <c r="Z506" t="str">
        <f t="shared" si="29"/>
        <v>2019-Julio Jones</v>
      </c>
      <c r="AA506" s="13">
        <f t="shared" si="30"/>
        <v>1486.9333333333334</v>
      </c>
      <c r="AB506">
        <f t="shared" si="31"/>
        <v>388.26666666666665</v>
      </c>
    </row>
    <row r="507" spans="1:28" x14ac:dyDescent="0.2">
      <c r="A507">
        <v>2019</v>
      </c>
      <c r="B507" s="1">
        <v>7</v>
      </c>
      <c r="C507" s="2" t="s">
        <v>348</v>
      </c>
      <c r="D507" s="2" t="s">
        <v>41</v>
      </c>
      <c r="E507" s="2">
        <v>26</v>
      </c>
      <c r="F507" s="2" t="s">
        <v>181</v>
      </c>
      <c r="G507" s="2">
        <v>16</v>
      </c>
      <c r="H507" s="2">
        <v>15</v>
      </c>
      <c r="I507" s="2">
        <v>154</v>
      </c>
      <c r="J507" s="2">
        <v>98</v>
      </c>
      <c r="K507" s="2">
        <v>1147</v>
      </c>
      <c r="L507" s="2">
        <v>7</v>
      </c>
      <c r="M507" s="2">
        <v>63</v>
      </c>
      <c r="N507" s="2">
        <v>875</v>
      </c>
      <c r="O507" s="2">
        <v>8.9</v>
      </c>
      <c r="P507" s="2">
        <v>272</v>
      </c>
      <c r="Q507" s="2">
        <v>2.8</v>
      </c>
      <c r="R507" s="2">
        <v>11.1</v>
      </c>
      <c r="S507" s="2">
        <v>5</v>
      </c>
      <c r="T507" s="2">
        <v>19.600000000000001</v>
      </c>
      <c r="U507" s="2">
        <v>7</v>
      </c>
      <c r="V507" s="2">
        <v>4.5</v>
      </c>
      <c r="W507" s="2">
        <v>4</v>
      </c>
      <c r="X507" s="2">
        <v>90.5</v>
      </c>
      <c r="Y507" t="str">
        <f t="shared" si="28"/>
        <v>Allen Robinson</v>
      </c>
      <c r="Z507" t="str">
        <f t="shared" si="29"/>
        <v>2019-Allen Robinson</v>
      </c>
      <c r="AA507" s="13">
        <f t="shared" si="30"/>
        <v>1147</v>
      </c>
      <c r="AB507">
        <f t="shared" si="31"/>
        <v>272</v>
      </c>
    </row>
    <row r="508" spans="1:28" x14ac:dyDescent="0.2">
      <c r="A508">
        <v>2019</v>
      </c>
      <c r="B508" s="1">
        <v>8</v>
      </c>
      <c r="C508" s="2" t="s">
        <v>335</v>
      </c>
      <c r="D508" s="2" t="s">
        <v>62</v>
      </c>
      <c r="E508" s="2">
        <v>30</v>
      </c>
      <c r="F508" s="2" t="s">
        <v>232</v>
      </c>
      <c r="G508" s="2">
        <v>16</v>
      </c>
      <c r="H508" s="2">
        <v>16</v>
      </c>
      <c r="I508" s="2">
        <v>136</v>
      </c>
      <c r="J508" s="2">
        <v>97</v>
      </c>
      <c r="K508" s="2">
        <v>1229</v>
      </c>
      <c r="L508" s="2">
        <v>5</v>
      </c>
      <c r="M508" s="2">
        <v>65</v>
      </c>
      <c r="N508" s="2">
        <v>819</v>
      </c>
      <c r="O508" s="2">
        <v>8.4</v>
      </c>
      <c r="P508" s="2">
        <v>410</v>
      </c>
      <c r="Q508" s="2">
        <v>4.2</v>
      </c>
      <c r="R508" s="2">
        <v>9</v>
      </c>
      <c r="S508" s="2">
        <v>6</v>
      </c>
      <c r="T508" s="2">
        <v>16.2</v>
      </c>
      <c r="U508" s="2">
        <v>8</v>
      </c>
      <c r="V508" s="2">
        <v>5.9</v>
      </c>
      <c r="W508" s="2">
        <v>0</v>
      </c>
      <c r="X508" s="2">
        <v>111.4</v>
      </c>
      <c r="Y508" t="str">
        <f t="shared" si="28"/>
        <v>Travis Kelce</v>
      </c>
      <c r="Z508" t="str">
        <f t="shared" si="29"/>
        <v>2019-Travis Kelce</v>
      </c>
      <c r="AA508" s="13">
        <f t="shared" si="30"/>
        <v>1229</v>
      </c>
      <c r="AB508">
        <f t="shared" si="31"/>
        <v>410</v>
      </c>
    </row>
    <row r="509" spans="1:28" x14ac:dyDescent="0.2">
      <c r="A509">
        <v>2019</v>
      </c>
      <c r="B509" s="1">
        <v>9</v>
      </c>
      <c r="C509" s="2" t="s">
        <v>295</v>
      </c>
      <c r="D509" s="2" t="s">
        <v>64</v>
      </c>
      <c r="E509" s="2">
        <v>26</v>
      </c>
      <c r="F509" s="2" t="s">
        <v>181</v>
      </c>
      <c r="G509" s="2">
        <v>16</v>
      </c>
      <c r="H509" s="2">
        <v>14</v>
      </c>
      <c r="I509" s="2">
        <v>134</v>
      </c>
      <c r="J509" s="2">
        <v>94</v>
      </c>
      <c r="K509" s="2">
        <v>1161</v>
      </c>
      <c r="L509" s="2">
        <v>10</v>
      </c>
      <c r="M509" s="2">
        <v>51</v>
      </c>
      <c r="N509" s="2">
        <v>623</v>
      </c>
      <c r="O509" s="2">
        <v>6.6</v>
      </c>
      <c r="P509" s="2">
        <v>538</v>
      </c>
      <c r="Q509" s="2">
        <v>5.7</v>
      </c>
      <c r="R509" s="2">
        <v>7.2</v>
      </c>
      <c r="S509" s="2">
        <v>9</v>
      </c>
      <c r="T509" s="2">
        <v>10.4</v>
      </c>
      <c r="U509" s="2">
        <v>3</v>
      </c>
      <c r="V509" s="2">
        <v>2.2000000000000002</v>
      </c>
      <c r="W509" s="2">
        <v>2</v>
      </c>
      <c r="X509" s="2">
        <v>115.3</v>
      </c>
      <c r="Y509" t="str">
        <f t="shared" si="28"/>
        <v>Cooper Kupp</v>
      </c>
      <c r="Z509" t="str">
        <f t="shared" si="29"/>
        <v>2019-Cooper Kupp</v>
      </c>
      <c r="AA509" s="13">
        <f t="shared" si="30"/>
        <v>1161</v>
      </c>
      <c r="AB509">
        <f t="shared" si="31"/>
        <v>538</v>
      </c>
    </row>
    <row r="510" spans="1:28" x14ac:dyDescent="0.2">
      <c r="A510">
        <v>2019</v>
      </c>
      <c r="B510" s="1">
        <v>10</v>
      </c>
      <c r="C510" s="2" t="s">
        <v>54</v>
      </c>
      <c r="D510" s="2" t="s">
        <v>55</v>
      </c>
      <c r="E510" s="2">
        <v>24</v>
      </c>
      <c r="F510" s="2" t="s">
        <v>24</v>
      </c>
      <c r="G510" s="2">
        <v>16</v>
      </c>
      <c r="H510" s="2">
        <v>8</v>
      </c>
      <c r="I510" s="2">
        <v>108</v>
      </c>
      <c r="J510" s="2">
        <v>92</v>
      </c>
      <c r="K510" s="2">
        <v>993</v>
      </c>
      <c r="L510" s="2">
        <v>8</v>
      </c>
      <c r="M510" s="2">
        <v>42</v>
      </c>
      <c r="N510" s="2">
        <v>53</v>
      </c>
      <c r="O510" s="2">
        <v>0.6</v>
      </c>
      <c r="P510" s="2">
        <v>940</v>
      </c>
      <c r="Q510" s="2">
        <v>10.199999999999999</v>
      </c>
      <c r="R510" s="2">
        <v>1.3</v>
      </c>
      <c r="S510" s="2">
        <v>15</v>
      </c>
      <c r="T510" s="2">
        <v>6.1</v>
      </c>
      <c r="U510" s="2">
        <v>1</v>
      </c>
      <c r="V510" s="2">
        <v>0.9</v>
      </c>
      <c r="W510" s="2">
        <v>2</v>
      </c>
      <c r="X510" s="2">
        <v>122</v>
      </c>
      <c r="Y510" t="str">
        <f t="shared" si="28"/>
        <v>Austin Ekeler</v>
      </c>
      <c r="Z510" t="str">
        <f t="shared" si="29"/>
        <v>2019-Austin Ekeler</v>
      </c>
      <c r="AA510" s="13">
        <f t="shared" si="30"/>
        <v>993</v>
      </c>
      <c r="AB510">
        <f t="shared" si="31"/>
        <v>940</v>
      </c>
    </row>
    <row r="511" spans="1:28" x14ac:dyDescent="0.2">
      <c r="A511">
        <v>2019</v>
      </c>
      <c r="B511" s="1">
        <v>11</v>
      </c>
      <c r="C511" s="2" t="s">
        <v>241</v>
      </c>
      <c r="D511" s="2" t="s">
        <v>86</v>
      </c>
      <c r="E511" s="2">
        <v>25</v>
      </c>
      <c r="F511" s="2" t="s">
        <v>181</v>
      </c>
      <c r="G511" s="2">
        <v>16</v>
      </c>
      <c r="H511" s="2">
        <v>15</v>
      </c>
      <c r="I511" s="2">
        <v>148</v>
      </c>
      <c r="J511" s="2">
        <v>90</v>
      </c>
      <c r="K511" s="2">
        <v>1046</v>
      </c>
      <c r="L511" s="2">
        <v>5</v>
      </c>
      <c r="M511" s="2">
        <v>51</v>
      </c>
      <c r="N511" s="2">
        <v>623</v>
      </c>
      <c r="O511" s="2">
        <v>6.9</v>
      </c>
      <c r="P511" s="2">
        <v>423</v>
      </c>
      <c r="Q511" s="2">
        <v>4.7</v>
      </c>
      <c r="R511" s="2">
        <v>8</v>
      </c>
      <c r="S511" s="2">
        <v>3</v>
      </c>
      <c r="T511" s="2">
        <v>30</v>
      </c>
      <c r="U511" s="2">
        <v>5</v>
      </c>
      <c r="V511" s="2">
        <v>3.4</v>
      </c>
      <c r="W511" s="2">
        <v>6</v>
      </c>
      <c r="X511" s="2">
        <v>76.599999999999994</v>
      </c>
      <c r="Y511" t="str">
        <f t="shared" si="28"/>
        <v>Tyler Boyd</v>
      </c>
      <c r="Z511" t="str">
        <f t="shared" si="29"/>
        <v>2019-Tyler Boyd</v>
      </c>
      <c r="AA511" s="13">
        <f t="shared" si="30"/>
        <v>1046</v>
      </c>
      <c r="AB511">
        <f t="shared" si="31"/>
        <v>423</v>
      </c>
    </row>
    <row r="512" spans="1:28" x14ac:dyDescent="0.2">
      <c r="A512">
        <v>2019</v>
      </c>
      <c r="B512" s="1">
        <v>12</v>
      </c>
      <c r="C512" s="2" t="s">
        <v>305</v>
      </c>
      <c r="D512" s="2" t="s">
        <v>109</v>
      </c>
      <c r="E512" s="2">
        <v>27</v>
      </c>
      <c r="F512" s="2" t="s">
        <v>232</v>
      </c>
      <c r="G512" s="2">
        <v>16</v>
      </c>
      <c r="H512" s="2">
        <v>16</v>
      </c>
      <c r="I512" s="2">
        <v>117</v>
      </c>
      <c r="J512" s="2">
        <v>90</v>
      </c>
      <c r="K512" s="2">
        <v>1145</v>
      </c>
      <c r="L512" s="2">
        <v>3</v>
      </c>
      <c r="M512" s="2">
        <v>53</v>
      </c>
      <c r="N512" s="2">
        <v>575</v>
      </c>
      <c r="O512" s="2">
        <v>6.4</v>
      </c>
      <c r="P512" s="2">
        <v>570</v>
      </c>
      <c r="Q512" s="2">
        <v>6.3</v>
      </c>
      <c r="R512" s="2">
        <v>7.3</v>
      </c>
      <c r="S512" s="2">
        <v>8</v>
      </c>
      <c r="T512" s="2">
        <v>11.3</v>
      </c>
      <c r="U512" s="2">
        <v>5</v>
      </c>
      <c r="V512" s="2">
        <v>4.3</v>
      </c>
      <c r="W512" s="2">
        <v>2</v>
      </c>
      <c r="X512" s="2">
        <v>108.4</v>
      </c>
      <c r="Y512" t="str">
        <f t="shared" si="28"/>
        <v>Darren Waller</v>
      </c>
      <c r="Z512" t="str">
        <f t="shared" si="29"/>
        <v>2019-Darren Waller</v>
      </c>
      <c r="AA512" s="13">
        <f t="shared" si="30"/>
        <v>1145</v>
      </c>
      <c r="AB512">
        <f t="shared" si="31"/>
        <v>570</v>
      </c>
    </row>
    <row r="513" spans="1:28" x14ac:dyDescent="0.2">
      <c r="A513">
        <v>2019</v>
      </c>
      <c r="B513" s="1">
        <v>13</v>
      </c>
      <c r="C513" s="2" t="s">
        <v>187</v>
      </c>
      <c r="D513" s="2" t="s">
        <v>64</v>
      </c>
      <c r="E513" s="2">
        <v>27</v>
      </c>
      <c r="F513" s="2" t="s">
        <v>181</v>
      </c>
      <c r="G513" s="2">
        <v>15</v>
      </c>
      <c r="H513" s="2">
        <v>15</v>
      </c>
      <c r="I513" s="2">
        <v>139</v>
      </c>
      <c r="J513" s="2">
        <v>90</v>
      </c>
      <c r="K513" s="2">
        <v>1134</v>
      </c>
      <c r="L513" s="2">
        <v>2</v>
      </c>
      <c r="M513" s="2">
        <v>54</v>
      </c>
      <c r="N513" s="2">
        <v>558</v>
      </c>
      <c r="O513" s="2">
        <v>6.2</v>
      </c>
      <c r="P513" s="2">
        <v>576</v>
      </c>
      <c r="Q513" s="2">
        <v>6.4</v>
      </c>
      <c r="R513" s="2">
        <v>8.4</v>
      </c>
      <c r="S513" s="2">
        <v>3</v>
      </c>
      <c r="T513" s="2">
        <v>30</v>
      </c>
      <c r="U513" s="2">
        <v>4</v>
      </c>
      <c r="V513" s="2">
        <v>2.9</v>
      </c>
      <c r="W513" s="2">
        <v>6</v>
      </c>
      <c r="X513" s="2">
        <v>76.8</v>
      </c>
      <c r="Y513" t="str">
        <f t="shared" si="28"/>
        <v>Robert Woods</v>
      </c>
      <c r="Z513" t="str">
        <f t="shared" si="29"/>
        <v>2019-Robert Woods</v>
      </c>
      <c r="AA513" s="13">
        <f t="shared" si="30"/>
        <v>1209.5999999999999</v>
      </c>
      <c r="AB513">
        <f t="shared" si="31"/>
        <v>614.4</v>
      </c>
    </row>
    <row r="514" spans="1:28" x14ac:dyDescent="0.2">
      <c r="A514">
        <v>2019</v>
      </c>
      <c r="B514" s="1">
        <v>14</v>
      </c>
      <c r="C514" s="2" t="s">
        <v>927</v>
      </c>
      <c r="D514" s="2" t="s">
        <v>47</v>
      </c>
      <c r="E514" s="2">
        <v>29</v>
      </c>
      <c r="F514" s="2" t="s">
        <v>232</v>
      </c>
      <c r="G514" s="2">
        <v>15</v>
      </c>
      <c r="H514" s="2">
        <v>15</v>
      </c>
      <c r="I514" s="2">
        <v>135</v>
      </c>
      <c r="J514" s="2">
        <v>88</v>
      </c>
      <c r="K514" s="2">
        <v>916</v>
      </c>
      <c r="L514" s="2">
        <v>6</v>
      </c>
      <c r="M514" s="2">
        <v>50</v>
      </c>
      <c r="N514" s="2">
        <v>661</v>
      </c>
      <c r="O514" s="2">
        <v>7.5</v>
      </c>
      <c r="P514" s="2">
        <v>255</v>
      </c>
      <c r="Q514" s="2">
        <v>2.9</v>
      </c>
      <c r="R514" s="2">
        <v>8.6</v>
      </c>
      <c r="S514" s="2">
        <v>5</v>
      </c>
      <c r="T514" s="2">
        <v>17.600000000000001</v>
      </c>
      <c r="U514" s="2">
        <v>5</v>
      </c>
      <c r="V514" s="2">
        <v>3.7</v>
      </c>
      <c r="W514" s="2">
        <v>1</v>
      </c>
      <c r="X514" s="2">
        <v>96.4</v>
      </c>
      <c r="Y514" t="str">
        <f t="shared" si="28"/>
        <v>Zach Ertz</v>
      </c>
      <c r="Z514" t="str">
        <f t="shared" si="29"/>
        <v>2019-Zach Ertz</v>
      </c>
      <c r="AA514" s="13">
        <f t="shared" si="30"/>
        <v>977.06666666666672</v>
      </c>
      <c r="AB514">
        <f t="shared" si="31"/>
        <v>272</v>
      </c>
    </row>
    <row r="515" spans="1:28" x14ac:dyDescent="0.2">
      <c r="A515">
        <v>2019</v>
      </c>
      <c r="B515" s="1">
        <v>15</v>
      </c>
      <c r="C515" s="2" t="s">
        <v>225</v>
      </c>
      <c r="D515" s="2" t="s">
        <v>43</v>
      </c>
      <c r="E515" s="2">
        <v>22</v>
      </c>
      <c r="F515" s="2" t="s">
        <v>181</v>
      </c>
      <c r="G515" s="2">
        <v>15</v>
      </c>
      <c r="H515" s="2">
        <v>15</v>
      </c>
      <c r="I515" s="2">
        <v>135</v>
      </c>
      <c r="J515" s="2">
        <v>87</v>
      </c>
      <c r="K515" s="2">
        <v>1175</v>
      </c>
      <c r="L515" s="2">
        <v>4</v>
      </c>
      <c r="M515" s="2">
        <v>63</v>
      </c>
      <c r="N515" s="2">
        <v>791</v>
      </c>
      <c r="O515" s="2">
        <v>9.1</v>
      </c>
      <c r="P515" s="2">
        <v>384</v>
      </c>
      <c r="Q515" s="2">
        <v>4.4000000000000004</v>
      </c>
      <c r="R515" s="2">
        <v>11.1</v>
      </c>
      <c r="S515" s="2">
        <v>6</v>
      </c>
      <c r="T515" s="2">
        <v>14.5</v>
      </c>
      <c r="U515" s="2">
        <v>4</v>
      </c>
      <c r="V515" s="2">
        <v>3</v>
      </c>
      <c r="W515" s="2">
        <v>5</v>
      </c>
      <c r="X515" s="2">
        <v>86.5</v>
      </c>
      <c r="Y515" t="str">
        <f t="shared" ref="Y515:Y578" si="32">SUBSTITUTE(SUBSTITUTE(C515,"*",""),"+","")</f>
        <v>D.J. Moore</v>
      </c>
      <c r="Z515" t="str">
        <f t="shared" ref="Z515:Z578" si="33">TRIM(CONCATENATE(A515,"-",Y515))</f>
        <v>2019-D.J. Moore</v>
      </c>
      <c r="AA515" s="13">
        <f t="shared" ref="AA515:AA578" si="34">K515/G515*16</f>
        <v>1253.3333333333333</v>
      </c>
      <c r="AB515">
        <f t="shared" ref="AB515:AB578" si="35">P515/G515*16</f>
        <v>409.6</v>
      </c>
    </row>
    <row r="516" spans="1:28" x14ac:dyDescent="0.2">
      <c r="A516">
        <v>2019</v>
      </c>
      <c r="B516" s="1">
        <v>16</v>
      </c>
      <c r="C516" s="2" t="s">
        <v>323</v>
      </c>
      <c r="D516" s="2" t="s">
        <v>16</v>
      </c>
      <c r="E516" s="2">
        <v>23</v>
      </c>
      <c r="F516" s="2" t="s">
        <v>181</v>
      </c>
      <c r="G516" s="2">
        <v>14</v>
      </c>
      <c r="H516" s="2">
        <v>14</v>
      </c>
      <c r="I516" s="2">
        <v>121</v>
      </c>
      <c r="J516" s="2">
        <v>86</v>
      </c>
      <c r="K516" s="2">
        <v>1333</v>
      </c>
      <c r="L516" s="2">
        <v>9</v>
      </c>
      <c r="M516" s="2">
        <v>63</v>
      </c>
      <c r="N516" s="2">
        <v>756</v>
      </c>
      <c r="O516" s="2">
        <v>8.8000000000000007</v>
      </c>
      <c r="P516" s="2">
        <v>577</v>
      </c>
      <c r="Q516" s="2">
        <v>6.7</v>
      </c>
      <c r="R516" s="2">
        <v>10.4</v>
      </c>
      <c r="S516" s="2">
        <v>8</v>
      </c>
      <c r="T516" s="2">
        <v>10.8</v>
      </c>
      <c r="U516" s="2">
        <v>1</v>
      </c>
      <c r="V516" s="2">
        <v>0.8</v>
      </c>
      <c r="W516" s="2">
        <v>5</v>
      </c>
      <c r="X516" s="2">
        <v>114.8</v>
      </c>
      <c r="Y516" t="str">
        <f t="shared" si="32"/>
        <v>Chris Godwin</v>
      </c>
      <c r="Z516" t="str">
        <f t="shared" si="33"/>
        <v>2019-Chris Godwin</v>
      </c>
      <c r="AA516" s="13">
        <f t="shared" si="34"/>
        <v>1523.4285714285713</v>
      </c>
      <c r="AB516">
        <f t="shared" si="35"/>
        <v>659.42857142857144</v>
      </c>
    </row>
    <row r="517" spans="1:28" x14ac:dyDescent="0.2">
      <c r="A517">
        <v>2019</v>
      </c>
      <c r="B517" s="1">
        <v>17</v>
      </c>
      <c r="C517" s="2" t="s">
        <v>231</v>
      </c>
      <c r="D517" s="2" t="s">
        <v>53</v>
      </c>
      <c r="E517" s="2">
        <v>26</v>
      </c>
      <c r="F517" s="2" t="s">
        <v>232</v>
      </c>
      <c r="G517" s="2">
        <v>14</v>
      </c>
      <c r="H517" s="2">
        <v>14</v>
      </c>
      <c r="I517" s="2">
        <v>107</v>
      </c>
      <c r="J517" s="2">
        <v>85</v>
      </c>
      <c r="K517" s="2">
        <v>1053</v>
      </c>
      <c r="L517" s="2">
        <v>5</v>
      </c>
      <c r="M517" s="2">
        <v>53</v>
      </c>
      <c r="N517" s="2">
        <v>451</v>
      </c>
      <c r="O517" s="2">
        <v>5.3</v>
      </c>
      <c r="P517" s="2">
        <v>602</v>
      </c>
      <c r="Q517" s="2">
        <v>7.1</v>
      </c>
      <c r="R517" s="2">
        <v>5.9</v>
      </c>
      <c r="S517" s="2">
        <v>8</v>
      </c>
      <c r="T517" s="2">
        <v>10.6</v>
      </c>
      <c r="U517" s="2">
        <v>2</v>
      </c>
      <c r="V517" s="2">
        <v>1.9</v>
      </c>
      <c r="W517" s="2">
        <v>1</v>
      </c>
      <c r="X517" s="2">
        <v>119.4</v>
      </c>
      <c r="Y517" t="str">
        <f t="shared" si="32"/>
        <v>George Kittle</v>
      </c>
      <c r="Z517" t="str">
        <f t="shared" si="33"/>
        <v>2019-George Kittle</v>
      </c>
      <c r="AA517" s="13">
        <f t="shared" si="34"/>
        <v>1203.4285714285713</v>
      </c>
      <c r="AB517">
        <f t="shared" si="35"/>
        <v>688</v>
      </c>
    </row>
    <row r="518" spans="1:28" x14ac:dyDescent="0.2">
      <c r="A518">
        <v>2019</v>
      </c>
      <c r="B518" s="1">
        <v>18</v>
      </c>
      <c r="C518" s="2" t="s">
        <v>928</v>
      </c>
      <c r="D518" s="2" t="s">
        <v>19</v>
      </c>
      <c r="E518" s="2">
        <v>27</v>
      </c>
      <c r="F518" s="2" t="s">
        <v>181</v>
      </c>
      <c r="G518" s="2">
        <v>12</v>
      </c>
      <c r="H518" s="2">
        <v>12</v>
      </c>
      <c r="I518" s="2">
        <v>127</v>
      </c>
      <c r="J518" s="2">
        <v>83</v>
      </c>
      <c r="K518" s="2">
        <v>997</v>
      </c>
      <c r="L518" s="2">
        <v>5</v>
      </c>
      <c r="M518" s="2">
        <v>54</v>
      </c>
      <c r="N518" s="2">
        <v>609</v>
      </c>
      <c r="O518" s="2">
        <v>7.3</v>
      </c>
      <c r="P518" s="2">
        <v>388</v>
      </c>
      <c r="Q518" s="2">
        <v>4.7</v>
      </c>
      <c r="R518" s="2">
        <v>10</v>
      </c>
      <c r="S518" s="2">
        <v>3</v>
      </c>
      <c r="T518" s="2">
        <v>27.7</v>
      </c>
      <c r="U518" s="2">
        <v>7</v>
      </c>
      <c r="V518" s="2">
        <v>5.5</v>
      </c>
      <c r="W518" s="2">
        <v>1</v>
      </c>
      <c r="X518" s="2">
        <v>99.1</v>
      </c>
      <c r="Y518" t="str">
        <f t="shared" si="32"/>
        <v>Davante Adams</v>
      </c>
      <c r="Z518" t="str">
        <f t="shared" si="33"/>
        <v>2019-Davante Adams</v>
      </c>
      <c r="AA518" s="13">
        <f t="shared" si="34"/>
        <v>1329.3333333333333</v>
      </c>
      <c r="AB518">
        <f t="shared" si="35"/>
        <v>517.33333333333337</v>
      </c>
    </row>
    <row r="519" spans="1:28" x14ac:dyDescent="0.2">
      <c r="A519">
        <v>2019</v>
      </c>
      <c r="B519" s="1">
        <v>19</v>
      </c>
      <c r="C519" s="2" t="s">
        <v>337</v>
      </c>
      <c r="D519" s="2" t="s">
        <v>28</v>
      </c>
      <c r="E519" s="2">
        <v>27</v>
      </c>
      <c r="F519" s="2" t="s">
        <v>181</v>
      </c>
      <c r="G519" s="2">
        <v>16</v>
      </c>
      <c r="H519" s="2">
        <v>16</v>
      </c>
      <c r="I519" s="2">
        <v>138</v>
      </c>
      <c r="J519" s="2">
        <v>83</v>
      </c>
      <c r="K519" s="2">
        <v>1174</v>
      </c>
      <c r="L519" s="2">
        <v>6</v>
      </c>
      <c r="M519" s="2">
        <v>55</v>
      </c>
      <c r="N519" s="2">
        <v>738</v>
      </c>
      <c r="O519" s="2">
        <v>8.9</v>
      </c>
      <c r="P519" s="2">
        <v>436</v>
      </c>
      <c r="Q519" s="2">
        <v>5.3</v>
      </c>
      <c r="R519" s="2">
        <v>9.6999999999999993</v>
      </c>
      <c r="S519" s="2">
        <v>5</v>
      </c>
      <c r="T519" s="2">
        <v>16.600000000000001</v>
      </c>
      <c r="U519" s="2">
        <v>5</v>
      </c>
      <c r="V519" s="2">
        <v>3.6</v>
      </c>
      <c r="W519" s="2">
        <v>8</v>
      </c>
      <c r="X519" s="2">
        <v>78</v>
      </c>
      <c r="Y519" t="str">
        <f t="shared" si="32"/>
        <v>Jarvis Landry</v>
      </c>
      <c r="Z519" t="str">
        <f t="shared" si="33"/>
        <v>2019-Jarvis Landry</v>
      </c>
      <c r="AA519" s="13">
        <f t="shared" si="34"/>
        <v>1174</v>
      </c>
      <c r="AB519">
        <f t="shared" si="35"/>
        <v>436</v>
      </c>
    </row>
    <row r="520" spans="1:28" x14ac:dyDescent="0.2">
      <c r="A520">
        <v>2019</v>
      </c>
      <c r="B520" s="1">
        <v>20</v>
      </c>
      <c r="C520" s="2" t="s">
        <v>254</v>
      </c>
      <c r="D520" s="2" t="s">
        <v>51</v>
      </c>
      <c r="E520" s="2">
        <v>27</v>
      </c>
      <c r="F520" s="2" t="s">
        <v>181</v>
      </c>
      <c r="G520" s="2">
        <v>16</v>
      </c>
      <c r="H520" s="2">
        <v>16</v>
      </c>
      <c r="I520" s="2">
        <v>110</v>
      </c>
      <c r="J520" s="2">
        <v>82</v>
      </c>
      <c r="K520" s="2">
        <v>1057</v>
      </c>
      <c r="L520" s="2">
        <v>8</v>
      </c>
      <c r="M520" s="2">
        <v>53</v>
      </c>
      <c r="N520" s="2">
        <v>749</v>
      </c>
      <c r="O520" s="2">
        <v>9.1</v>
      </c>
      <c r="P520" s="2">
        <v>308</v>
      </c>
      <c r="Q520" s="2">
        <v>3.8</v>
      </c>
      <c r="R520" s="2">
        <v>12.4</v>
      </c>
      <c r="S520" s="2">
        <v>0</v>
      </c>
      <c r="T520" s="3"/>
      <c r="U520" s="2">
        <v>2</v>
      </c>
      <c r="V520" s="2">
        <v>1.8</v>
      </c>
      <c r="W520" s="2">
        <v>1</v>
      </c>
      <c r="X520" s="2">
        <v>124.7</v>
      </c>
      <c r="Y520" t="str">
        <f t="shared" si="32"/>
        <v>Tyler Lockett</v>
      </c>
      <c r="Z520" t="str">
        <f t="shared" si="33"/>
        <v>2019-Tyler Lockett</v>
      </c>
      <c r="AA520" s="13">
        <f t="shared" si="34"/>
        <v>1057</v>
      </c>
      <c r="AB520">
        <f t="shared" si="35"/>
        <v>308</v>
      </c>
    </row>
    <row r="521" spans="1:28" x14ac:dyDescent="0.2">
      <c r="A521">
        <v>2019</v>
      </c>
      <c r="B521" s="1">
        <v>21</v>
      </c>
      <c r="C521" s="2" t="s">
        <v>114</v>
      </c>
      <c r="D521" s="2" t="s">
        <v>49</v>
      </c>
      <c r="E521" s="2">
        <v>24</v>
      </c>
      <c r="F521" s="2" t="s">
        <v>17</v>
      </c>
      <c r="G521" s="2">
        <v>14</v>
      </c>
      <c r="H521" s="2">
        <v>9</v>
      </c>
      <c r="I521" s="2">
        <v>97</v>
      </c>
      <c r="J521" s="2">
        <v>81</v>
      </c>
      <c r="K521" s="2">
        <v>533</v>
      </c>
      <c r="L521" s="2">
        <v>1</v>
      </c>
      <c r="M521" s="2">
        <v>28</v>
      </c>
      <c r="N521" s="2">
        <v>-24</v>
      </c>
      <c r="O521" s="2">
        <v>-0.3</v>
      </c>
      <c r="P521" s="2">
        <v>557</v>
      </c>
      <c r="Q521" s="2">
        <v>6.9</v>
      </c>
      <c r="R521" s="2">
        <v>0.3</v>
      </c>
      <c r="S521" s="2">
        <v>10</v>
      </c>
      <c r="T521" s="2">
        <v>8.1</v>
      </c>
      <c r="U521" s="2">
        <v>5</v>
      </c>
      <c r="V521" s="2">
        <v>5.2</v>
      </c>
      <c r="W521" s="2">
        <v>1</v>
      </c>
      <c r="X521" s="2">
        <v>88.7</v>
      </c>
      <c r="Y521" t="str">
        <f t="shared" si="32"/>
        <v>Alvin Kamara</v>
      </c>
      <c r="Z521" t="str">
        <f t="shared" si="33"/>
        <v>2019-Alvin Kamara</v>
      </c>
      <c r="AA521" s="13">
        <f t="shared" si="34"/>
        <v>609.14285714285711</v>
      </c>
      <c r="AB521">
        <f t="shared" si="35"/>
        <v>636.57142857142856</v>
      </c>
    </row>
    <row r="522" spans="1:28" x14ac:dyDescent="0.2">
      <c r="A522">
        <v>2019</v>
      </c>
      <c r="B522" s="1">
        <v>22</v>
      </c>
      <c r="C522" s="2" t="s">
        <v>136</v>
      </c>
      <c r="D522" s="2" t="s">
        <v>41</v>
      </c>
      <c r="E522" s="2">
        <v>24</v>
      </c>
      <c r="F522" s="2" t="s">
        <v>17</v>
      </c>
      <c r="G522" s="2">
        <v>16</v>
      </c>
      <c r="H522" s="2">
        <v>11</v>
      </c>
      <c r="I522" s="2">
        <v>104</v>
      </c>
      <c r="J522" s="2">
        <v>79</v>
      </c>
      <c r="K522" s="2">
        <v>456</v>
      </c>
      <c r="L522" s="2">
        <v>3</v>
      </c>
      <c r="M522" s="2">
        <v>18</v>
      </c>
      <c r="N522" s="2">
        <v>27</v>
      </c>
      <c r="O522" s="2">
        <v>0.3</v>
      </c>
      <c r="P522" s="2">
        <v>429</v>
      </c>
      <c r="Q522" s="2">
        <v>5.4</v>
      </c>
      <c r="R522" s="2">
        <v>1.8</v>
      </c>
      <c r="S522" s="2">
        <v>5</v>
      </c>
      <c r="T522" s="2">
        <v>15.8</v>
      </c>
      <c r="U522" s="2">
        <v>9</v>
      </c>
      <c r="V522" s="2">
        <v>8.6999999999999993</v>
      </c>
      <c r="W522" s="2">
        <v>1</v>
      </c>
      <c r="X522" s="2">
        <v>89.3</v>
      </c>
      <c r="Y522" t="str">
        <f t="shared" si="32"/>
        <v>Tarik Cohen</v>
      </c>
      <c r="Z522" t="str">
        <f t="shared" si="33"/>
        <v>2019-Tarik Cohen</v>
      </c>
      <c r="AA522" s="13">
        <f t="shared" si="34"/>
        <v>456</v>
      </c>
      <c r="AB522">
        <f t="shared" si="35"/>
        <v>429</v>
      </c>
    </row>
    <row r="523" spans="1:28" x14ac:dyDescent="0.2">
      <c r="A523">
        <v>2019</v>
      </c>
      <c r="B523" s="1">
        <v>23</v>
      </c>
      <c r="C523" s="2" t="s">
        <v>315</v>
      </c>
      <c r="D523" s="2" t="s">
        <v>37</v>
      </c>
      <c r="E523" s="2">
        <v>25</v>
      </c>
      <c r="F523" s="2" t="s">
        <v>181</v>
      </c>
      <c r="G523" s="2">
        <v>16</v>
      </c>
      <c r="H523" s="2">
        <v>16</v>
      </c>
      <c r="I523" s="2">
        <v>119</v>
      </c>
      <c r="J523" s="2">
        <v>79</v>
      </c>
      <c r="K523" s="2">
        <v>1189</v>
      </c>
      <c r="L523" s="2">
        <v>8</v>
      </c>
      <c r="M523" s="2">
        <v>54</v>
      </c>
      <c r="N523" s="2">
        <v>911</v>
      </c>
      <c r="O523" s="2">
        <v>11.5</v>
      </c>
      <c r="P523" s="2">
        <v>278</v>
      </c>
      <c r="Q523" s="2">
        <v>3.5</v>
      </c>
      <c r="R523" s="2">
        <v>12.5</v>
      </c>
      <c r="S523" s="2">
        <v>4</v>
      </c>
      <c r="T523" s="2">
        <v>19.8</v>
      </c>
      <c r="U523" s="2">
        <v>5</v>
      </c>
      <c r="V523" s="2">
        <v>4.2</v>
      </c>
      <c r="W523" s="2">
        <v>2</v>
      </c>
      <c r="X523" s="2">
        <v>114.4</v>
      </c>
      <c r="Y523" t="str">
        <f t="shared" si="32"/>
        <v>Amari Cooper</v>
      </c>
      <c r="Z523" t="str">
        <f t="shared" si="33"/>
        <v>2019-Amari Cooper</v>
      </c>
      <c r="AA523" s="13">
        <f t="shared" si="34"/>
        <v>1189</v>
      </c>
      <c r="AB523">
        <f t="shared" si="35"/>
        <v>278</v>
      </c>
    </row>
    <row r="524" spans="1:28" x14ac:dyDescent="0.2">
      <c r="A524">
        <v>2019</v>
      </c>
      <c r="B524" s="1">
        <v>24</v>
      </c>
      <c r="C524" s="2" t="s">
        <v>317</v>
      </c>
      <c r="D524" s="2" t="s">
        <v>68</v>
      </c>
      <c r="E524" s="2">
        <v>26</v>
      </c>
      <c r="F524" s="2" t="s">
        <v>181</v>
      </c>
      <c r="G524" s="2">
        <v>16</v>
      </c>
      <c r="H524" s="2">
        <v>12</v>
      </c>
      <c r="I524" s="2">
        <v>122</v>
      </c>
      <c r="J524" s="2">
        <v>78</v>
      </c>
      <c r="K524" s="2">
        <v>833</v>
      </c>
      <c r="L524" s="2">
        <v>6</v>
      </c>
      <c r="M524" s="2">
        <v>41</v>
      </c>
      <c r="N524" s="2">
        <v>475</v>
      </c>
      <c r="O524" s="2">
        <v>6.1</v>
      </c>
      <c r="P524" s="2">
        <v>358</v>
      </c>
      <c r="Q524" s="2">
        <v>4.5999999999999996</v>
      </c>
      <c r="R524" s="2">
        <v>7.3</v>
      </c>
      <c r="S524" s="2">
        <v>4</v>
      </c>
      <c r="T524" s="2">
        <v>19.5</v>
      </c>
      <c r="U524" s="2">
        <v>8</v>
      </c>
      <c r="V524" s="2">
        <v>6.6</v>
      </c>
      <c r="W524" s="2">
        <v>5</v>
      </c>
      <c r="X524" s="2">
        <v>83.1</v>
      </c>
      <c r="Y524" t="str">
        <f t="shared" si="32"/>
        <v>Jamison Crowder</v>
      </c>
      <c r="Z524" t="str">
        <f t="shared" si="33"/>
        <v>2019-Jamison Crowder</v>
      </c>
      <c r="AA524" s="13">
        <f t="shared" si="34"/>
        <v>833</v>
      </c>
      <c r="AB524">
        <f t="shared" si="35"/>
        <v>358</v>
      </c>
    </row>
    <row r="525" spans="1:28" x14ac:dyDescent="0.2">
      <c r="A525">
        <v>2019</v>
      </c>
      <c r="B525" s="1">
        <v>25</v>
      </c>
      <c r="C525" s="2" t="s">
        <v>103</v>
      </c>
      <c r="D525" s="2" t="s">
        <v>31</v>
      </c>
      <c r="E525" s="2">
        <v>24</v>
      </c>
      <c r="F525" s="2" t="s">
        <v>17</v>
      </c>
      <c r="G525" s="2">
        <v>15</v>
      </c>
      <c r="H525" s="2">
        <v>15</v>
      </c>
      <c r="I525" s="2">
        <v>100</v>
      </c>
      <c r="J525" s="2">
        <v>76</v>
      </c>
      <c r="K525" s="2">
        <v>522</v>
      </c>
      <c r="L525" s="2">
        <v>0</v>
      </c>
      <c r="M525" s="2">
        <v>23</v>
      </c>
      <c r="N525" s="2">
        <v>-36</v>
      </c>
      <c r="O525" s="2">
        <v>-0.5</v>
      </c>
      <c r="P525" s="2">
        <v>558</v>
      </c>
      <c r="Q525" s="2">
        <v>7.3</v>
      </c>
      <c r="R525" s="2">
        <v>0.1</v>
      </c>
      <c r="S525" s="2">
        <v>8</v>
      </c>
      <c r="T525" s="2">
        <v>9.5</v>
      </c>
      <c r="U525" s="2">
        <v>6</v>
      </c>
      <c r="V525" s="2">
        <v>6</v>
      </c>
      <c r="W525" s="2">
        <v>1</v>
      </c>
      <c r="X525" s="2">
        <v>83</v>
      </c>
      <c r="Y525" t="str">
        <f t="shared" si="32"/>
        <v>Leonard Fournette</v>
      </c>
      <c r="Z525" t="str">
        <f t="shared" si="33"/>
        <v>2019-Leonard Fournette</v>
      </c>
      <c r="AA525" s="13">
        <f t="shared" si="34"/>
        <v>556.79999999999995</v>
      </c>
      <c r="AB525">
        <f t="shared" si="35"/>
        <v>595.20000000000005</v>
      </c>
    </row>
    <row r="526" spans="1:28" x14ac:dyDescent="0.2">
      <c r="A526">
        <v>2019</v>
      </c>
      <c r="B526" s="1">
        <v>26</v>
      </c>
      <c r="C526" s="2" t="s">
        <v>934</v>
      </c>
      <c r="D526" s="2" t="s">
        <v>88</v>
      </c>
      <c r="E526" s="2">
        <v>36</v>
      </c>
      <c r="F526" s="2" t="s">
        <v>181</v>
      </c>
      <c r="G526" s="2">
        <v>16</v>
      </c>
      <c r="H526" s="2">
        <v>16</v>
      </c>
      <c r="I526" s="2">
        <v>109</v>
      </c>
      <c r="J526" s="2">
        <v>75</v>
      </c>
      <c r="K526" s="2">
        <v>804</v>
      </c>
      <c r="L526" s="2">
        <v>4</v>
      </c>
      <c r="M526" s="2">
        <v>40</v>
      </c>
      <c r="N526" s="2">
        <v>461</v>
      </c>
      <c r="O526" s="2">
        <v>6.1</v>
      </c>
      <c r="P526" s="2">
        <v>343</v>
      </c>
      <c r="Q526" s="2">
        <v>4.5999999999999996</v>
      </c>
      <c r="R526" s="2">
        <v>7.8</v>
      </c>
      <c r="S526" s="2">
        <v>0</v>
      </c>
      <c r="T526" s="3"/>
      <c r="U526" s="2">
        <v>0</v>
      </c>
      <c r="V526" s="2">
        <v>0</v>
      </c>
      <c r="W526" s="2">
        <v>4</v>
      </c>
      <c r="X526" s="2">
        <v>87.1</v>
      </c>
      <c r="Y526" t="str">
        <f t="shared" si="32"/>
        <v>Larry Fitzgerald</v>
      </c>
      <c r="Z526" t="str">
        <f t="shared" si="33"/>
        <v>2019-Larry Fitzgerald</v>
      </c>
      <c r="AA526" s="13">
        <f t="shared" si="34"/>
        <v>804</v>
      </c>
      <c r="AB526">
        <f t="shared" si="35"/>
        <v>343</v>
      </c>
    </row>
    <row r="527" spans="1:28" x14ac:dyDescent="0.2">
      <c r="A527">
        <v>2019</v>
      </c>
      <c r="B527" s="1">
        <v>27</v>
      </c>
      <c r="C527" s="2" t="s">
        <v>933</v>
      </c>
      <c r="D527" s="2" t="s">
        <v>33</v>
      </c>
      <c r="E527" s="2">
        <v>25</v>
      </c>
      <c r="F527" s="2" t="s">
        <v>232</v>
      </c>
      <c r="G527" s="2">
        <v>13</v>
      </c>
      <c r="H527" s="2">
        <v>10</v>
      </c>
      <c r="I527" s="2">
        <v>97</v>
      </c>
      <c r="J527" s="2">
        <v>75</v>
      </c>
      <c r="K527" s="2">
        <v>787</v>
      </c>
      <c r="L527" s="2">
        <v>6</v>
      </c>
      <c r="M527" s="2">
        <v>41</v>
      </c>
      <c r="N527" s="2">
        <v>452</v>
      </c>
      <c r="O527" s="2">
        <v>6</v>
      </c>
      <c r="P527" s="2">
        <v>335</v>
      </c>
      <c r="Q527" s="2">
        <v>4.5</v>
      </c>
      <c r="R527" s="2">
        <v>6.5</v>
      </c>
      <c r="S527" s="2">
        <v>5</v>
      </c>
      <c r="T527" s="2">
        <v>15</v>
      </c>
      <c r="U527" s="2">
        <v>1</v>
      </c>
      <c r="V527" s="2">
        <v>1</v>
      </c>
      <c r="W527" s="2">
        <v>2</v>
      </c>
      <c r="X527" s="2">
        <v>112.3</v>
      </c>
      <c r="Y527" t="str">
        <f t="shared" si="32"/>
        <v>Austin Hooper</v>
      </c>
      <c r="Z527" t="str">
        <f t="shared" si="33"/>
        <v>2019-Austin Hooper</v>
      </c>
      <c r="AA527" s="13">
        <f t="shared" si="34"/>
        <v>968.61538461538464</v>
      </c>
      <c r="AB527">
        <f t="shared" si="35"/>
        <v>412.30769230769232</v>
      </c>
    </row>
    <row r="528" spans="1:28" x14ac:dyDescent="0.2">
      <c r="A528">
        <v>2019</v>
      </c>
      <c r="B528" s="1">
        <v>28</v>
      </c>
      <c r="C528" s="2" t="s">
        <v>261</v>
      </c>
      <c r="D528" s="2" t="s">
        <v>28</v>
      </c>
      <c r="E528" s="2">
        <v>27</v>
      </c>
      <c r="F528" s="2" t="s">
        <v>181</v>
      </c>
      <c r="G528" s="2">
        <v>16</v>
      </c>
      <c r="H528" s="2">
        <v>15</v>
      </c>
      <c r="I528" s="2">
        <v>133</v>
      </c>
      <c r="J528" s="2">
        <v>74</v>
      </c>
      <c r="K528" s="2">
        <v>1035</v>
      </c>
      <c r="L528" s="2">
        <v>4</v>
      </c>
      <c r="M528" s="2">
        <v>44</v>
      </c>
      <c r="N528" s="2">
        <v>709</v>
      </c>
      <c r="O528" s="2">
        <v>9.6</v>
      </c>
      <c r="P528" s="2">
        <v>326</v>
      </c>
      <c r="Q528" s="2">
        <v>4.4000000000000004</v>
      </c>
      <c r="R528" s="2">
        <v>13</v>
      </c>
      <c r="S528" s="2">
        <v>2</v>
      </c>
      <c r="T528" s="2">
        <v>37</v>
      </c>
      <c r="U528" s="2">
        <v>7</v>
      </c>
      <c r="V528" s="2">
        <v>5.3</v>
      </c>
      <c r="W528" s="2">
        <v>7</v>
      </c>
      <c r="X528" s="2">
        <v>69</v>
      </c>
      <c r="Y528" t="str">
        <f t="shared" si="32"/>
        <v>Odell Beckham Jr.</v>
      </c>
      <c r="Z528" t="str">
        <f t="shared" si="33"/>
        <v>2019-Odell Beckham Jr.</v>
      </c>
      <c r="AA528" s="13">
        <f t="shared" si="34"/>
        <v>1035</v>
      </c>
      <c r="AB528">
        <f t="shared" si="35"/>
        <v>326</v>
      </c>
    </row>
    <row r="529" spans="1:28" x14ac:dyDescent="0.2">
      <c r="A529">
        <v>2019</v>
      </c>
      <c r="B529" s="1">
        <v>29</v>
      </c>
      <c r="C529" s="2" t="s">
        <v>287</v>
      </c>
      <c r="D529" s="2" t="s">
        <v>31</v>
      </c>
      <c r="E529" s="2">
        <v>23</v>
      </c>
      <c r="F529" s="2" t="s">
        <v>181</v>
      </c>
      <c r="G529" s="2">
        <v>15</v>
      </c>
      <c r="H529" s="2">
        <v>14</v>
      </c>
      <c r="I529" s="2">
        <v>118</v>
      </c>
      <c r="J529" s="2">
        <v>73</v>
      </c>
      <c r="K529" s="2">
        <v>1008</v>
      </c>
      <c r="L529" s="2">
        <v>8</v>
      </c>
      <c r="M529" s="2">
        <v>42</v>
      </c>
      <c r="N529" s="2">
        <v>679</v>
      </c>
      <c r="O529" s="2">
        <v>9.3000000000000007</v>
      </c>
      <c r="P529" s="2">
        <v>329</v>
      </c>
      <c r="Q529" s="2">
        <v>4.5</v>
      </c>
      <c r="R529" s="2">
        <v>11.5</v>
      </c>
      <c r="S529" s="2">
        <v>5</v>
      </c>
      <c r="T529" s="2">
        <v>14.6</v>
      </c>
      <c r="U529" s="2">
        <v>4</v>
      </c>
      <c r="V529" s="2">
        <v>3.4</v>
      </c>
      <c r="W529" s="2">
        <v>2</v>
      </c>
      <c r="X529" s="2">
        <v>104.8</v>
      </c>
      <c r="Y529" t="str">
        <f t="shared" si="32"/>
        <v>DJ Chark</v>
      </c>
      <c r="Z529" t="str">
        <f t="shared" si="33"/>
        <v>2019-DJ Chark</v>
      </c>
      <c r="AA529" s="13">
        <f t="shared" si="34"/>
        <v>1075.2</v>
      </c>
      <c r="AB529">
        <f t="shared" si="35"/>
        <v>350.93333333333334</v>
      </c>
    </row>
    <row r="530" spans="1:28" x14ac:dyDescent="0.2">
      <c r="A530">
        <v>2019</v>
      </c>
      <c r="B530" s="1">
        <v>30</v>
      </c>
      <c r="C530" s="2" t="s">
        <v>286</v>
      </c>
      <c r="D530" s="2" t="s">
        <v>21</v>
      </c>
      <c r="E530" s="2">
        <v>29</v>
      </c>
      <c r="F530" s="2" t="s">
        <v>181</v>
      </c>
      <c r="G530" s="2">
        <v>15</v>
      </c>
      <c r="H530" s="2">
        <v>15</v>
      </c>
      <c r="I530" s="2">
        <v>115</v>
      </c>
      <c r="J530" s="2">
        <v>72</v>
      </c>
      <c r="K530" s="2">
        <v>1060</v>
      </c>
      <c r="L530" s="2">
        <v>6</v>
      </c>
      <c r="M530" s="2">
        <v>53</v>
      </c>
      <c r="N530" s="2">
        <v>850</v>
      </c>
      <c r="O530" s="2">
        <v>11.8</v>
      </c>
      <c r="P530" s="2">
        <v>210</v>
      </c>
      <c r="Q530" s="2">
        <v>2.9</v>
      </c>
      <c r="R530" s="2">
        <v>14.5</v>
      </c>
      <c r="S530" s="2">
        <v>4</v>
      </c>
      <c r="T530" s="2">
        <v>18</v>
      </c>
      <c r="U530" s="2">
        <v>5</v>
      </c>
      <c r="V530" s="2">
        <v>4.3</v>
      </c>
      <c r="W530" s="2">
        <v>3</v>
      </c>
      <c r="X530" s="2">
        <v>99.2</v>
      </c>
      <c r="Y530" t="str">
        <f t="shared" si="32"/>
        <v>John Brown</v>
      </c>
      <c r="Z530" t="str">
        <f t="shared" si="33"/>
        <v>2019-John Brown</v>
      </c>
      <c r="AA530" s="13">
        <f t="shared" si="34"/>
        <v>1130.6666666666667</v>
      </c>
      <c r="AB530">
        <f t="shared" si="35"/>
        <v>224</v>
      </c>
    </row>
    <row r="531" spans="1:28" x14ac:dyDescent="0.2">
      <c r="A531">
        <v>2019</v>
      </c>
      <c r="B531" s="1">
        <v>31</v>
      </c>
      <c r="C531" s="2" t="s">
        <v>984</v>
      </c>
      <c r="D531" s="2" t="s">
        <v>78</v>
      </c>
      <c r="E531" s="2">
        <v>26</v>
      </c>
      <c r="F531" s="2" t="s">
        <v>181</v>
      </c>
      <c r="G531" s="2">
        <v>16</v>
      </c>
      <c r="H531" s="2">
        <v>14</v>
      </c>
      <c r="I531" s="2">
        <v>128</v>
      </c>
      <c r="J531" s="2">
        <v>72</v>
      </c>
      <c r="K531" s="2">
        <v>1202</v>
      </c>
      <c r="L531" s="2">
        <v>9</v>
      </c>
      <c r="M531" s="2">
        <v>58</v>
      </c>
      <c r="N531" s="2">
        <v>939</v>
      </c>
      <c r="O531" s="2">
        <v>13</v>
      </c>
      <c r="P531" s="2">
        <v>263</v>
      </c>
      <c r="Q531" s="2">
        <v>3.7</v>
      </c>
      <c r="R531" s="2">
        <v>14</v>
      </c>
      <c r="S531" s="2">
        <v>2</v>
      </c>
      <c r="T531" s="2">
        <v>36</v>
      </c>
      <c r="U531" s="2">
        <v>6</v>
      </c>
      <c r="V531" s="2">
        <v>4.7</v>
      </c>
      <c r="W531" s="2">
        <v>4</v>
      </c>
      <c r="X531" s="2">
        <v>98.5</v>
      </c>
      <c r="Y531" t="str">
        <f t="shared" si="32"/>
        <v>DeVante Parker</v>
      </c>
      <c r="Z531" t="str">
        <f t="shared" si="33"/>
        <v>2019-DeVante Parker</v>
      </c>
      <c r="AA531" s="13">
        <f t="shared" si="34"/>
        <v>1202</v>
      </c>
      <c r="AB531">
        <f t="shared" si="35"/>
        <v>263</v>
      </c>
    </row>
    <row r="532" spans="1:28" x14ac:dyDescent="0.2">
      <c r="A532">
        <v>2019</v>
      </c>
      <c r="B532" s="1">
        <v>32</v>
      </c>
      <c r="C532" s="2" t="s">
        <v>282</v>
      </c>
      <c r="D532" s="2" t="s">
        <v>60</v>
      </c>
      <c r="E532" s="2">
        <v>24</v>
      </c>
      <c r="F532" s="2" t="s">
        <v>181</v>
      </c>
      <c r="G532" s="2">
        <v>16</v>
      </c>
      <c r="H532" s="2">
        <v>14</v>
      </c>
      <c r="I532" s="2">
        <v>124</v>
      </c>
      <c r="J532" s="2">
        <v>72</v>
      </c>
      <c r="K532" s="2">
        <v>1112</v>
      </c>
      <c r="L532" s="2">
        <v>6</v>
      </c>
      <c r="M532" s="2">
        <v>50</v>
      </c>
      <c r="N532" s="2">
        <v>760</v>
      </c>
      <c r="O532" s="2">
        <v>10.6</v>
      </c>
      <c r="P532" s="2">
        <v>352</v>
      </c>
      <c r="Q532" s="2">
        <v>4.9000000000000004</v>
      </c>
      <c r="R532" s="2">
        <v>11.6</v>
      </c>
      <c r="S532" s="2">
        <v>12</v>
      </c>
      <c r="T532" s="2">
        <v>6</v>
      </c>
      <c r="U532" s="2">
        <v>5</v>
      </c>
      <c r="V532" s="2">
        <v>4</v>
      </c>
      <c r="W532" s="2">
        <v>2</v>
      </c>
      <c r="X532" s="2">
        <v>97.2</v>
      </c>
      <c r="Y532" t="str">
        <f t="shared" si="32"/>
        <v>Courtland Sutton</v>
      </c>
      <c r="Z532" t="str">
        <f t="shared" si="33"/>
        <v>2019-Courtland Sutton</v>
      </c>
      <c r="AA532" s="13">
        <f t="shared" si="34"/>
        <v>1112</v>
      </c>
      <c r="AB532">
        <f t="shared" si="35"/>
        <v>352</v>
      </c>
    </row>
    <row r="533" spans="1:28" x14ac:dyDescent="0.2">
      <c r="A533">
        <v>2019</v>
      </c>
      <c r="B533" s="1">
        <v>33</v>
      </c>
      <c r="C533" s="2" t="s">
        <v>132</v>
      </c>
      <c r="D533" s="2" t="s">
        <v>81</v>
      </c>
      <c r="E533" s="2">
        <v>27</v>
      </c>
      <c r="F533" s="3"/>
      <c r="G533" s="2">
        <v>15</v>
      </c>
      <c r="H533" s="2">
        <v>1</v>
      </c>
      <c r="I533" s="2">
        <v>95</v>
      </c>
      <c r="J533" s="2">
        <v>72</v>
      </c>
      <c r="K533" s="2">
        <v>645</v>
      </c>
      <c r="L533" s="2">
        <v>5</v>
      </c>
      <c r="M533" s="2">
        <v>31</v>
      </c>
      <c r="N533" s="2">
        <v>122</v>
      </c>
      <c r="O533" s="2">
        <v>1.7</v>
      </c>
      <c r="P533" s="2">
        <v>523</v>
      </c>
      <c r="Q533" s="2">
        <v>7.3</v>
      </c>
      <c r="R533" s="2">
        <v>2.4</v>
      </c>
      <c r="S533" s="2">
        <v>3</v>
      </c>
      <c r="T533" s="2">
        <v>24</v>
      </c>
      <c r="U533" s="2">
        <v>2</v>
      </c>
      <c r="V533" s="2">
        <v>2.1</v>
      </c>
      <c r="W533" s="2">
        <v>1</v>
      </c>
      <c r="X533" s="2">
        <v>106.7</v>
      </c>
      <c r="Y533" t="str">
        <f t="shared" si="32"/>
        <v>James White</v>
      </c>
      <c r="Z533" t="str">
        <f t="shared" si="33"/>
        <v>2019-James White</v>
      </c>
      <c r="AA533" s="13">
        <f t="shared" si="34"/>
        <v>688</v>
      </c>
      <c r="AB533">
        <f t="shared" si="35"/>
        <v>557.86666666666667</v>
      </c>
    </row>
    <row r="534" spans="1:28" x14ac:dyDescent="0.2">
      <c r="A534">
        <v>2019</v>
      </c>
      <c r="B534" s="1">
        <v>34</v>
      </c>
      <c r="C534" s="2" t="s">
        <v>452</v>
      </c>
      <c r="D534" s="2" t="s">
        <v>64</v>
      </c>
      <c r="E534" s="2">
        <v>26</v>
      </c>
      <c r="F534" s="2" t="s">
        <v>232</v>
      </c>
      <c r="G534" s="2">
        <v>15</v>
      </c>
      <c r="H534" s="2">
        <v>15</v>
      </c>
      <c r="I534" s="2">
        <v>89</v>
      </c>
      <c r="J534" s="2">
        <v>69</v>
      </c>
      <c r="K534" s="2">
        <v>734</v>
      </c>
      <c r="L534" s="2">
        <v>3</v>
      </c>
      <c r="M534" s="2">
        <v>36</v>
      </c>
      <c r="N534" s="2">
        <v>338</v>
      </c>
      <c r="O534" s="2">
        <v>4.9000000000000004</v>
      </c>
      <c r="P534" s="2">
        <v>396</v>
      </c>
      <c r="Q534" s="2">
        <v>5.7</v>
      </c>
      <c r="R534" s="2">
        <v>6.6</v>
      </c>
      <c r="S534" s="2">
        <v>5</v>
      </c>
      <c r="T534" s="2">
        <v>13.8</v>
      </c>
      <c r="U534" s="2">
        <v>2</v>
      </c>
      <c r="V534" s="2">
        <v>2.2000000000000002</v>
      </c>
      <c r="W534" s="2">
        <v>1</v>
      </c>
      <c r="X534" s="2">
        <v>107.6</v>
      </c>
      <c r="Y534" t="str">
        <f t="shared" si="32"/>
        <v>Tyler Higbee</v>
      </c>
      <c r="Z534" t="str">
        <f t="shared" si="33"/>
        <v>2019-Tyler Higbee</v>
      </c>
      <c r="AA534" s="13">
        <f t="shared" si="34"/>
        <v>782.93333333333328</v>
      </c>
      <c r="AB534">
        <f t="shared" si="35"/>
        <v>422.4</v>
      </c>
    </row>
    <row r="535" spans="1:28" x14ac:dyDescent="0.2">
      <c r="A535">
        <v>2019</v>
      </c>
      <c r="B535" s="1">
        <v>35</v>
      </c>
      <c r="C535" s="2" t="s">
        <v>203</v>
      </c>
      <c r="D535" s="2" t="s">
        <v>88</v>
      </c>
      <c r="E535" s="2">
        <v>23</v>
      </c>
      <c r="F535" s="2" t="s">
        <v>181</v>
      </c>
      <c r="G535" s="2">
        <v>13</v>
      </c>
      <c r="H535" s="2">
        <v>13</v>
      </c>
      <c r="I535" s="2">
        <v>108</v>
      </c>
      <c r="J535" s="2">
        <v>68</v>
      </c>
      <c r="K535" s="2">
        <v>709</v>
      </c>
      <c r="L535" s="2">
        <v>3</v>
      </c>
      <c r="M535" s="2">
        <v>31</v>
      </c>
      <c r="N535" s="2">
        <v>423</v>
      </c>
      <c r="O535" s="2">
        <v>6.2</v>
      </c>
      <c r="P535" s="2">
        <v>286</v>
      </c>
      <c r="Q535" s="2">
        <v>4.2</v>
      </c>
      <c r="R535" s="2">
        <v>10</v>
      </c>
      <c r="S535" s="2">
        <v>1</v>
      </c>
      <c r="T535" s="2">
        <v>68</v>
      </c>
      <c r="U535" s="2">
        <v>4</v>
      </c>
      <c r="V535" s="2">
        <v>3.7</v>
      </c>
      <c r="W535" s="2">
        <v>1</v>
      </c>
      <c r="X535" s="2">
        <v>87.3</v>
      </c>
      <c r="Y535" t="str">
        <f t="shared" si="32"/>
        <v>Christian Kirk</v>
      </c>
      <c r="Z535" t="str">
        <f t="shared" si="33"/>
        <v>2019-Christian Kirk</v>
      </c>
      <c r="AA535" s="13">
        <f t="shared" si="34"/>
        <v>872.61538461538464</v>
      </c>
      <c r="AB535">
        <f t="shared" si="35"/>
        <v>352</v>
      </c>
    </row>
    <row r="536" spans="1:28" x14ac:dyDescent="0.2">
      <c r="A536">
        <v>2019</v>
      </c>
      <c r="B536" s="1">
        <v>36</v>
      </c>
      <c r="C536" s="2" t="s">
        <v>936</v>
      </c>
      <c r="D536" s="2" t="s">
        <v>21</v>
      </c>
      <c r="E536" s="2">
        <v>30</v>
      </c>
      <c r="F536" s="2" t="s">
        <v>181</v>
      </c>
      <c r="G536" s="2">
        <v>15</v>
      </c>
      <c r="H536" s="2">
        <v>10</v>
      </c>
      <c r="I536" s="2">
        <v>106</v>
      </c>
      <c r="J536" s="2">
        <v>67</v>
      </c>
      <c r="K536" s="2">
        <v>778</v>
      </c>
      <c r="L536" s="2">
        <v>6</v>
      </c>
      <c r="M536" s="2">
        <v>37</v>
      </c>
      <c r="N536" s="2">
        <v>448</v>
      </c>
      <c r="O536" s="2">
        <v>6.7</v>
      </c>
      <c r="P536" s="2">
        <v>330</v>
      </c>
      <c r="Q536" s="2">
        <v>4.9000000000000004</v>
      </c>
      <c r="R536" s="2">
        <v>8</v>
      </c>
      <c r="S536" s="2">
        <v>4</v>
      </c>
      <c r="T536" s="2">
        <v>16.8</v>
      </c>
      <c r="U536" s="2">
        <v>6</v>
      </c>
      <c r="V536" s="2">
        <v>5.7</v>
      </c>
      <c r="W536" s="2">
        <v>4</v>
      </c>
      <c r="X536" s="2">
        <v>88.5</v>
      </c>
      <c r="Y536" t="str">
        <f t="shared" si="32"/>
        <v>Cole Beasley</v>
      </c>
      <c r="Z536" t="str">
        <f t="shared" si="33"/>
        <v>2019-Cole Beasley</v>
      </c>
      <c r="AA536" s="13">
        <f t="shared" si="34"/>
        <v>829.86666666666667</v>
      </c>
      <c r="AB536">
        <f t="shared" si="35"/>
        <v>352</v>
      </c>
    </row>
    <row r="537" spans="1:28" x14ac:dyDescent="0.2">
      <c r="A537">
        <v>2019</v>
      </c>
      <c r="B537" s="1">
        <v>37</v>
      </c>
      <c r="C537" s="2" t="s">
        <v>931</v>
      </c>
      <c r="D537" s="2" t="s">
        <v>16</v>
      </c>
      <c r="E537" s="2">
        <v>26</v>
      </c>
      <c r="F537" s="2" t="s">
        <v>181</v>
      </c>
      <c r="G537" s="2">
        <v>13</v>
      </c>
      <c r="H537" s="2">
        <v>13</v>
      </c>
      <c r="I537" s="2">
        <v>118</v>
      </c>
      <c r="J537" s="2">
        <v>67</v>
      </c>
      <c r="K537" s="2">
        <v>1157</v>
      </c>
      <c r="L537" s="2">
        <v>8</v>
      </c>
      <c r="M537" s="2">
        <v>54</v>
      </c>
      <c r="N537" s="2">
        <v>901</v>
      </c>
      <c r="O537" s="2">
        <v>13.4</v>
      </c>
      <c r="P537" s="2">
        <v>256</v>
      </c>
      <c r="Q537" s="2">
        <v>3.8</v>
      </c>
      <c r="R537" s="2">
        <v>15.1</v>
      </c>
      <c r="S537" s="2">
        <v>3</v>
      </c>
      <c r="T537" s="2">
        <v>22.3</v>
      </c>
      <c r="U537" s="2">
        <v>7</v>
      </c>
      <c r="V537" s="2">
        <v>5.9</v>
      </c>
      <c r="W537" s="2">
        <v>8</v>
      </c>
      <c r="X537" s="2">
        <v>84.6</v>
      </c>
      <c r="Y537" t="str">
        <f t="shared" si="32"/>
        <v>Mike Evans</v>
      </c>
      <c r="Z537" t="str">
        <f t="shared" si="33"/>
        <v>2019-Mike Evans</v>
      </c>
      <c r="AA537" s="13">
        <f t="shared" si="34"/>
        <v>1424</v>
      </c>
      <c r="AB537">
        <f t="shared" si="35"/>
        <v>315.07692307692309</v>
      </c>
    </row>
    <row r="538" spans="1:28" x14ac:dyDescent="0.2">
      <c r="A538">
        <v>2019</v>
      </c>
      <c r="B538" s="1">
        <v>38</v>
      </c>
      <c r="C538" s="2" t="s">
        <v>106</v>
      </c>
      <c r="D538" s="2" t="s">
        <v>68</v>
      </c>
      <c r="E538" s="2">
        <v>27</v>
      </c>
      <c r="F538" s="2" t="s">
        <v>17</v>
      </c>
      <c r="G538" s="2">
        <v>15</v>
      </c>
      <c r="H538" s="2">
        <v>15</v>
      </c>
      <c r="I538" s="2">
        <v>78</v>
      </c>
      <c r="J538" s="2">
        <v>66</v>
      </c>
      <c r="K538" s="2">
        <v>461</v>
      </c>
      <c r="L538" s="2">
        <v>1</v>
      </c>
      <c r="M538" s="2">
        <v>20</v>
      </c>
      <c r="N538" s="2">
        <v>21</v>
      </c>
      <c r="O538" s="2">
        <v>0.3</v>
      </c>
      <c r="P538" s="2">
        <v>440</v>
      </c>
      <c r="Q538" s="2">
        <v>6.7</v>
      </c>
      <c r="R538" s="2">
        <v>0.6</v>
      </c>
      <c r="S538" s="2">
        <v>12</v>
      </c>
      <c r="T538" s="2">
        <v>5.5</v>
      </c>
      <c r="U538" s="2">
        <v>2</v>
      </c>
      <c r="V538" s="2">
        <v>2.6</v>
      </c>
      <c r="W538" s="2">
        <v>1</v>
      </c>
      <c r="X538" s="2">
        <v>90.2</v>
      </c>
      <c r="Y538" t="str">
        <f t="shared" si="32"/>
        <v>Le'Veon Bell</v>
      </c>
      <c r="Z538" t="str">
        <f t="shared" si="33"/>
        <v>2019-Le'Veon Bell</v>
      </c>
      <c r="AA538" s="13">
        <f t="shared" si="34"/>
        <v>491.73333333333335</v>
      </c>
      <c r="AB538">
        <f t="shared" si="35"/>
        <v>469.33333333333331</v>
      </c>
    </row>
    <row r="539" spans="1:28" x14ac:dyDescent="0.2">
      <c r="A539">
        <v>2019</v>
      </c>
      <c r="B539" s="1">
        <v>39</v>
      </c>
      <c r="C539" s="2" t="s">
        <v>963</v>
      </c>
      <c r="D539" s="2" t="s">
        <v>37</v>
      </c>
      <c r="E539" s="2">
        <v>23</v>
      </c>
      <c r="F539" s="2" t="s">
        <v>181</v>
      </c>
      <c r="G539" s="2">
        <v>14</v>
      </c>
      <c r="H539" s="2">
        <v>12</v>
      </c>
      <c r="I539" s="2">
        <v>113</v>
      </c>
      <c r="J539" s="2">
        <v>66</v>
      </c>
      <c r="K539" s="2">
        <v>1107</v>
      </c>
      <c r="L539" s="2">
        <v>6</v>
      </c>
      <c r="M539" s="2">
        <v>50</v>
      </c>
      <c r="N539" s="2">
        <v>774</v>
      </c>
      <c r="O539" s="2">
        <v>11.7</v>
      </c>
      <c r="P539" s="2">
        <v>333</v>
      </c>
      <c r="Q539" s="2">
        <v>5</v>
      </c>
      <c r="R539" s="2">
        <v>12.2</v>
      </c>
      <c r="S539" s="2">
        <v>7</v>
      </c>
      <c r="T539" s="2">
        <v>9.4</v>
      </c>
      <c r="U539" s="2">
        <v>11</v>
      </c>
      <c r="V539" s="2">
        <v>9.6999999999999993</v>
      </c>
      <c r="W539" s="2">
        <v>2</v>
      </c>
      <c r="X539" s="2">
        <v>101.9</v>
      </c>
      <c r="Y539" t="str">
        <f t="shared" si="32"/>
        <v>Michael Gallup</v>
      </c>
      <c r="Z539" t="str">
        <f t="shared" si="33"/>
        <v>2019-Michael Gallup</v>
      </c>
      <c r="AA539" s="13">
        <f t="shared" si="34"/>
        <v>1265.1428571428571</v>
      </c>
      <c r="AB539">
        <f t="shared" si="35"/>
        <v>380.57142857142856</v>
      </c>
    </row>
    <row r="540" spans="1:28" x14ac:dyDescent="0.2">
      <c r="A540">
        <v>2019</v>
      </c>
      <c r="B540" s="1">
        <v>40</v>
      </c>
      <c r="C540" s="2" t="s">
        <v>465</v>
      </c>
      <c r="D540" s="2" t="s">
        <v>115</v>
      </c>
      <c r="E540" s="2">
        <v>32</v>
      </c>
      <c r="F540" s="3"/>
      <c r="G540" s="2">
        <v>17</v>
      </c>
      <c r="H540" s="2">
        <v>16</v>
      </c>
      <c r="I540" s="2">
        <v>97</v>
      </c>
      <c r="J540" s="2">
        <v>66</v>
      </c>
      <c r="K540" s="2">
        <v>869</v>
      </c>
      <c r="L540" s="2">
        <v>5</v>
      </c>
      <c r="M540" s="2">
        <v>41</v>
      </c>
      <c r="N540" s="2">
        <v>632</v>
      </c>
      <c r="O540" s="2">
        <v>9.6</v>
      </c>
      <c r="P540" s="2">
        <v>237</v>
      </c>
      <c r="Q540" s="2">
        <v>3.6</v>
      </c>
      <c r="R540" s="2">
        <v>10.4</v>
      </c>
      <c r="S540" s="2">
        <v>2</v>
      </c>
      <c r="T540" s="2">
        <v>33</v>
      </c>
      <c r="U540" s="2">
        <v>2</v>
      </c>
      <c r="V540" s="2">
        <v>2.1</v>
      </c>
      <c r="W540" s="3"/>
      <c r="X540" s="2">
        <v>113.3</v>
      </c>
      <c r="Y540" t="str">
        <f t="shared" si="32"/>
        <v>Emmanuel Sanders</v>
      </c>
      <c r="Z540" t="str">
        <f t="shared" si="33"/>
        <v>2019-Emmanuel Sanders</v>
      </c>
      <c r="AA540" s="13">
        <f t="shared" si="34"/>
        <v>817.88235294117646</v>
      </c>
      <c r="AB540">
        <f t="shared" si="35"/>
        <v>223.05882352941177</v>
      </c>
    </row>
    <row r="541" spans="1:28" x14ac:dyDescent="0.2">
      <c r="A541">
        <v>2019</v>
      </c>
      <c r="B541" s="1">
        <v>41</v>
      </c>
      <c r="C541" s="2" t="s">
        <v>237</v>
      </c>
      <c r="D541" s="2" t="s">
        <v>31</v>
      </c>
      <c r="E541" s="2">
        <v>26</v>
      </c>
      <c r="F541" s="2" t="s">
        <v>181</v>
      </c>
      <c r="G541" s="2">
        <v>15</v>
      </c>
      <c r="H541" s="2">
        <v>11</v>
      </c>
      <c r="I541" s="2">
        <v>101</v>
      </c>
      <c r="J541" s="2">
        <v>66</v>
      </c>
      <c r="K541" s="2">
        <v>660</v>
      </c>
      <c r="L541" s="2">
        <v>3</v>
      </c>
      <c r="M541" s="2">
        <v>31</v>
      </c>
      <c r="N541" s="2">
        <v>343</v>
      </c>
      <c r="O541" s="2">
        <v>5.2</v>
      </c>
      <c r="P541" s="2">
        <v>317</v>
      </c>
      <c r="Q541" s="2">
        <v>4.8</v>
      </c>
      <c r="R541" s="2">
        <v>6.3</v>
      </c>
      <c r="S541" s="2">
        <v>3</v>
      </c>
      <c r="T541" s="2">
        <v>22</v>
      </c>
      <c r="U541" s="2">
        <v>3</v>
      </c>
      <c r="V541" s="2">
        <v>3</v>
      </c>
      <c r="W541" s="2">
        <v>2</v>
      </c>
      <c r="X541" s="2">
        <v>85.4</v>
      </c>
      <c r="Y541" t="str">
        <f t="shared" si="32"/>
        <v>Dede Westbrook</v>
      </c>
      <c r="Z541" t="str">
        <f t="shared" si="33"/>
        <v>2019-Dede Westbrook</v>
      </c>
      <c r="AA541" s="13">
        <f t="shared" si="34"/>
        <v>704</v>
      </c>
      <c r="AB541">
        <f t="shared" si="35"/>
        <v>338.13333333333333</v>
      </c>
    </row>
    <row r="542" spans="1:28" x14ac:dyDescent="0.2">
      <c r="A542">
        <v>2019</v>
      </c>
      <c r="B542" s="1">
        <v>42</v>
      </c>
      <c r="C542" s="2" t="s">
        <v>1125</v>
      </c>
      <c r="D542" s="2" t="s">
        <v>90</v>
      </c>
      <c r="E542" s="2">
        <v>26</v>
      </c>
      <c r="F542" s="2" t="s">
        <v>181</v>
      </c>
      <c r="G542" s="2">
        <v>16</v>
      </c>
      <c r="H542" s="2">
        <v>16</v>
      </c>
      <c r="I542" s="2">
        <v>116</v>
      </c>
      <c r="J542" s="2">
        <v>65</v>
      </c>
      <c r="K542" s="2">
        <v>1190</v>
      </c>
      <c r="L542" s="2">
        <v>11</v>
      </c>
      <c r="M542" s="2">
        <v>52</v>
      </c>
      <c r="N542" s="2">
        <v>886</v>
      </c>
      <c r="O542" s="2">
        <v>13.6</v>
      </c>
      <c r="P542" s="2">
        <v>304</v>
      </c>
      <c r="Q542" s="2">
        <v>4.7</v>
      </c>
      <c r="R542" s="2">
        <v>14.6</v>
      </c>
      <c r="S542" s="2">
        <v>1</v>
      </c>
      <c r="T542" s="2">
        <v>65</v>
      </c>
      <c r="U542" s="2">
        <v>6</v>
      </c>
      <c r="V542" s="2">
        <v>5.2</v>
      </c>
      <c r="W542" s="2">
        <v>5</v>
      </c>
      <c r="X542" s="2">
        <v>105.2</v>
      </c>
      <c r="Y542" t="str">
        <f t="shared" si="32"/>
        <v>Kenny Golladay</v>
      </c>
      <c r="Z542" t="str">
        <f t="shared" si="33"/>
        <v>2019-Kenny Golladay</v>
      </c>
      <c r="AA542" s="13">
        <f t="shared" si="34"/>
        <v>1190</v>
      </c>
      <c r="AB542">
        <f t="shared" si="35"/>
        <v>304</v>
      </c>
    </row>
    <row r="543" spans="1:28" x14ac:dyDescent="0.2">
      <c r="A543">
        <v>2019</v>
      </c>
      <c r="B543" s="1">
        <v>43</v>
      </c>
      <c r="C543" s="2" t="s">
        <v>1126</v>
      </c>
      <c r="D543" s="2" t="s">
        <v>23</v>
      </c>
      <c r="E543" s="2">
        <v>24</v>
      </c>
      <c r="F543" s="3"/>
      <c r="G543" s="2">
        <v>15</v>
      </c>
      <c r="H543" s="2">
        <v>4</v>
      </c>
      <c r="I543" s="2">
        <v>98</v>
      </c>
      <c r="J543" s="2">
        <v>64</v>
      </c>
      <c r="K543" s="2">
        <v>852</v>
      </c>
      <c r="L543" s="2">
        <v>10</v>
      </c>
      <c r="M543" s="2">
        <v>44</v>
      </c>
      <c r="N543" s="2">
        <v>561</v>
      </c>
      <c r="O543" s="2">
        <v>8.8000000000000007</v>
      </c>
      <c r="P543" s="2">
        <v>291</v>
      </c>
      <c r="Q543" s="2">
        <v>4.5</v>
      </c>
      <c r="R543" s="2">
        <v>10.6</v>
      </c>
      <c r="S543" s="2">
        <v>3</v>
      </c>
      <c r="T543" s="2">
        <v>21.3</v>
      </c>
      <c r="U543" s="2">
        <v>7</v>
      </c>
      <c r="V543" s="2">
        <v>7.1</v>
      </c>
      <c r="W543" s="2">
        <v>3</v>
      </c>
      <c r="X543" s="2">
        <v>114</v>
      </c>
      <c r="Y543" t="str">
        <f t="shared" si="32"/>
        <v>Mark Andrews</v>
      </c>
      <c r="Z543" t="str">
        <f t="shared" si="33"/>
        <v>2019-Mark Andrews</v>
      </c>
      <c r="AA543" s="13">
        <f t="shared" si="34"/>
        <v>908.8</v>
      </c>
      <c r="AB543">
        <f t="shared" si="35"/>
        <v>310.39999999999998</v>
      </c>
    </row>
    <row r="544" spans="1:28" x14ac:dyDescent="0.2">
      <c r="A544">
        <v>2019</v>
      </c>
      <c r="B544" s="1">
        <v>44</v>
      </c>
      <c r="C544" s="2" t="s">
        <v>227</v>
      </c>
      <c r="D544" s="2" t="s">
        <v>39</v>
      </c>
      <c r="E544" s="2">
        <v>26</v>
      </c>
      <c r="F544" s="2" t="s">
        <v>181</v>
      </c>
      <c r="G544" s="2">
        <v>15</v>
      </c>
      <c r="H544" s="2">
        <v>15</v>
      </c>
      <c r="I544" s="2">
        <v>94</v>
      </c>
      <c r="J544" s="2">
        <v>63</v>
      </c>
      <c r="K544" s="2">
        <v>1130</v>
      </c>
      <c r="L544" s="2">
        <v>6</v>
      </c>
      <c r="M544" s="2">
        <v>41</v>
      </c>
      <c r="N544" s="2">
        <v>828</v>
      </c>
      <c r="O544" s="2">
        <v>13.1</v>
      </c>
      <c r="P544" s="2">
        <v>302</v>
      </c>
      <c r="Q544" s="2">
        <v>4.8</v>
      </c>
      <c r="R544" s="2">
        <v>14.9</v>
      </c>
      <c r="S544" s="2">
        <v>2</v>
      </c>
      <c r="T544" s="2">
        <v>31.5</v>
      </c>
      <c r="U544" s="2">
        <v>6</v>
      </c>
      <c r="V544" s="2">
        <v>6.4</v>
      </c>
      <c r="W544" s="2">
        <v>5</v>
      </c>
      <c r="X544" s="2">
        <v>107.1</v>
      </c>
      <c r="Y544" t="str">
        <f t="shared" si="32"/>
        <v>Stefon Diggs</v>
      </c>
      <c r="Z544" t="str">
        <f t="shared" si="33"/>
        <v>2019-Stefon Diggs</v>
      </c>
      <c r="AA544" s="13">
        <f t="shared" si="34"/>
        <v>1205.3333333333333</v>
      </c>
      <c r="AB544">
        <f t="shared" si="35"/>
        <v>322.13333333333333</v>
      </c>
    </row>
    <row r="545" spans="1:28" x14ac:dyDescent="0.2">
      <c r="A545">
        <v>2019</v>
      </c>
      <c r="B545" s="1">
        <v>45</v>
      </c>
      <c r="C545" s="2" t="s">
        <v>301</v>
      </c>
      <c r="D545" s="2" t="s">
        <v>33</v>
      </c>
      <c r="E545" s="2">
        <v>25</v>
      </c>
      <c r="F545" s="2" t="s">
        <v>181</v>
      </c>
      <c r="G545" s="2">
        <v>13</v>
      </c>
      <c r="H545" s="2">
        <v>10</v>
      </c>
      <c r="I545" s="2">
        <v>93</v>
      </c>
      <c r="J545" s="2">
        <v>63</v>
      </c>
      <c r="K545" s="2">
        <v>866</v>
      </c>
      <c r="L545" s="2">
        <v>7</v>
      </c>
      <c r="M545" s="2">
        <v>47</v>
      </c>
      <c r="N545" s="2">
        <v>728</v>
      </c>
      <c r="O545" s="2">
        <v>11.6</v>
      </c>
      <c r="P545" s="2">
        <v>138</v>
      </c>
      <c r="Q545" s="2">
        <v>2.2000000000000002</v>
      </c>
      <c r="R545" s="2">
        <v>13.4</v>
      </c>
      <c r="S545" s="2">
        <v>2</v>
      </c>
      <c r="T545" s="2">
        <v>31.5</v>
      </c>
      <c r="U545" s="2">
        <v>3</v>
      </c>
      <c r="V545" s="2">
        <v>3.2</v>
      </c>
      <c r="W545" s="2">
        <v>2</v>
      </c>
      <c r="X545" s="2">
        <v>113.5</v>
      </c>
      <c r="Y545" t="str">
        <f t="shared" si="32"/>
        <v>Calvin Ridley</v>
      </c>
      <c r="Z545" t="str">
        <f t="shared" si="33"/>
        <v>2019-Calvin Ridley</v>
      </c>
      <c r="AA545" s="13">
        <f t="shared" si="34"/>
        <v>1065.8461538461538</v>
      </c>
      <c r="AB545">
        <f t="shared" si="35"/>
        <v>169.84615384615384</v>
      </c>
    </row>
    <row r="546" spans="1:28" x14ac:dyDescent="0.2">
      <c r="A546">
        <v>2019</v>
      </c>
      <c r="B546" s="1">
        <v>46</v>
      </c>
      <c r="C546" s="2" t="s">
        <v>1127</v>
      </c>
      <c r="D546" s="2" t="s">
        <v>37</v>
      </c>
      <c r="E546" s="2">
        <v>37</v>
      </c>
      <c r="F546" s="2" t="s">
        <v>232</v>
      </c>
      <c r="G546" s="2">
        <v>16</v>
      </c>
      <c r="H546" s="2">
        <v>16</v>
      </c>
      <c r="I546" s="2">
        <v>83</v>
      </c>
      <c r="J546" s="2">
        <v>63</v>
      </c>
      <c r="K546" s="2">
        <v>529</v>
      </c>
      <c r="L546" s="2">
        <v>4</v>
      </c>
      <c r="M546" s="2">
        <v>27</v>
      </c>
      <c r="N546" s="2">
        <v>367</v>
      </c>
      <c r="O546" s="2">
        <v>5.8</v>
      </c>
      <c r="P546" s="2">
        <v>162</v>
      </c>
      <c r="Q546" s="2">
        <v>2.6</v>
      </c>
      <c r="R546" s="2">
        <v>6.6</v>
      </c>
      <c r="S546" s="2">
        <v>0</v>
      </c>
      <c r="T546" s="3"/>
      <c r="U546" s="2">
        <v>6</v>
      </c>
      <c r="V546" s="2">
        <v>7.2</v>
      </c>
      <c r="W546" s="2">
        <v>0</v>
      </c>
      <c r="X546" s="2">
        <v>108</v>
      </c>
      <c r="Y546" t="str">
        <f t="shared" si="32"/>
        <v>Jason Witten</v>
      </c>
      <c r="Z546" t="str">
        <f t="shared" si="33"/>
        <v>2019-Jason Witten</v>
      </c>
      <c r="AA546" s="13">
        <f t="shared" si="34"/>
        <v>529</v>
      </c>
      <c r="AB546">
        <f t="shared" si="35"/>
        <v>162</v>
      </c>
    </row>
    <row r="547" spans="1:28" x14ac:dyDescent="0.2">
      <c r="A547">
        <v>2019</v>
      </c>
      <c r="B547" s="1">
        <v>47</v>
      </c>
      <c r="C547" s="2" t="s">
        <v>438</v>
      </c>
      <c r="D547" s="2" t="s">
        <v>90</v>
      </c>
      <c r="E547" s="2">
        <v>34</v>
      </c>
      <c r="F547" s="2" t="s">
        <v>181</v>
      </c>
      <c r="G547" s="2">
        <v>15</v>
      </c>
      <c r="H547" s="2">
        <v>10</v>
      </c>
      <c r="I547" s="2">
        <v>97</v>
      </c>
      <c r="J547" s="2">
        <v>62</v>
      </c>
      <c r="K547" s="2">
        <v>678</v>
      </c>
      <c r="L547" s="2">
        <v>1</v>
      </c>
      <c r="M547" s="2">
        <v>36</v>
      </c>
      <c r="N547" s="2">
        <v>471</v>
      </c>
      <c r="O547" s="2">
        <v>7.6</v>
      </c>
      <c r="P547" s="2">
        <v>207</v>
      </c>
      <c r="Q547" s="2">
        <v>3.3</v>
      </c>
      <c r="R547" s="2">
        <v>8.8000000000000007</v>
      </c>
      <c r="S547" s="2">
        <v>3</v>
      </c>
      <c r="T547" s="2">
        <v>20.7</v>
      </c>
      <c r="U547" s="2">
        <v>2</v>
      </c>
      <c r="V547" s="2">
        <v>2.1</v>
      </c>
      <c r="W547" s="2">
        <v>2</v>
      </c>
      <c r="X547" s="2">
        <v>79.3</v>
      </c>
      <c r="Y547" t="str">
        <f t="shared" si="32"/>
        <v>Danny Amendola</v>
      </c>
      <c r="Z547" t="str">
        <f t="shared" si="33"/>
        <v>2019-Danny Amendola</v>
      </c>
      <c r="AA547" s="13">
        <f t="shared" si="34"/>
        <v>723.2</v>
      </c>
      <c r="AB547">
        <f t="shared" si="35"/>
        <v>220.8</v>
      </c>
    </row>
    <row r="548" spans="1:28" x14ac:dyDescent="0.2">
      <c r="A548">
        <v>2019</v>
      </c>
      <c r="B548" s="1">
        <v>48</v>
      </c>
      <c r="C548" s="2" t="s">
        <v>294</v>
      </c>
      <c r="D548" s="2" t="s">
        <v>90</v>
      </c>
      <c r="E548" s="2">
        <v>29</v>
      </c>
      <c r="F548" s="2" t="s">
        <v>181</v>
      </c>
      <c r="G548" s="2">
        <v>13</v>
      </c>
      <c r="H548" s="2">
        <v>11</v>
      </c>
      <c r="I548" s="2">
        <v>91</v>
      </c>
      <c r="J548" s="2">
        <v>62</v>
      </c>
      <c r="K548" s="2">
        <v>779</v>
      </c>
      <c r="L548" s="2">
        <v>9</v>
      </c>
      <c r="M548" s="2">
        <v>41</v>
      </c>
      <c r="N548" s="2">
        <v>673</v>
      </c>
      <c r="O548" s="2">
        <v>10.9</v>
      </c>
      <c r="P548" s="2">
        <v>106</v>
      </c>
      <c r="Q548" s="2">
        <v>1.7</v>
      </c>
      <c r="R548" s="2">
        <v>13</v>
      </c>
      <c r="S548" s="2">
        <v>2</v>
      </c>
      <c r="T548" s="2">
        <v>31</v>
      </c>
      <c r="U548" s="2">
        <v>2</v>
      </c>
      <c r="V548" s="2">
        <v>2.2000000000000002</v>
      </c>
      <c r="W548" s="2">
        <v>5</v>
      </c>
      <c r="X548" s="2">
        <v>104.6</v>
      </c>
      <c r="Y548" t="str">
        <f t="shared" si="32"/>
        <v>Marvin Jones</v>
      </c>
      <c r="Z548" t="str">
        <f t="shared" si="33"/>
        <v>2019-Marvin Jones</v>
      </c>
      <c r="AA548" s="13">
        <f t="shared" si="34"/>
        <v>958.76923076923072</v>
      </c>
      <c r="AB548">
        <f t="shared" si="35"/>
        <v>130.46153846153845</v>
      </c>
    </row>
    <row r="549" spans="1:28" x14ac:dyDescent="0.2">
      <c r="A549">
        <v>2019</v>
      </c>
      <c r="B549" s="1">
        <v>49</v>
      </c>
      <c r="C549" s="2" t="s">
        <v>113</v>
      </c>
      <c r="D549" s="2" t="s">
        <v>33</v>
      </c>
      <c r="E549" s="2">
        <v>27</v>
      </c>
      <c r="F549" s="2" t="s">
        <v>17</v>
      </c>
      <c r="G549" s="2">
        <v>14</v>
      </c>
      <c r="H549" s="2">
        <v>14</v>
      </c>
      <c r="I549" s="2">
        <v>70</v>
      </c>
      <c r="J549" s="2">
        <v>59</v>
      </c>
      <c r="K549" s="2">
        <v>410</v>
      </c>
      <c r="L549" s="2">
        <v>4</v>
      </c>
      <c r="M549" s="2">
        <v>17</v>
      </c>
      <c r="N549" s="2">
        <v>66</v>
      </c>
      <c r="O549" s="2">
        <v>1.1000000000000001</v>
      </c>
      <c r="P549" s="2">
        <v>344</v>
      </c>
      <c r="Q549" s="2">
        <v>5.8</v>
      </c>
      <c r="R549" s="2">
        <v>1.1000000000000001</v>
      </c>
      <c r="S549" s="2">
        <v>0</v>
      </c>
      <c r="T549" s="3"/>
      <c r="U549" s="2">
        <v>1</v>
      </c>
      <c r="V549" s="2">
        <v>1.4</v>
      </c>
      <c r="W549" s="2">
        <v>1</v>
      </c>
      <c r="X549" s="2">
        <v>104.2</v>
      </c>
      <c r="Y549" t="str">
        <f t="shared" si="32"/>
        <v>Devonta Freeman</v>
      </c>
      <c r="Z549" t="str">
        <f t="shared" si="33"/>
        <v>2019-Devonta Freeman</v>
      </c>
      <c r="AA549" s="13">
        <f t="shared" si="34"/>
        <v>468.57142857142856</v>
      </c>
      <c r="AB549">
        <f t="shared" si="35"/>
        <v>393.14285714285717</v>
      </c>
    </row>
    <row r="550" spans="1:28" x14ac:dyDescent="0.2">
      <c r="A550">
        <v>2019</v>
      </c>
      <c r="B550" s="1">
        <v>50</v>
      </c>
      <c r="C550" s="2" t="s">
        <v>253</v>
      </c>
      <c r="D550" s="2" t="s">
        <v>72</v>
      </c>
      <c r="E550" s="2">
        <v>23</v>
      </c>
      <c r="F550" s="2" t="s">
        <v>181</v>
      </c>
      <c r="G550" s="2">
        <v>16</v>
      </c>
      <c r="H550" s="2">
        <v>12</v>
      </c>
      <c r="I550" s="2">
        <v>92</v>
      </c>
      <c r="J550" s="2">
        <v>59</v>
      </c>
      <c r="K550" s="2">
        <v>680</v>
      </c>
      <c r="L550" s="2">
        <v>5</v>
      </c>
      <c r="M550" s="2">
        <v>31</v>
      </c>
      <c r="N550" s="2">
        <v>375</v>
      </c>
      <c r="O550" s="2">
        <v>6.4</v>
      </c>
      <c r="P550" s="2">
        <v>305</v>
      </c>
      <c r="Q550" s="2">
        <v>5.2</v>
      </c>
      <c r="R550" s="2">
        <v>9.1999999999999993</v>
      </c>
      <c r="S550" s="2">
        <v>9</v>
      </c>
      <c r="T550" s="2">
        <v>6.6</v>
      </c>
      <c r="U550" s="2">
        <v>6</v>
      </c>
      <c r="V550" s="2">
        <v>6.5</v>
      </c>
      <c r="W550" s="2">
        <v>2</v>
      </c>
      <c r="X550" s="2">
        <v>95.4</v>
      </c>
      <c r="Y550" t="str">
        <f t="shared" si="32"/>
        <v>Diontae Johnson</v>
      </c>
      <c r="Z550" t="str">
        <f t="shared" si="33"/>
        <v>2019-Diontae Johnson</v>
      </c>
      <c r="AA550" s="13">
        <f t="shared" si="34"/>
        <v>680</v>
      </c>
      <c r="AB550">
        <f t="shared" si="35"/>
        <v>305</v>
      </c>
    </row>
    <row r="551" spans="1:28" x14ac:dyDescent="0.2">
      <c r="A551">
        <v>2019</v>
      </c>
      <c r="B551" s="1">
        <v>51</v>
      </c>
      <c r="C551" s="2" t="s">
        <v>278</v>
      </c>
      <c r="D551" s="2" t="s">
        <v>115</v>
      </c>
      <c r="E551" s="2">
        <v>30</v>
      </c>
      <c r="F551" s="3"/>
      <c r="G551" s="2">
        <v>15</v>
      </c>
      <c r="H551" s="2">
        <v>12</v>
      </c>
      <c r="I551" s="2">
        <v>89</v>
      </c>
      <c r="J551" s="2">
        <v>59</v>
      </c>
      <c r="K551" s="2">
        <v>520</v>
      </c>
      <c r="L551" s="2">
        <v>2</v>
      </c>
      <c r="M551" s="2">
        <v>30</v>
      </c>
      <c r="N551" s="2">
        <v>326</v>
      </c>
      <c r="O551" s="2">
        <v>5.5</v>
      </c>
      <c r="P551" s="2">
        <v>194</v>
      </c>
      <c r="Q551" s="2">
        <v>3.3</v>
      </c>
      <c r="R551" s="2">
        <v>7.5</v>
      </c>
      <c r="S551" s="2">
        <v>2</v>
      </c>
      <c r="T551" s="2">
        <v>29.5</v>
      </c>
      <c r="U551" s="2">
        <v>6</v>
      </c>
      <c r="V551" s="2">
        <v>6.7</v>
      </c>
      <c r="W551" s="3"/>
      <c r="X551" s="2">
        <v>89.2</v>
      </c>
      <c r="Y551" t="str">
        <f t="shared" si="32"/>
        <v>Mohamed Sanu</v>
      </c>
      <c r="Z551" t="str">
        <f t="shared" si="33"/>
        <v>2019-Mohamed Sanu</v>
      </c>
      <c r="AA551" s="13">
        <f t="shared" si="34"/>
        <v>554.66666666666663</v>
      </c>
      <c r="AB551">
        <f t="shared" si="35"/>
        <v>206.93333333333334</v>
      </c>
    </row>
    <row r="552" spans="1:28" x14ac:dyDescent="0.2">
      <c r="A552">
        <v>2019</v>
      </c>
      <c r="B552" s="1">
        <v>52</v>
      </c>
      <c r="C552" s="2" t="s">
        <v>964</v>
      </c>
      <c r="D552" s="2" t="s">
        <v>47</v>
      </c>
      <c r="E552" s="2">
        <v>24</v>
      </c>
      <c r="F552" s="2" t="s">
        <v>232</v>
      </c>
      <c r="G552" s="2">
        <v>15</v>
      </c>
      <c r="H552" s="2">
        <v>9</v>
      </c>
      <c r="I552" s="2">
        <v>87</v>
      </c>
      <c r="J552" s="2">
        <v>58</v>
      </c>
      <c r="K552" s="2">
        <v>607</v>
      </c>
      <c r="L552" s="2">
        <v>5</v>
      </c>
      <c r="M552" s="2">
        <v>33</v>
      </c>
      <c r="N552" s="2">
        <v>276</v>
      </c>
      <c r="O552" s="2">
        <v>4.8</v>
      </c>
      <c r="P552" s="2">
        <v>331</v>
      </c>
      <c r="Q552" s="2">
        <v>5.7</v>
      </c>
      <c r="R552" s="2">
        <v>5.8</v>
      </c>
      <c r="S552" s="2">
        <v>5</v>
      </c>
      <c r="T552" s="2">
        <v>11.6</v>
      </c>
      <c r="U552" s="2">
        <v>5</v>
      </c>
      <c r="V552" s="2">
        <v>5.7</v>
      </c>
      <c r="W552" s="2">
        <v>3</v>
      </c>
      <c r="X552" s="2">
        <v>91.5</v>
      </c>
      <c r="Y552" t="str">
        <f t="shared" si="32"/>
        <v>Dallas Goedert</v>
      </c>
      <c r="Z552" t="str">
        <f t="shared" si="33"/>
        <v>2019-Dallas Goedert</v>
      </c>
      <c r="AA552" s="13">
        <f t="shared" si="34"/>
        <v>647.4666666666667</v>
      </c>
      <c r="AB552">
        <f t="shared" si="35"/>
        <v>353.06666666666666</v>
      </c>
    </row>
    <row r="553" spans="1:28" x14ac:dyDescent="0.2">
      <c r="A553">
        <v>2019</v>
      </c>
      <c r="B553" s="1">
        <v>53</v>
      </c>
      <c r="C553" s="2" t="s">
        <v>213</v>
      </c>
      <c r="D553" s="2" t="s">
        <v>62</v>
      </c>
      <c r="E553" s="2">
        <v>25</v>
      </c>
      <c r="F553" s="2" t="s">
        <v>181</v>
      </c>
      <c r="G553" s="2">
        <v>12</v>
      </c>
      <c r="H553" s="2">
        <v>12</v>
      </c>
      <c r="I553" s="2">
        <v>89</v>
      </c>
      <c r="J553" s="2">
        <v>58</v>
      </c>
      <c r="K553" s="2">
        <v>860</v>
      </c>
      <c r="L553" s="2">
        <v>7</v>
      </c>
      <c r="M553" s="2">
        <v>39</v>
      </c>
      <c r="N553" s="2">
        <v>585</v>
      </c>
      <c r="O553" s="2">
        <v>10.1</v>
      </c>
      <c r="P553" s="2">
        <v>275</v>
      </c>
      <c r="Q553" s="2">
        <v>4.7</v>
      </c>
      <c r="R553" s="2">
        <v>12.9</v>
      </c>
      <c r="S553" s="2">
        <v>4</v>
      </c>
      <c r="T553" s="2">
        <v>14.5</v>
      </c>
      <c r="U553" s="2">
        <v>3</v>
      </c>
      <c r="V553" s="2">
        <v>3.4</v>
      </c>
      <c r="W553" s="2">
        <v>2</v>
      </c>
      <c r="X553" s="2">
        <v>113.5</v>
      </c>
      <c r="Y553" t="str">
        <f t="shared" si="32"/>
        <v>Tyreek Hill</v>
      </c>
      <c r="Z553" t="str">
        <f t="shared" si="33"/>
        <v>2019-Tyreek Hill</v>
      </c>
      <c r="AA553" s="13">
        <f t="shared" si="34"/>
        <v>1146.6666666666667</v>
      </c>
      <c r="AB553">
        <f t="shared" si="35"/>
        <v>366.66666666666669</v>
      </c>
    </row>
    <row r="554" spans="1:28" x14ac:dyDescent="0.2">
      <c r="A554">
        <v>2019</v>
      </c>
      <c r="B554" s="1">
        <v>54</v>
      </c>
      <c r="C554" s="2" t="s">
        <v>429</v>
      </c>
      <c r="D554" s="2" t="s">
        <v>70</v>
      </c>
      <c r="E554" s="2">
        <v>24</v>
      </c>
      <c r="F554" s="2" t="s">
        <v>181</v>
      </c>
      <c r="G554" s="2">
        <v>14</v>
      </c>
      <c r="H554" s="2">
        <v>14</v>
      </c>
      <c r="I554" s="2">
        <v>93</v>
      </c>
      <c r="J554" s="2">
        <v>58</v>
      </c>
      <c r="K554" s="2">
        <v>919</v>
      </c>
      <c r="L554" s="2">
        <v>7</v>
      </c>
      <c r="M554" s="2">
        <v>43</v>
      </c>
      <c r="N554" s="2">
        <v>702</v>
      </c>
      <c r="O554" s="2">
        <v>12.1</v>
      </c>
      <c r="P554" s="2">
        <v>217</v>
      </c>
      <c r="Q554" s="2">
        <v>3.7</v>
      </c>
      <c r="R554" s="2">
        <v>14</v>
      </c>
      <c r="S554" s="2">
        <v>4</v>
      </c>
      <c r="T554" s="2">
        <v>14.5</v>
      </c>
      <c r="U554" s="2">
        <v>4</v>
      </c>
      <c r="V554" s="2">
        <v>4.3</v>
      </c>
      <c r="W554" s="2">
        <v>1</v>
      </c>
      <c r="X554" s="2">
        <v>115.8</v>
      </c>
      <c r="Y554" t="str">
        <f t="shared" si="32"/>
        <v>Terry McLaurin</v>
      </c>
      <c r="Z554" t="str">
        <f t="shared" si="33"/>
        <v>2019-Terry McLaurin</v>
      </c>
      <c r="AA554" s="13">
        <f t="shared" si="34"/>
        <v>1050.2857142857142</v>
      </c>
      <c r="AB554">
        <f t="shared" si="35"/>
        <v>248</v>
      </c>
    </row>
    <row r="555" spans="1:28" x14ac:dyDescent="0.2">
      <c r="A555">
        <v>2019</v>
      </c>
      <c r="B555" s="1">
        <v>55</v>
      </c>
      <c r="C555" s="2" t="s">
        <v>296</v>
      </c>
      <c r="D555" s="2" t="s">
        <v>51</v>
      </c>
      <c r="E555" s="2">
        <v>22</v>
      </c>
      <c r="F555" s="2" t="s">
        <v>181</v>
      </c>
      <c r="G555" s="2">
        <v>16</v>
      </c>
      <c r="H555" s="2">
        <v>15</v>
      </c>
      <c r="I555" s="2">
        <v>100</v>
      </c>
      <c r="J555" s="2">
        <v>58</v>
      </c>
      <c r="K555" s="2">
        <v>900</v>
      </c>
      <c r="L555" s="2">
        <v>7</v>
      </c>
      <c r="M555" s="2">
        <v>39</v>
      </c>
      <c r="N555" s="2">
        <v>627</v>
      </c>
      <c r="O555" s="2">
        <v>10.8</v>
      </c>
      <c r="P555" s="2">
        <v>273</v>
      </c>
      <c r="Q555" s="2">
        <v>4.7</v>
      </c>
      <c r="R555" s="2">
        <v>13</v>
      </c>
      <c r="S555" s="2">
        <v>4</v>
      </c>
      <c r="T555" s="2">
        <v>14.5</v>
      </c>
      <c r="U555" s="2">
        <v>7</v>
      </c>
      <c r="V555" s="2">
        <v>7</v>
      </c>
      <c r="W555" s="2">
        <v>1</v>
      </c>
      <c r="X555" s="2">
        <v>107.1</v>
      </c>
      <c r="Y555" t="str">
        <f t="shared" si="32"/>
        <v>D.K. Metcalf</v>
      </c>
      <c r="Z555" t="str">
        <f t="shared" si="33"/>
        <v>2019-D.K. Metcalf</v>
      </c>
      <c r="AA555" s="13">
        <f t="shared" si="34"/>
        <v>900</v>
      </c>
      <c r="AB555">
        <f t="shared" si="35"/>
        <v>273</v>
      </c>
    </row>
    <row r="556" spans="1:28" x14ac:dyDescent="0.2">
      <c r="A556">
        <v>2019</v>
      </c>
      <c r="B556" s="1">
        <v>56</v>
      </c>
      <c r="C556" s="2" t="s">
        <v>193</v>
      </c>
      <c r="D556" s="2" t="s">
        <v>53</v>
      </c>
      <c r="E556" s="2">
        <v>23</v>
      </c>
      <c r="F556" s="2" t="s">
        <v>181</v>
      </c>
      <c r="G556" s="2">
        <v>15</v>
      </c>
      <c r="H556" s="2">
        <v>11</v>
      </c>
      <c r="I556" s="2">
        <v>81</v>
      </c>
      <c r="J556" s="2">
        <v>57</v>
      </c>
      <c r="K556" s="2">
        <v>802</v>
      </c>
      <c r="L556" s="2">
        <v>3</v>
      </c>
      <c r="M556" s="2">
        <v>32</v>
      </c>
      <c r="N556" s="2">
        <v>329</v>
      </c>
      <c r="O556" s="2">
        <v>5.8</v>
      </c>
      <c r="P556" s="2">
        <v>473</v>
      </c>
      <c r="Q556" s="2">
        <v>8.3000000000000007</v>
      </c>
      <c r="R556" s="2">
        <v>7.5</v>
      </c>
      <c r="S556" s="2">
        <v>7</v>
      </c>
      <c r="T556" s="2">
        <v>8.1</v>
      </c>
      <c r="U556" s="2">
        <v>9</v>
      </c>
      <c r="V556" s="2">
        <v>11.1</v>
      </c>
      <c r="W556" s="2">
        <v>1</v>
      </c>
      <c r="X556" s="2">
        <v>109.2</v>
      </c>
      <c r="Y556" t="str">
        <f t="shared" si="32"/>
        <v>Deebo Samuel</v>
      </c>
      <c r="Z556" t="str">
        <f t="shared" si="33"/>
        <v>2019-Deebo Samuel</v>
      </c>
      <c r="AA556" s="13">
        <f t="shared" si="34"/>
        <v>855.4666666666667</v>
      </c>
      <c r="AB556">
        <f t="shared" si="35"/>
        <v>504.53333333333336</v>
      </c>
    </row>
    <row r="557" spans="1:28" x14ac:dyDescent="0.2">
      <c r="A557">
        <v>2019</v>
      </c>
      <c r="B557" s="1">
        <v>57</v>
      </c>
      <c r="C557" s="2" t="s">
        <v>226</v>
      </c>
      <c r="D557" s="2" t="s">
        <v>35</v>
      </c>
      <c r="E557" s="2">
        <v>26</v>
      </c>
      <c r="F557" s="2" t="s">
        <v>181</v>
      </c>
      <c r="G557" s="2">
        <v>10</v>
      </c>
      <c r="H557" s="2">
        <v>10</v>
      </c>
      <c r="I557" s="2">
        <v>83</v>
      </c>
      <c r="J557" s="2">
        <v>57</v>
      </c>
      <c r="K557" s="2">
        <v>576</v>
      </c>
      <c r="L557" s="2">
        <v>3</v>
      </c>
      <c r="M557" s="2">
        <v>29</v>
      </c>
      <c r="N557" s="2">
        <v>397</v>
      </c>
      <c r="O557" s="2">
        <v>7</v>
      </c>
      <c r="P557" s="2">
        <v>179</v>
      </c>
      <c r="Q557" s="2">
        <v>3.1</v>
      </c>
      <c r="R557" s="2">
        <v>9.9</v>
      </c>
      <c r="S557" s="2">
        <v>4</v>
      </c>
      <c r="T557" s="2">
        <v>14.3</v>
      </c>
      <c r="U557" s="2">
        <v>1</v>
      </c>
      <c r="V557" s="2">
        <v>1.2</v>
      </c>
      <c r="W557" s="2">
        <v>4</v>
      </c>
      <c r="X557" s="2">
        <v>80.2</v>
      </c>
      <c r="Y557" t="str">
        <f t="shared" si="32"/>
        <v>Sterling Shepard</v>
      </c>
      <c r="Z557" t="str">
        <f t="shared" si="33"/>
        <v>2019-Sterling Shepard</v>
      </c>
      <c r="AA557" s="13">
        <f t="shared" si="34"/>
        <v>921.6</v>
      </c>
      <c r="AB557">
        <f t="shared" si="35"/>
        <v>286.39999999999998</v>
      </c>
    </row>
    <row r="558" spans="1:28" x14ac:dyDescent="0.2">
      <c r="A558">
        <v>2019</v>
      </c>
      <c r="B558" s="1">
        <v>58</v>
      </c>
      <c r="C558" s="2" t="s">
        <v>263</v>
      </c>
      <c r="D558" s="2" t="s">
        <v>37</v>
      </c>
      <c r="E558" s="2">
        <v>29</v>
      </c>
      <c r="F558" s="2" t="s">
        <v>169</v>
      </c>
      <c r="G558" s="2">
        <v>15</v>
      </c>
      <c r="H558" s="2">
        <v>6</v>
      </c>
      <c r="I558" s="2">
        <v>83</v>
      </c>
      <c r="J558" s="2">
        <v>55</v>
      </c>
      <c r="K558" s="2">
        <v>828</v>
      </c>
      <c r="L558" s="2">
        <v>3</v>
      </c>
      <c r="M558" s="2">
        <v>41</v>
      </c>
      <c r="N558" s="2">
        <v>499</v>
      </c>
      <c r="O558" s="2">
        <v>9.1</v>
      </c>
      <c r="P558" s="2">
        <v>329</v>
      </c>
      <c r="Q558" s="2">
        <v>6</v>
      </c>
      <c r="R558" s="2">
        <v>9.9</v>
      </c>
      <c r="S558" s="2">
        <v>5</v>
      </c>
      <c r="T558" s="2">
        <v>11</v>
      </c>
      <c r="U558" s="2">
        <v>8</v>
      </c>
      <c r="V558" s="2">
        <v>9.6</v>
      </c>
      <c r="W558" s="2">
        <v>3</v>
      </c>
      <c r="X558" s="2">
        <v>95.9</v>
      </c>
      <c r="Y558" t="str">
        <f t="shared" si="32"/>
        <v>Randall Cobb</v>
      </c>
      <c r="Z558" t="str">
        <f t="shared" si="33"/>
        <v>2019-Randall Cobb</v>
      </c>
      <c r="AA558" s="13">
        <f t="shared" si="34"/>
        <v>883.2</v>
      </c>
      <c r="AB558">
        <f t="shared" si="35"/>
        <v>350.93333333333334</v>
      </c>
    </row>
    <row r="559" spans="1:28" x14ac:dyDescent="0.2">
      <c r="A559">
        <v>2019</v>
      </c>
      <c r="B559" s="1">
        <v>59</v>
      </c>
      <c r="C559" s="2" t="s">
        <v>1128</v>
      </c>
      <c r="D559" s="2" t="s">
        <v>55</v>
      </c>
      <c r="E559" s="2">
        <v>25</v>
      </c>
      <c r="F559" s="2" t="s">
        <v>232</v>
      </c>
      <c r="G559" s="2">
        <v>12</v>
      </c>
      <c r="H559" s="2">
        <v>12</v>
      </c>
      <c r="I559" s="2">
        <v>76</v>
      </c>
      <c r="J559" s="2">
        <v>55</v>
      </c>
      <c r="K559" s="2">
        <v>652</v>
      </c>
      <c r="L559" s="2">
        <v>5</v>
      </c>
      <c r="M559" s="2">
        <v>36</v>
      </c>
      <c r="N559" s="2">
        <v>488</v>
      </c>
      <c r="O559" s="2">
        <v>8.9</v>
      </c>
      <c r="P559" s="2">
        <v>164</v>
      </c>
      <c r="Q559" s="2">
        <v>3</v>
      </c>
      <c r="R559" s="2">
        <v>10.199999999999999</v>
      </c>
      <c r="S559" s="2">
        <v>0</v>
      </c>
      <c r="T559" s="3"/>
      <c r="U559" s="2">
        <v>4</v>
      </c>
      <c r="V559" s="2">
        <v>5.3</v>
      </c>
      <c r="W559" s="2">
        <v>1</v>
      </c>
      <c r="X559" s="2">
        <v>114.6</v>
      </c>
      <c r="Y559" t="str">
        <f t="shared" si="32"/>
        <v>Hunter Henry</v>
      </c>
      <c r="Z559" t="str">
        <f t="shared" si="33"/>
        <v>2019-Hunter Henry</v>
      </c>
      <c r="AA559" s="13">
        <f t="shared" si="34"/>
        <v>869.33333333333337</v>
      </c>
      <c r="AB559">
        <f t="shared" si="35"/>
        <v>218.66666666666666</v>
      </c>
    </row>
    <row r="560" spans="1:28" x14ac:dyDescent="0.2">
      <c r="A560">
        <v>2019</v>
      </c>
      <c r="B560" s="1">
        <v>60</v>
      </c>
      <c r="C560" s="2" t="s">
        <v>101</v>
      </c>
      <c r="D560" s="2" t="s">
        <v>37</v>
      </c>
      <c r="E560" s="2">
        <v>24</v>
      </c>
      <c r="F560" s="2" t="s">
        <v>17</v>
      </c>
      <c r="G560" s="2">
        <v>16</v>
      </c>
      <c r="H560" s="2">
        <v>16</v>
      </c>
      <c r="I560" s="2">
        <v>71</v>
      </c>
      <c r="J560" s="2">
        <v>54</v>
      </c>
      <c r="K560" s="2">
        <v>420</v>
      </c>
      <c r="L560" s="2">
        <v>2</v>
      </c>
      <c r="M560" s="2">
        <v>21</v>
      </c>
      <c r="N560" s="2">
        <v>25</v>
      </c>
      <c r="O560" s="2">
        <v>0.5</v>
      </c>
      <c r="P560" s="2">
        <v>395</v>
      </c>
      <c r="Q560" s="2">
        <v>7.3</v>
      </c>
      <c r="R560" s="2">
        <v>0.6</v>
      </c>
      <c r="S560" s="2">
        <v>6</v>
      </c>
      <c r="T560" s="2">
        <v>9</v>
      </c>
      <c r="U560" s="2">
        <v>4</v>
      </c>
      <c r="V560" s="2">
        <v>5.6</v>
      </c>
      <c r="W560" s="2">
        <v>0</v>
      </c>
      <c r="X560" s="2">
        <v>99.5</v>
      </c>
      <c r="Y560" t="str">
        <f t="shared" si="32"/>
        <v>Ezekiel Elliott</v>
      </c>
      <c r="Z560" t="str">
        <f t="shared" si="33"/>
        <v>2019-Ezekiel Elliott</v>
      </c>
      <c r="AA560" s="13">
        <f t="shared" si="34"/>
        <v>420</v>
      </c>
      <c r="AB560">
        <f t="shared" si="35"/>
        <v>395</v>
      </c>
    </row>
    <row r="561" spans="1:28" x14ac:dyDescent="0.2">
      <c r="A561">
        <v>2019</v>
      </c>
      <c r="B561" s="1">
        <v>61</v>
      </c>
      <c r="C561" s="2" t="s">
        <v>180</v>
      </c>
      <c r="D561" s="2" t="s">
        <v>43</v>
      </c>
      <c r="E561" s="2">
        <v>23</v>
      </c>
      <c r="F561" s="2" t="s">
        <v>181</v>
      </c>
      <c r="G561" s="2">
        <v>16</v>
      </c>
      <c r="H561" s="2">
        <v>15</v>
      </c>
      <c r="I561" s="2">
        <v>105</v>
      </c>
      <c r="J561" s="2">
        <v>54</v>
      </c>
      <c r="K561" s="2">
        <v>627</v>
      </c>
      <c r="L561" s="2">
        <v>6</v>
      </c>
      <c r="M561" s="2">
        <v>36</v>
      </c>
      <c r="N561" s="2">
        <v>474</v>
      </c>
      <c r="O561" s="2">
        <v>8.8000000000000007</v>
      </c>
      <c r="P561" s="2">
        <v>153</v>
      </c>
      <c r="Q561" s="2">
        <v>2.8</v>
      </c>
      <c r="R561" s="2">
        <v>14.6</v>
      </c>
      <c r="S561" s="2">
        <v>3</v>
      </c>
      <c r="T561" s="2">
        <v>18</v>
      </c>
      <c r="U561" s="2">
        <v>7</v>
      </c>
      <c r="V561" s="2">
        <v>6.7</v>
      </c>
      <c r="W561" s="2">
        <v>1</v>
      </c>
      <c r="X561" s="2">
        <v>84.9</v>
      </c>
      <c r="Y561" t="str">
        <f t="shared" si="32"/>
        <v>Curtis Samuel</v>
      </c>
      <c r="Z561" t="str">
        <f t="shared" si="33"/>
        <v>2019-Curtis Samuel</v>
      </c>
      <c r="AA561" s="13">
        <f t="shared" si="34"/>
        <v>627</v>
      </c>
      <c r="AB561">
        <f t="shared" si="35"/>
        <v>153</v>
      </c>
    </row>
    <row r="562" spans="1:28" x14ac:dyDescent="0.2">
      <c r="A562">
        <v>2019</v>
      </c>
      <c r="B562" s="1">
        <v>62</v>
      </c>
      <c r="C562" s="2" t="s">
        <v>38</v>
      </c>
      <c r="D562" s="2" t="s">
        <v>39</v>
      </c>
      <c r="E562" s="2">
        <v>24</v>
      </c>
      <c r="F562" s="2" t="s">
        <v>17</v>
      </c>
      <c r="G562" s="2">
        <v>14</v>
      </c>
      <c r="H562" s="2">
        <v>14</v>
      </c>
      <c r="I562" s="2">
        <v>63</v>
      </c>
      <c r="J562" s="2">
        <v>53</v>
      </c>
      <c r="K562" s="2">
        <v>519</v>
      </c>
      <c r="L562" s="2">
        <v>0</v>
      </c>
      <c r="M562" s="2">
        <v>26</v>
      </c>
      <c r="N562" s="2">
        <v>-72</v>
      </c>
      <c r="O562" s="2">
        <v>-1.4</v>
      </c>
      <c r="P562" s="2">
        <v>591</v>
      </c>
      <c r="Q562" s="2">
        <v>11.2</v>
      </c>
      <c r="R562" s="2">
        <v>-1.5</v>
      </c>
      <c r="S562" s="2">
        <v>9</v>
      </c>
      <c r="T562" s="2">
        <v>5.9</v>
      </c>
      <c r="U562" s="2">
        <v>7</v>
      </c>
      <c r="V562" s="2">
        <v>11.1</v>
      </c>
      <c r="W562" s="2">
        <v>0</v>
      </c>
      <c r="X562" s="2">
        <v>101</v>
      </c>
      <c r="Y562" t="str">
        <f t="shared" si="32"/>
        <v>Dalvin Cook</v>
      </c>
      <c r="Z562" t="str">
        <f t="shared" si="33"/>
        <v>2019-Dalvin Cook</v>
      </c>
      <c r="AA562" s="13">
        <f t="shared" si="34"/>
        <v>593.14285714285711</v>
      </c>
      <c r="AB562">
        <f t="shared" si="35"/>
        <v>675.42857142857144</v>
      </c>
    </row>
    <row r="563" spans="1:28" x14ac:dyDescent="0.2">
      <c r="A563">
        <v>2019</v>
      </c>
      <c r="B563" s="1">
        <v>63</v>
      </c>
      <c r="C563" s="2" t="s">
        <v>309</v>
      </c>
      <c r="D563" s="2" t="s">
        <v>68</v>
      </c>
      <c r="E563" s="2">
        <v>26</v>
      </c>
      <c r="F563" s="2" t="s">
        <v>181</v>
      </c>
      <c r="G563" s="2">
        <v>16</v>
      </c>
      <c r="H563" s="2">
        <v>15</v>
      </c>
      <c r="I563" s="2">
        <v>96</v>
      </c>
      <c r="J563" s="2">
        <v>52</v>
      </c>
      <c r="K563" s="2">
        <v>779</v>
      </c>
      <c r="L563" s="2">
        <v>5</v>
      </c>
      <c r="M563" s="2">
        <v>35</v>
      </c>
      <c r="N563" s="2">
        <v>586</v>
      </c>
      <c r="O563" s="2">
        <v>11.3</v>
      </c>
      <c r="P563" s="2">
        <v>193</v>
      </c>
      <c r="Q563" s="2">
        <v>3.7</v>
      </c>
      <c r="R563" s="2">
        <v>14.6</v>
      </c>
      <c r="S563" s="2">
        <v>1</v>
      </c>
      <c r="T563" s="2">
        <v>52</v>
      </c>
      <c r="U563" s="2">
        <v>4</v>
      </c>
      <c r="V563" s="2">
        <v>4.2</v>
      </c>
      <c r="W563" s="2">
        <v>3</v>
      </c>
      <c r="X563" s="2">
        <v>85.4</v>
      </c>
      <c r="Y563" t="str">
        <f t="shared" si="32"/>
        <v>Robby Anderson</v>
      </c>
      <c r="Z563" t="str">
        <f t="shared" si="33"/>
        <v>2019-Robby Anderson</v>
      </c>
      <c r="AA563" s="13">
        <f t="shared" si="34"/>
        <v>779</v>
      </c>
      <c r="AB563">
        <f t="shared" si="35"/>
        <v>193</v>
      </c>
    </row>
    <row r="564" spans="1:28" x14ac:dyDescent="0.2">
      <c r="A564">
        <v>2019</v>
      </c>
      <c r="B564" s="1">
        <v>64</v>
      </c>
      <c r="C564" s="2" t="s">
        <v>111</v>
      </c>
      <c r="D564" s="2" t="s">
        <v>35</v>
      </c>
      <c r="E564" s="2">
        <v>22</v>
      </c>
      <c r="F564" s="2" t="s">
        <v>17</v>
      </c>
      <c r="G564" s="2">
        <v>13</v>
      </c>
      <c r="H564" s="2">
        <v>13</v>
      </c>
      <c r="I564" s="2">
        <v>73</v>
      </c>
      <c r="J564" s="2">
        <v>52</v>
      </c>
      <c r="K564" s="2">
        <v>438</v>
      </c>
      <c r="L564" s="2">
        <v>2</v>
      </c>
      <c r="M564" s="2">
        <v>14</v>
      </c>
      <c r="N564" s="2">
        <v>0</v>
      </c>
      <c r="O564" s="2">
        <v>0</v>
      </c>
      <c r="P564" s="2">
        <v>438</v>
      </c>
      <c r="Q564" s="2">
        <v>8.4</v>
      </c>
      <c r="R564" s="2">
        <v>0.8</v>
      </c>
      <c r="S564" s="2">
        <v>8</v>
      </c>
      <c r="T564" s="2">
        <v>6.5</v>
      </c>
      <c r="U564" s="2">
        <v>4</v>
      </c>
      <c r="V564" s="2">
        <v>5.5</v>
      </c>
      <c r="W564" s="2">
        <v>0</v>
      </c>
      <c r="X564" s="2">
        <v>95.6</v>
      </c>
      <c r="Y564" t="str">
        <f t="shared" si="32"/>
        <v>Saquon Barkley</v>
      </c>
      <c r="Z564" t="str">
        <f t="shared" si="33"/>
        <v>2019-Saquon Barkley</v>
      </c>
      <c r="AA564" s="13">
        <f t="shared" si="34"/>
        <v>539.07692307692309</v>
      </c>
      <c r="AB564">
        <f t="shared" si="35"/>
        <v>539.07692307692309</v>
      </c>
    </row>
    <row r="565" spans="1:28" x14ac:dyDescent="0.2">
      <c r="A565">
        <v>2019</v>
      </c>
      <c r="B565" s="1">
        <v>65</v>
      </c>
      <c r="C565" s="2" t="s">
        <v>262</v>
      </c>
      <c r="D565" s="2" t="s">
        <v>26</v>
      </c>
      <c r="E565" s="2">
        <v>22</v>
      </c>
      <c r="F565" s="2" t="s">
        <v>181</v>
      </c>
      <c r="G565" s="2">
        <v>16</v>
      </c>
      <c r="H565" s="2">
        <v>11</v>
      </c>
      <c r="I565" s="2">
        <v>84</v>
      </c>
      <c r="J565" s="2">
        <v>52</v>
      </c>
      <c r="K565" s="2">
        <v>1051</v>
      </c>
      <c r="L565" s="2">
        <v>8</v>
      </c>
      <c r="M565" s="2">
        <v>39</v>
      </c>
      <c r="N565" s="2">
        <v>586</v>
      </c>
      <c r="O565" s="2">
        <v>11.3</v>
      </c>
      <c r="P565" s="2">
        <v>465</v>
      </c>
      <c r="Q565" s="2">
        <v>8.9</v>
      </c>
      <c r="R565" s="2">
        <v>13.2</v>
      </c>
      <c r="S565" s="2">
        <v>8</v>
      </c>
      <c r="T565" s="2">
        <v>6.5</v>
      </c>
      <c r="U565" s="2">
        <v>2</v>
      </c>
      <c r="V565" s="2">
        <v>2.4</v>
      </c>
      <c r="W565" s="2">
        <v>2</v>
      </c>
      <c r="X565" s="2">
        <v>127.6</v>
      </c>
      <c r="Y565" t="str">
        <f t="shared" si="32"/>
        <v>A.J. Brown</v>
      </c>
      <c r="Z565" t="str">
        <f t="shared" si="33"/>
        <v>2019-A.J. Brown</v>
      </c>
      <c r="AA565" s="13">
        <f t="shared" si="34"/>
        <v>1051</v>
      </c>
      <c r="AB565">
        <f t="shared" si="35"/>
        <v>465</v>
      </c>
    </row>
    <row r="566" spans="1:28" x14ac:dyDescent="0.2">
      <c r="A566">
        <v>2019</v>
      </c>
      <c r="B566" s="1">
        <v>66</v>
      </c>
      <c r="C566" s="2" t="s">
        <v>341</v>
      </c>
      <c r="D566" s="2" t="s">
        <v>41</v>
      </c>
      <c r="E566" s="2">
        <v>25</v>
      </c>
      <c r="F566" s="2" t="s">
        <v>181</v>
      </c>
      <c r="G566" s="2">
        <v>16</v>
      </c>
      <c r="H566" s="2">
        <v>7</v>
      </c>
      <c r="I566" s="2">
        <v>85</v>
      </c>
      <c r="J566" s="2">
        <v>52</v>
      </c>
      <c r="K566" s="2">
        <v>656</v>
      </c>
      <c r="L566" s="2">
        <v>2</v>
      </c>
      <c r="M566" s="2">
        <v>34</v>
      </c>
      <c r="N566" s="2">
        <v>439</v>
      </c>
      <c r="O566" s="2">
        <v>8.4</v>
      </c>
      <c r="P566" s="2">
        <v>217</v>
      </c>
      <c r="Q566" s="2">
        <v>4.2</v>
      </c>
      <c r="R566" s="2">
        <v>10.1</v>
      </c>
      <c r="S566" s="2">
        <v>4</v>
      </c>
      <c r="T566" s="2">
        <v>13</v>
      </c>
      <c r="U566" s="2">
        <v>3</v>
      </c>
      <c r="V566" s="2">
        <v>3.5</v>
      </c>
      <c r="W566" s="2">
        <v>3</v>
      </c>
      <c r="X566" s="2">
        <v>78.400000000000006</v>
      </c>
      <c r="Y566" t="str">
        <f t="shared" si="32"/>
        <v>Anthony Miller</v>
      </c>
      <c r="Z566" t="str">
        <f t="shared" si="33"/>
        <v>2019-Anthony Miller</v>
      </c>
      <c r="AA566" s="13">
        <f t="shared" si="34"/>
        <v>656</v>
      </c>
      <c r="AB566">
        <f t="shared" si="35"/>
        <v>217</v>
      </c>
    </row>
    <row r="567" spans="1:28" x14ac:dyDescent="0.2">
      <c r="A567">
        <v>2019</v>
      </c>
      <c r="B567" s="1">
        <v>67</v>
      </c>
      <c r="C567" s="2" t="s">
        <v>974</v>
      </c>
      <c r="D567" s="2" t="s">
        <v>43</v>
      </c>
      <c r="E567" s="2">
        <v>34</v>
      </c>
      <c r="F567" s="2" t="s">
        <v>232</v>
      </c>
      <c r="G567" s="2">
        <v>14</v>
      </c>
      <c r="H567" s="2">
        <v>14</v>
      </c>
      <c r="I567" s="2">
        <v>82</v>
      </c>
      <c r="J567" s="2">
        <v>52</v>
      </c>
      <c r="K567" s="2">
        <v>597</v>
      </c>
      <c r="L567" s="2">
        <v>2</v>
      </c>
      <c r="M567" s="2">
        <v>34</v>
      </c>
      <c r="N567" s="2">
        <v>396</v>
      </c>
      <c r="O567" s="2">
        <v>7.6</v>
      </c>
      <c r="P567" s="2">
        <v>201</v>
      </c>
      <c r="Q567" s="2">
        <v>3.9</v>
      </c>
      <c r="R567" s="2">
        <v>9</v>
      </c>
      <c r="S567" s="2">
        <v>2</v>
      </c>
      <c r="T567" s="2">
        <v>26</v>
      </c>
      <c r="U567" s="2">
        <v>3</v>
      </c>
      <c r="V567" s="2">
        <v>3.7</v>
      </c>
      <c r="W567" s="2">
        <v>2</v>
      </c>
      <c r="X567" s="2">
        <v>83.2</v>
      </c>
      <c r="Y567" t="str">
        <f t="shared" si="32"/>
        <v>Greg Olsen</v>
      </c>
      <c r="Z567" t="str">
        <f t="shared" si="33"/>
        <v>2019-Greg Olsen</v>
      </c>
      <c r="AA567" s="13">
        <f t="shared" si="34"/>
        <v>682.28571428571433</v>
      </c>
      <c r="AB567">
        <f t="shared" si="35"/>
        <v>229.71428571428572</v>
      </c>
    </row>
    <row r="568" spans="1:28" x14ac:dyDescent="0.2">
      <c r="A568">
        <v>2019</v>
      </c>
      <c r="B568" s="1">
        <v>68</v>
      </c>
      <c r="C568" s="2" t="s">
        <v>306</v>
      </c>
      <c r="D568" s="2" t="s">
        <v>62</v>
      </c>
      <c r="E568" s="2">
        <v>26</v>
      </c>
      <c r="F568" s="2" t="s">
        <v>181</v>
      </c>
      <c r="G568" s="2">
        <v>14</v>
      </c>
      <c r="H568" s="2">
        <v>13</v>
      </c>
      <c r="I568" s="2">
        <v>90</v>
      </c>
      <c r="J568" s="2">
        <v>52</v>
      </c>
      <c r="K568" s="2">
        <v>673</v>
      </c>
      <c r="L568" s="2">
        <v>3</v>
      </c>
      <c r="M568" s="2">
        <v>30</v>
      </c>
      <c r="N568" s="2">
        <v>376</v>
      </c>
      <c r="O568" s="2">
        <v>7.2</v>
      </c>
      <c r="P568" s="2">
        <v>297</v>
      </c>
      <c r="Q568" s="2">
        <v>5.7</v>
      </c>
      <c r="R568" s="2">
        <v>9.5</v>
      </c>
      <c r="S568" s="2">
        <v>0</v>
      </c>
      <c r="T568" s="3"/>
      <c r="U568" s="2">
        <v>4</v>
      </c>
      <c r="V568" s="2">
        <v>4.4000000000000004</v>
      </c>
      <c r="W568" s="2">
        <v>0</v>
      </c>
      <c r="X568" s="2">
        <v>92.5</v>
      </c>
      <c r="Y568" t="str">
        <f t="shared" si="32"/>
        <v>Sammy Watkins</v>
      </c>
      <c r="Z568" t="str">
        <f t="shared" si="33"/>
        <v>2019-Sammy Watkins</v>
      </c>
      <c r="AA568" s="13">
        <f t="shared" si="34"/>
        <v>769.14285714285711</v>
      </c>
      <c r="AB568">
        <f t="shared" si="35"/>
        <v>339.42857142857144</v>
      </c>
    </row>
    <row r="569" spans="1:28" x14ac:dyDescent="0.2">
      <c r="A569">
        <v>2019</v>
      </c>
      <c r="B569" s="1">
        <v>69</v>
      </c>
      <c r="C569" s="2" t="s">
        <v>987</v>
      </c>
      <c r="D569" s="2" t="s">
        <v>78</v>
      </c>
      <c r="E569" s="2">
        <v>24</v>
      </c>
      <c r="F569" s="2" t="s">
        <v>311</v>
      </c>
      <c r="G569" s="2">
        <v>16</v>
      </c>
      <c r="H569" s="2">
        <v>5</v>
      </c>
      <c r="I569" s="2">
        <v>89</v>
      </c>
      <c r="J569" s="2">
        <v>51</v>
      </c>
      <c r="K569" s="2">
        <v>570</v>
      </c>
      <c r="L569" s="2">
        <v>5</v>
      </c>
      <c r="M569" s="2">
        <v>25</v>
      </c>
      <c r="N569" s="2">
        <v>408</v>
      </c>
      <c r="O569" s="2">
        <v>8</v>
      </c>
      <c r="P569" s="2">
        <v>162</v>
      </c>
      <c r="Q569" s="2">
        <v>3.2</v>
      </c>
      <c r="R569" s="2">
        <v>10.1</v>
      </c>
      <c r="S569" s="2">
        <v>0</v>
      </c>
      <c r="T569" s="3"/>
      <c r="U569" s="2">
        <v>0</v>
      </c>
      <c r="V569" s="2">
        <v>0</v>
      </c>
      <c r="W569" s="2">
        <v>2</v>
      </c>
      <c r="X569" s="2">
        <v>85.9</v>
      </c>
      <c r="Y569" t="str">
        <f t="shared" si="32"/>
        <v>Mike Gesicki</v>
      </c>
      <c r="Z569" t="str">
        <f t="shared" si="33"/>
        <v>2019-Mike Gesicki</v>
      </c>
      <c r="AA569" s="13">
        <f t="shared" si="34"/>
        <v>570</v>
      </c>
      <c r="AB569">
        <f t="shared" si="35"/>
        <v>162</v>
      </c>
    </row>
    <row r="570" spans="1:28" x14ac:dyDescent="0.2">
      <c r="A570">
        <v>2019</v>
      </c>
      <c r="B570" s="1">
        <v>70</v>
      </c>
      <c r="C570" s="2" t="s">
        <v>87</v>
      </c>
      <c r="D570" s="2" t="s">
        <v>115</v>
      </c>
      <c r="E570" s="2">
        <v>25</v>
      </c>
      <c r="F570" s="3"/>
      <c r="G570" s="2">
        <v>14</v>
      </c>
      <c r="H570" s="2">
        <v>10</v>
      </c>
      <c r="I570" s="2">
        <v>68</v>
      </c>
      <c r="J570" s="2">
        <v>50</v>
      </c>
      <c r="K570" s="2">
        <v>345</v>
      </c>
      <c r="L570" s="2">
        <v>0</v>
      </c>
      <c r="M570" s="2">
        <v>15</v>
      </c>
      <c r="N570" s="2">
        <v>-79</v>
      </c>
      <c r="O570" s="2">
        <v>-1.6</v>
      </c>
      <c r="P570" s="2">
        <v>424</v>
      </c>
      <c r="Q570" s="2">
        <v>8.5</v>
      </c>
      <c r="R570" s="2">
        <v>-0.6</v>
      </c>
      <c r="S570" s="2">
        <v>2</v>
      </c>
      <c r="T570" s="2">
        <v>25</v>
      </c>
      <c r="U570" s="2">
        <v>3</v>
      </c>
      <c r="V570" s="2">
        <v>4.4000000000000004</v>
      </c>
      <c r="W570" s="3"/>
      <c r="X570" s="2">
        <v>84.5</v>
      </c>
      <c r="Y570" t="str">
        <f t="shared" si="32"/>
        <v>Kenyan Drake</v>
      </c>
      <c r="Z570" t="str">
        <f t="shared" si="33"/>
        <v>2019-Kenyan Drake</v>
      </c>
      <c r="AA570" s="13">
        <f t="shared" si="34"/>
        <v>394.28571428571428</v>
      </c>
      <c r="AB570">
        <f t="shared" si="35"/>
        <v>484.57142857142856</v>
      </c>
    </row>
    <row r="571" spans="1:28" x14ac:dyDescent="0.2">
      <c r="A571">
        <v>2019</v>
      </c>
      <c r="B571" s="1">
        <v>71</v>
      </c>
      <c r="C571" s="2" t="s">
        <v>46</v>
      </c>
      <c r="D571" s="2" t="s">
        <v>47</v>
      </c>
      <c r="E571" s="2">
        <v>22</v>
      </c>
      <c r="F571" s="2" t="s">
        <v>17</v>
      </c>
      <c r="G571" s="2">
        <v>16</v>
      </c>
      <c r="H571" s="2">
        <v>11</v>
      </c>
      <c r="I571" s="2">
        <v>63</v>
      </c>
      <c r="J571" s="2">
        <v>50</v>
      </c>
      <c r="K571" s="2">
        <v>509</v>
      </c>
      <c r="L571" s="2">
        <v>3</v>
      </c>
      <c r="M571" s="2">
        <v>19</v>
      </c>
      <c r="N571" s="2">
        <v>89</v>
      </c>
      <c r="O571" s="2">
        <v>1.8</v>
      </c>
      <c r="P571" s="2">
        <v>420</v>
      </c>
      <c r="Q571" s="2">
        <v>8.4</v>
      </c>
      <c r="R571" s="2">
        <v>2</v>
      </c>
      <c r="S571" s="2">
        <v>4</v>
      </c>
      <c r="T571" s="2">
        <v>12.5</v>
      </c>
      <c r="U571" s="2">
        <v>3</v>
      </c>
      <c r="V571" s="2">
        <v>4.8</v>
      </c>
      <c r="W571" s="2">
        <v>0</v>
      </c>
      <c r="X571" s="2">
        <v>116.2</v>
      </c>
      <c r="Y571" t="str">
        <f t="shared" si="32"/>
        <v>Miles Sanders</v>
      </c>
      <c r="Z571" t="str">
        <f t="shared" si="33"/>
        <v>2019-Miles Sanders</v>
      </c>
      <c r="AA571" s="13">
        <f t="shared" si="34"/>
        <v>509</v>
      </c>
      <c r="AB571">
        <f t="shared" si="35"/>
        <v>420</v>
      </c>
    </row>
    <row r="572" spans="1:28" x14ac:dyDescent="0.2">
      <c r="A572">
        <v>2019</v>
      </c>
      <c r="B572" s="1">
        <v>72</v>
      </c>
      <c r="C572" s="2" t="s">
        <v>448</v>
      </c>
      <c r="D572" s="2" t="s">
        <v>74</v>
      </c>
      <c r="E572" s="2">
        <v>25</v>
      </c>
      <c r="F572" s="2" t="s">
        <v>181</v>
      </c>
      <c r="G572" s="2">
        <v>11</v>
      </c>
      <c r="H572" s="2">
        <v>11</v>
      </c>
      <c r="I572" s="2">
        <v>71</v>
      </c>
      <c r="J572" s="2">
        <v>49</v>
      </c>
      <c r="K572" s="2">
        <v>670</v>
      </c>
      <c r="L572" s="2">
        <v>3</v>
      </c>
      <c r="M572" s="2">
        <v>26</v>
      </c>
      <c r="N572" s="2">
        <v>451</v>
      </c>
      <c r="O572" s="2">
        <v>9.1999999999999993</v>
      </c>
      <c r="P572" s="2">
        <v>219</v>
      </c>
      <c r="Q572" s="2">
        <v>4.5</v>
      </c>
      <c r="R572" s="2">
        <v>14.2</v>
      </c>
      <c r="S572" s="2">
        <v>2</v>
      </c>
      <c r="T572" s="2">
        <v>24.5</v>
      </c>
      <c r="U572" s="2">
        <v>5</v>
      </c>
      <c r="V572" s="2">
        <v>7</v>
      </c>
      <c r="W572" s="2">
        <v>3</v>
      </c>
      <c r="X572" s="2">
        <v>95.4</v>
      </c>
      <c r="Y572" t="str">
        <f t="shared" si="32"/>
        <v>Will Fuller</v>
      </c>
      <c r="Z572" t="str">
        <f t="shared" si="33"/>
        <v>2019-Will Fuller</v>
      </c>
      <c r="AA572" s="13">
        <f t="shared" si="34"/>
        <v>974.5454545454545</v>
      </c>
      <c r="AB572">
        <f t="shared" si="35"/>
        <v>318.54545454545456</v>
      </c>
    </row>
    <row r="573" spans="1:28" x14ac:dyDescent="0.2">
      <c r="A573">
        <v>2019</v>
      </c>
      <c r="B573" s="1">
        <v>73</v>
      </c>
      <c r="C573" s="2" t="s">
        <v>246</v>
      </c>
      <c r="D573" s="2" t="s">
        <v>33</v>
      </c>
      <c r="E573" s="2">
        <v>23</v>
      </c>
      <c r="F573" s="3"/>
      <c r="G573" s="2">
        <v>16</v>
      </c>
      <c r="H573" s="2">
        <v>4</v>
      </c>
      <c r="I573" s="2">
        <v>74</v>
      </c>
      <c r="J573" s="2">
        <v>49</v>
      </c>
      <c r="K573" s="2">
        <v>446</v>
      </c>
      <c r="L573" s="2">
        <v>1</v>
      </c>
      <c r="M573" s="2">
        <v>25</v>
      </c>
      <c r="N573" s="2">
        <v>295</v>
      </c>
      <c r="O573" s="2">
        <v>6</v>
      </c>
      <c r="P573" s="2">
        <v>151</v>
      </c>
      <c r="Q573" s="2">
        <v>3.1</v>
      </c>
      <c r="R573" s="2">
        <v>7.1</v>
      </c>
      <c r="S573" s="2">
        <v>0</v>
      </c>
      <c r="T573" s="3"/>
      <c r="U573" s="2">
        <v>0</v>
      </c>
      <c r="V573" s="2">
        <v>0</v>
      </c>
      <c r="W573" s="2">
        <v>1</v>
      </c>
      <c r="X573" s="2">
        <v>81.3</v>
      </c>
      <c r="Y573" t="str">
        <f t="shared" si="32"/>
        <v>Russell Gage</v>
      </c>
      <c r="Z573" t="str">
        <f t="shared" si="33"/>
        <v>2019-Russell Gage</v>
      </c>
      <c r="AA573" s="13">
        <f t="shared" si="34"/>
        <v>446</v>
      </c>
      <c r="AB573">
        <f t="shared" si="35"/>
        <v>151</v>
      </c>
    </row>
    <row r="574" spans="1:28" x14ac:dyDescent="0.2">
      <c r="A574">
        <v>2019</v>
      </c>
      <c r="B574" s="1">
        <v>74</v>
      </c>
      <c r="C574" s="2" t="s">
        <v>110</v>
      </c>
      <c r="D574" s="2" t="s">
        <v>19</v>
      </c>
      <c r="E574" s="2">
        <v>25</v>
      </c>
      <c r="F574" s="2" t="s">
        <v>17</v>
      </c>
      <c r="G574" s="2">
        <v>16</v>
      </c>
      <c r="H574" s="2">
        <v>16</v>
      </c>
      <c r="I574" s="2">
        <v>68</v>
      </c>
      <c r="J574" s="2">
        <v>49</v>
      </c>
      <c r="K574" s="2">
        <v>474</v>
      </c>
      <c r="L574" s="2">
        <v>3</v>
      </c>
      <c r="M574" s="2">
        <v>18</v>
      </c>
      <c r="N574" s="2">
        <v>41</v>
      </c>
      <c r="O574" s="2">
        <v>0.8</v>
      </c>
      <c r="P574" s="2">
        <v>433</v>
      </c>
      <c r="Q574" s="2">
        <v>8.8000000000000007</v>
      </c>
      <c r="R574" s="2">
        <v>2.8</v>
      </c>
      <c r="S574" s="2">
        <v>10</v>
      </c>
      <c r="T574" s="2">
        <v>4.9000000000000004</v>
      </c>
      <c r="U574" s="2">
        <v>2</v>
      </c>
      <c r="V574" s="2">
        <v>2.9</v>
      </c>
      <c r="W574" s="2">
        <v>0</v>
      </c>
      <c r="X574" s="2">
        <v>105.9</v>
      </c>
      <c r="Y574" t="str">
        <f t="shared" si="32"/>
        <v>Aaron Jones</v>
      </c>
      <c r="Z574" t="str">
        <f t="shared" si="33"/>
        <v>2019-Aaron Jones</v>
      </c>
      <c r="AA574" s="13">
        <f t="shared" si="34"/>
        <v>474</v>
      </c>
      <c r="AB574">
        <f t="shared" si="35"/>
        <v>433</v>
      </c>
    </row>
    <row r="575" spans="1:28" x14ac:dyDescent="0.2">
      <c r="A575">
        <v>2019</v>
      </c>
      <c r="B575" s="1">
        <v>75</v>
      </c>
      <c r="C575" s="2" t="s">
        <v>1129</v>
      </c>
      <c r="D575" s="2" t="s">
        <v>109</v>
      </c>
      <c r="E575" s="2">
        <v>24</v>
      </c>
      <c r="F575" s="3"/>
      <c r="G575" s="2">
        <v>13</v>
      </c>
      <c r="H575" s="2">
        <v>4</v>
      </c>
      <c r="I575" s="2">
        <v>71</v>
      </c>
      <c r="J575" s="2">
        <v>49</v>
      </c>
      <c r="K575" s="2">
        <v>605</v>
      </c>
      <c r="L575" s="2">
        <v>4</v>
      </c>
      <c r="M575" s="2">
        <v>30</v>
      </c>
      <c r="N575" s="2">
        <v>304</v>
      </c>
      <c r="O575" s="2">
        <v>6.2</v>
      </c>
      <c r="P575" s="2">
        <v>301</v>
      </c>
      <c r="Q575" s="2">
        <v>6.1</v>
      </c>
      <c r="R575" s="2">
        <v>7</v>
      </c>
      <c r="S575" s="2">
        <v>5</v>
      </c>
      <c r="T575" s="2">
        <v>9.8000000000000007</v>
      </c>
      <c r="U575" s="2">
        <v>4</v>
      </c>
      <c r="V575" s="2">
        <v>5.6</v>
      </c>
      <c r="W575" s="2">
        <v>1</v>
      </c>
      <c r="X575" s="2">
        <v>108</v>
      </c>
      <c r="Y575" t="str">
        <f t="shared" si="32"/>
        <v>Hunter Renfrow</v>
      </c>
      <c r="Z575" t="str">
        <f t="shared" si="33"/>
        <v>2019-Hunter Renfrow</v>
      </c>
      <c r="AA575" s="13">
        <f t="shared" si="34"/>
        <v>744.61538461538464</v>
      </c>
      <c r="AB575">
        <f t="shared" si="35"/>
        <v>370.46153846153845</v>
      </c>
    </row>
    <row r="576" spans="1:28" x14ac:dyDescent="0.2">
      <c r="A576">
        <v>2019</v>
      </c>
      <c r="B576" s="1">
        <v>76</v>
      </c>
      <c r="C576" s="2" t="s">
        <v>353</v>
      </c>
      <c r="D576" s="2" t="s">
        <v>35</v>
      </c>
      <c r="E576" s="2">
        <v>31</v>
      </c>
      <c r="F576" s="2" t="s">
        <v>181</v>
      </c>
      <c r="G576" s="2">
        <v>11</v>
      </c>
      <c r="H576" s="2">
        <v>10</v>
      </c>
      <c r="I576" s="2">
        <v>85</v>
      </c>
      <c r="J576" s="2">
        <v>49</v>
      </c>
      <c r="K576" s="2">
        <v>676</v>
      </c>
      <c r="L576" s="2">
        <v>6</v>
      </c>
      <c r="M576" s="2">
        <v>30</v>
      </c>
      <c r="N576" s="2">
        <v>392</v>
      </c>
      <c r="O576" s="2">
        <v>8</v>
      </c>
      <c r="P576" s="2">
        <v>284</v>
      </c>
      <c r="Q576" s="2">
        <v>5.8</v>
      </c>
      <c r="R576" s="2">
        <v>9.6</v>
      </c>
      <c r="S576" s="2">
        <v>3</v>
      </c>
      <c r="T576" s="2">
        <v>16.3</v>
      </c>
      <c r="U576" s="2">
        <v>3</v>
      </c>
      <c r="V576" s="2">
        <v>3.5</v>
      </c>
      <c r="W576" s="2">
        <v>4</v>
      </c>
      <c r="X576" s="2">
        <v>87.2</v>
      </c>
      <c r="Y576" t="str">
        <f t="shared" si="32"/>
        <v>Golden Tate</v>
      </c>
      <c r="Z576" t="str">
        <f t="shared" si="33"/>
        <v>2019-Golden Tate</v>
      </c>
      <c r="AA576" s="13">
        <f t="shared" si="34"/>
        <v>983.27272727272725</v>
      </c>
      <c r="AB576">
        <f t="shared" si="35"/>
        <v>413.09090909090907</v>
      </c>
    </row>
    <row r="577" spans="1:28" x14ac:dyDescent="0.2">
      <c r="A577">
        <v>2019</v>
      </c>
      <c r="B577" s="1">
        <v>77</v>
      </c>
      <c r="C577" s="2" t="s">
        <v>358</v>
      </c>
      <c r="D577" s="2" t="s">
        <v>55</v>
      </c>
      <c r="E577" s="2">
        <v>25</v>
      </c>
      <c r="F577" s="2" t="s">
        <v>181</v>
      </c>
      <c r="G577" s="2">
        <v>15</v>
      </c>
      <c r="H577" s="2">
        <v>15</v>
      </c>
      <c r="I577" s="2">
        <v>90</v>
      </c>
      <c r="J577" s="2">
        <v>49</v>
      </c>
      <c r="K577" s="2">
        <v>1001</v>
      </c>
      <c r="L577" s="2">
        <v>2</v>
      </c>
      <c r="M577" s="2">
        <v>41</v>
      </c>
      <c r="N577" s="2">
        <v>814</v>
      </c>
      <c r="O577" s="2">
        <v>16.600000000000001</v>
      </c>
      <c r="P577" s="2">
        <v>187</v>
      </c>
      <c r="Q577" s="2">
        <v>3.8</v>
      </c>
      <c r="R577" s="2">
        <v>17.8</v>
      </c>
      <c r="S577" s="2">
        <v>3</v>
      </c>
      <c r="T577" s="2">
        <v>16.3</v>
      </c>
      <c r="U577" s="2">
        <v>4</v>
      </c>
      <c r="V577" s="2">
        <v>4.4000000000000004</v>
      </c>
      <c r="W577" s="2">
        <v>8</v>
      </c>
      <c r="X577" s="2">
        <v>64.2</v>
      </c>
      <c r="Y577" t="str">
        <f t="shared" si="32"/>
        <v>Mike Williams</v>
      </c>
      <c r="Z577" t="str">
        <f t="shared" si="33"/>
        <v>2019-Mike Williams</v>
      </c>
      <c r="AA577" s="13">
        <f t="shared" si="34"/>
        <v>1067.7333333333333</v>
      </c>
      <c r="AB577">
        <f t="shared" si="35"/>
        <v>199.46666666666667</v>
      </c>
    </row>
    <row r="578" spans="1:28" x14ac:dyDescent="0.2">
      <c r="A578">
        <v>2019</v>
      </c>
      <c r="B578" s="1">
        <v>78</v>
      </c>
      <c r="C578" s="2" t="s">
        <v>434</v>
      </c>
      <c r="D578" s="2" t="s">
        <v>35</v>
      </c>
      <c r="E578" s="2">
        <v>22</v>
      </c>
      <c r="F578" s="2" t="s">
        <v>181</v>
      </c>
      <c r="G578" s="2">
        <v>14</v>
      </c>
      <c r="H578" s="2">
        <v>9</v>
      </c>
      <c r="I578" s="2">
        <v>84</v>
      </c>
      <c r="J578" s="2">
        <v>48</v>
      </c>
      <c r="K578" s="2">
        <v>740</v>
      </c>
      <c r="L578" s="2">
        <v>8</v>
      </c>
      <c r="M578" s="2">
        <v>32</v>
      </c>
      <c r="N578" s="2">
        <v>551</v>
      </c>
      <c r="O578" s="2">
        <v>11.5</v>
      </c>
      <c r="P578" s="2">
        <v>189</v>
      </c>
      <c r="Q578" s="2">
        <v>3.9</v>
      </c>
      <c r="R578" s="2">
        <v>14.1</v>
      </c>
      <c r="S578" s="2">
        <v>5</v>
      </c>
      <c r="T578" s="2">
        <v>9.6</v>
      </c>
      <c r="U578" s="2">
        <v>2</v>
      </c>
      <c r="V578" s="2">
        <v>2.4</v>
      </c>
      <c r="W578" s="2">
        <v>4</v>
      </c>
      <c r="X578" s="2">
        <v>98.3</v>
      </c>
      <c r="Y578" t="str">
        <f t="shared" si="32"/>
        <v>Darius Slayton</v>
      </c>
      <c r="Z578" t="str">
        <f t="shared" si="33"/>
        <v>2019-Darius Slayton</v>
      </c>
      <c r="AA578" s="13">
        <f t="shared" si="34"/>
        <v>845.71428571428567</v>
      </c>
      <c r="AB578">
        <f t="shared" si="35"/>
        <v>216</v>
      </c>
    </row>
    <row r="579" spans="1:28" x14ac:dyDescent="0.2">
      <c r="A579">
        <v>2019</v>
      </c>
      <c r="B579" s="1">
        <v>79</v>
      </c>
      <c r="C579" s="2" t="s">
        <v>965</v>
      </c>
      <c r="D579" s="2" t="s">
        <v>31</v>
      </c>
      <c r="E579" s="2">
        <v>27</v>
      </c>
      <c r="F579" s="2" t="s">
        <v>181</v>
      </c>
      <c r="G579" s="2">
        <v>16</v>
      </c>
      <c r="H579" s="2">
        <v>14</v>
      </c>
      <c r="I579" s="2">
        <v>90</v>
      </c>
      <c r="J579" s="2">
        <v>47</v>
      </c>
      <c r="K579" s="2">
        <v>775</v>
      </c>
      <c r="L579" s="2">
        <v>5</v>
      </c>
      <c r="M579" s="2">
        <v>36</v>
      </c>
      <c r="N579" s="2">
        <v>523</v>
      </c>
      <c r="O579" s="2">
        <v>11.1</v>
      </c>
      <c r="P579" s="2">
        <v>252</v>
      </c>
      <c r="Q579" s="2">
        <v>5.4</v>
      </c>
      <c r="R579" s="2">
        <v>14.2</v>
      </c>
      <c r="S579" s="2">
        <v>5</v>
      </c>
      <c r="T579" s="2">
        <v>9.4</v>
      </c>
      <c r="U579" s="2">
        <v>7</v>
      </c>
      <c r="V579" s="2">
        <v>7.8</v>
      </c>
      <c r="W579" s="2">
        <v>0</v>
      </c>
      <c r="X579" s="2">
        <v>100</v>
      </c>
      <c r="Y579" t="str">
        <f t="shared" ref="Y579:Y642" si="36">SUBSTITUTE(SUBSTITUTE(C579,"*",""),"+","")</f>
        <v>Chris Conley</v>
      </c>
      <c r="Z579" t="str">
        <f t="shared" ref="Z579:Z642" si="37">TRIM(CONCATENATE(A579,"-",Y579))</f>
        <v>2019-Chris Conley</v>
      </c>
      <c r="AA579" s="13">
        <f t="shared" ref="AA579:AA642" si="38">K579/G579*16</f>
        <v>775</v>
      </c>
      <c r="AB579">
        <f t="shared" ref="AB579:AB642" si="39">P579/G579*16</f>
        <v>252</v>
      </c>
    </row>
    <row r="580" spans="1:28" x14ac:dyDescent="0.2">
      <c r="A580">
        <v>2019</v>
      </c>
      <c r="B580" s="1">
        <v>80</v>
      </c>
      <c r="C580" s="2" t="s">
        <v>133</v>
      </c>
      <c r="D580" s="2" t="s">
        <v>72</v>
      </c>
      <c r="E580" s="2">
        <v>23</v>
      </c>
      <c r="F580" s="3"/>
      <c r="G580" s="2">
        <v>14</v>
      </c>
      <c r="H580" s="2">
        <v>4</v>
      </c>
      <c r="I580" s="2">
        <v>57</v>
      </c>
      <c r="J580" s="2">
        <v>47</v>
      </c>
      <c r="K580" s="2">
        <v>305</v>
      </c>
      <c r="L580" s="2">
        <v>1</v>
      </c>
      <c r="M580" s="2">
        <v>19</v>
      </c>
      <c r="N580" s="2">
        <v>-61</v>
      </c>
      <c r="O580" s="2">
        <v>-1.3</v>
      </c>
      <c r="P580" s="2">
        <v>366</v>
      </c>
      <c r="Q580" s="2">
        <v>7.8</v>
      </c>
      <c r="R580" s="2">
        <v>-0.8</v>
      </c>
      <c r="S580" s="2">
        <v>1</v>
      </c>
      <c r="T580" s="2">
        <v>47</v>
      </c>
      <c r="U580" s="2">
        <v>5</v>
      </c>
      <c r="V580" s="2">
        <v>8.8000000000000007</v>
      </c>
      <c r="W580" s="2">
        <v>1</v>
      </c>
      <c r="X580" s="2">
        <v>87.5</v>
      </c>
      <c r="Y580" t="str">
        <f t="shared" si="36"/>
        <v>Jaylen Samuels</v>
      </c>
      <c r="Z580" t="str">
        <f t="shared" si="37"/>
        <v>2019-Jaylen Samuels</v>
      </c>
      <c r="AA580" s="13">
        <f t="shared" si="38"/>
        <v>348.57142857142856</v>
      </c>
      <c r="AB580">
        <f t="shared" si="39"/>
        <v>418.28571428571428</v>
      </c>
    </row>
    <row r="581" spans="1:28" x14ac:dyDescent="0.2">
      <c r="A581">
        <v>2019</v>
      </c>
      <c r="B581" s="1">
        <v>81</v>
      </c>
      <c r="C581" s="2" t="s">
        <v>442</v>
      </c>
      <c r="D581" s="2" t="s">
        <v>23</v>
      </c>
      <c r="E581" s="2">
        <v>22</v>
      </c>
      <c r="F581" s="2" t="s">
        <v>169</v>
      </c>
      <c r="G581" s="2">
        <v>14</v>
      </c>
      <c r="H581" s="2">
        <v>11</v>
      </c>
      <c r="I581" s="2">
        <v>71</v>
      </c>
      <c r="J581" s="2">
        <v>46</v>
      </c>
      <c r="K581" s="2">
        <v>584</v>
      </c>
      <c r="L581" s="2">
        <v>7</v>
      </c>
      <c r="M581" s="2">
        <v>24</v>
      </c>
      <c r="N581" s="2">
        <v>358</v>
      </c>
      <c r="O581" s="2">
        <v>7.8</v>
      </c>
      <c r="P581" s="2">
        <v>226</v>
      </c>
      <c r="Q581" s="2">
        <v>4.9000000000000004</v>
      </c>
      <c r="R581" s="2">
        <v>11</v>
      </c>
      <c r="S581" s="2">
        <v>3</v>
      </c>
      <c r="T581" s="2">
        <v>15.3</v>
      </c>
      <c r="U581" s="2">
        <v>2</v>
      </c>
      <c r="V581" s="2">
        <v>2.8</v>
      </c>
      <c r="W581" s="2">
        <v>0</v>
      </c>
      <c r="X581" s="2">
        <v>123.2</v>
      </c>
      <c r="Y581" t="str">
        <f t="shared" si="36"/>
        <v>Marquise Brown</v>
      </c>
      <c r="Z581" t="str">
        <f t="shared" si="37"/>
        <v>2019-Marquise Brown</v>
      </c>
      <c r="AA581" s="13">
        <f t="shared" si="38"/>
        <v>667.42857142857144</v>
      </c>
      <c r="AB581">
        <f t="shared" si="39"/>
        <v>258.28571428571428</v>
      </c>
    </row>
    <row r="582" spans="1:28" x14ac:dyDescent="0.2">
      <c r="A582">
        <v>2019</v>
      </c>
      <c r="B582" s="1">
        <v>82</v>
      </c>
      <c r="C582" s="2" t="s">
        <v>932</v>
      </c>
      <c r="D582" s="2" t="s">
        <v>58</v>
      </c>
      <c r="E582" s="2">
        <v>30</v>
      </c>
      <c r="F582" s="2" t="s">
        <v>181</v>
      </c>
      <c r="G582" s="2">
        <v>10</v>
      </c>
      <c r="H582" s="2">
        <v>10</v>
      </c>
      <c r="I582" s="2">
        <v>68</v>
      </c>
      <c r="J582" s="2">
        <v>45</v>
      </c>
      <c r="K582" s="2">
        <v>501</v>
      </c>
      <c r="L582" s="2">
        <v>5</v>
      </c>
      <c r="M582" s="2">
        <v>24</v>
      </c>
      <c r="N582" s="2">
        <v>288</v>
      </c>
      <c r="O582" s="2">
        <v>6.4</v>
      </c>
      <c r="P582" s="2">
        <v>213</v>
      </c>
      <c r="Q582" s="2">
        <v>4.7</v>
      </c>
      <c r="R582" s="2">
        <v>10.3</v>
      </c>
      <c r="S582" s="2">
        <v>2</v>
      </c>
      <c r="T582" s="2">
        <v>22.5</v>
      </c>
      <c r="U582" s="2">
        <v>3</v>
      </c>
      <c r="V582" s="2">
        <v>4.4000000000000004</v>
      </c>
      <c r="W582" s="2">
        <v>1</v>
      </c>
      <c r="X582" s="2">
        <v>106.3</v>
      </c>
      <c r="Y582" t="str">
        <f t="shared" si="36"/>
        <v>T.Y. Hilton</v>
      </c>
      <c r="Z582" t="str">
        <f t="shared" si="37"/>
        <v>2019-T.Y. Hilton</v>
      </c>
      <c r="AA582" s="13">
        <f t="shared" si="38"/>
        <v>801.6</v>
      </c>
      <c r="AB582">
        <f t="shared" si="39"/>
        <v>340.8</v>
      </c>
    </row>
    <row r="583" spans="1:28" x14ac:dyDescent="0.2">
      <c r="A583">
        <v>2019</v>
      </c>
      <c r="B583" s="1">
        <v>83</v>
      </c>
      <c r="C583" s="2" t="s">
        <v>267</v>
      </c>
      <c r="D583" s="2" t="s">
        <v>35</v>
      </c>
      <c r="E583" s="2">
        <v>25</v>
      </c>
      <c r="F583" s="2" t="s">
        <v>232</v>
      </c>
      <c r="G583" s="2">
        <v>8</v>
      </c>
      <c r="H583" s="2">
        <v>6</v>
      </c>
      <c r="I583" s="2">
        <v>68</v>
      </c>
      <c r="J583" s="2">
        <v>44</v>
      </c>
      <c r="K583" s="2">
        <v>467</v>
      </c>
      <c r="L583" s="2">
        <v>3</v>
      </c>
      <c r="M583" s="2">
        <v>23</v>
      </c>
      <c r="N583" s="2">
        <v>215</v>
      </c>
      <c r="O583" s="2">
        <v>4.9000000000000004</v>
      </c>
      <c r="P583" s="2">
        <v>252</v>
      </c>
      <c r="Q583" s="2">
        <v>5.7</v>
      </c>
      <c r="R583" s="2">
        <v>5.8</v>
      </c>
      <c r="S583" s="2">
        <v>2</v>
      </c>
      <c r="T583" s="2">
        <v>22</v>
      </c>
      <c r="U583" s="2">
        <v>3</v>
      </c>
      <c r="V583" s="2">
        <v>4.4000000000000004</v>
      </c>
      <c r="W583" s="2">
        <v>0</v>
      </c>
      <c r="X583" s="2">
        <v>99.3</v>
      </c>
      <c r="Y583" t="str">
        <f t="shared" si="36"/>
        <v>Evan Engram</v>
      </c>
      <c r="Z583" t="str">
        <f t="shared" si="37"/>
        <v>2019-Evan Engram</v>
      </c>
      <c r="AA583" s="13">
        <f t="shared" si="38"/>
        <v>934</v>
      </c>
      <c r="AB583">
        <f t="shared" si="39"/>
        <v>504</v>
      </c>
    </row>
    <row r="584" spans="1:28" x14ac:dyDescent="0.2">
      <c r="A584">
        <v>2019</v>
      </c>
      <c r="B584" s="1">
        <v>84</v>
      </c>
      <c r="C584" s="2" t="s">
        <v>148</v>
      </c>
      <c r="D584" s="2" t="s">
        <v>58</v>
      </c>
      <c r="E584" s="2">
        <v>23</v>
      </c>
      <c r="F584" s="3"/>
      <c r="G584" s="2">
        <v>16</v>
      </c>
      <c r="H584" s="2">
        <v>2</v>
      </c>
      <c r="I584" s="2">
        <v>58</v>
      </c>
      <c r="J584" s="2">
        <v>44</v>
      </c>
      <c r="K584" s="2">
        <v>320</v>
      </c>
      <c r="L584" s="2">
        <v>0</v>
      </c>
      <c r="M584" s="2">
        <v>15</v>
      </c>
      <c r="N584" s="2">
        <v>5</v>
      </c>
      <c r="O584" s="2">
        <v>0.1</v>
      </c>
      <c r="P584" s="2">
        <v>315</v>
      </c>
      <c r="Q584" s="2">
        <v>7.2</v>
      </c>
      <c r="R584" s="2">
        <v>1.3</v>
      </c>
      <c r="S584" s="2">
        <v>4</v>
      </c>
      <c r="T584" s="2">
        <v>11</v>
      </c>
      <c r="U584" s="2">
        <v>2</v>
      </c>
      <c r="V584" s="2">
        <v>3.4</v>
      </c>
      <c r="W584" s="2">
        <v>0</v>
      </c>
      <c r="X584" s="2">
        <v>88.3</v>
      </c>
      <c r="Y584" t="str">
        <f t="shared" si="36"/>
        <v>Nyheim Hines</v>
      </c>
      <c r="Z584" t="str">
        <f t="shared" si="37"/>
        <v>2019-Nyheim Hines</v>
      </c>
      <c r="AA584" s="13">
        <f t="shared" si="38"/>
        <v>320</v>
      </c>
      <c r="AB584">
        <f t="shared" si="39"/>
        <v>315</v>
      </c>
    </row>
    <row r="585" spans="1:28" x14ac:dyDescent="0.2">
      <c r="A585">
        <v>2019</v>
      </c>
      <c r="B585" s="1">
        <v>85</v>
      </c>
      <c r="C585" s="2" t="s">
        <v>128</v>
      </c>
      <c r="D585" s="2" t="s">
        <v>74</v>
      </c>
      <c r="E585" s="2">
        <v>26</v>
      </c>
      <c r="F585" s="3"/>
      <c r="G585" s="2">
        <v>16</v>
      </c>
      <c r="H585" s="2">
        <v>2</v>
      </c>
      <c r="I585" s="2">
        <v>62</v>
      </c>
      <c r="J585" s="2">
        <v>44</v>
      </c>
      <c r="K585" s="2">
        <v>410</v>
      </c>
      <c r="L585" s="2">
        <v>3</v>
      </c>
      <c r="M585" s="2">
        <v>18</v>
      </c>
      <c r="N585" s="2">
        <v>49</v>
      </c>
      <c r="O585" s="2">
        <v>1.1000000000000001</v>
      </c>
      <c r="P585" s="2">
        <v>361</v>
      </c>
      <c r="Q585" s="2">
        <v>8.1999999999999993</v>
      </c>
      <c r="R585" s="2">
        <v>2.6</v>
      </c>
      <c r="S585" s="2">
        <v>9</v>
      </c>
      <c r="T585" s="2">
        <v>4.9000000000000004</v>
      </c>
      <c r="U585" s="2">
        <v>1</v>
      </c>
      <c r="V585" s="2">
        <v>1.6</v>
      </c>
      <c r="W585" s="2">
        <v>2</v>
      </c>
      <c r="X585" s="2">
        <v>91.5</v>
      </c>
      <c r="Y585" t="str">
        <f t="shared" si="36"/>
        <v>Duke Johnson</v>
      </c>
      <c r="Z585" t="str">
        <f t="shared" si="37"/>
        <v>2019-Duke Johnson</v>
      </c>
      <c r="AA585" s="13">
        <f t="shared" si="38"/>
        <v>410</v>
      </c>
      <c r="AB585">
        <f t="shared" si="39"/>
        <v>361</v>
      </c>
    </row>
    <row r="586" spans="1:28" x14ac:dyDescent="0.2">
      <c r="A586">
        <v>2019</v>
      </c>
      <c r="B586" s="1">
        <v>86</v>
      </c>
      <c r="C586" s="2" t="s">
        <v>1003</v>
      </c>
      <c r="D586" s="2" t="s">
        <v>72</v>
      </c>
      <c r="E586" s="2">
        <v>23</v>
      </c>
      <c r="F586" s="2" t="s">
        <v>181</v>
      </c>
      <c r="G586" s="2">
        <v>15</v>
      </c>
      <c r="H586" s="2">
        <v>10</v>
      </c>
      <c r="I586" s="2">
        <v>80</v>
      </c>
      <c r="J586" s="2">
        <v>44</v>
      </c>
      <c r="K586" s="2">
        <v>735</v>
      </c>
      <c r="L586" s="2">
        <v>3</v>
      </c>
      <c r="M586" s="2">
        <v>31</v>
      </c>
      <c r="N586" s="2">
        <v>550</v>
      </c>
      <c r="O586" s="2">
        <v>12.5</v>
      </c>
      <c r="P586" s="2">
        <v>185</v>
      </c>
      <c r="Q586" s="2">
        <v>4.2</v>
      </c>
      <c r="R586" s="2">
        <v>15.8</v>
      </c>
      <c r="S586" s="2">
        <v>1</v>
      </c>
      <c r="T586" s="2">
        <v>44</v>
      </c>
      <c r="U586" s="2">
        <v>5</v>
      </c>
      <c r="V586" s="2">
        <v>6.3</v>
      </c>
      <c r="W586" s="2">
        <v>5</v>
      </c>
      <c r="X586" s="2">
        <v>72.7</v>
      </c>
      <c r="Y586" t="str">
        <f t="shared" si="36"/>
        <v>James Washington</v>
      </c>
      <c r="Z586" t="str">
        <f t="shared" si="37"/>
        <v>2019-James Washington</v>
      </c>
      <c r="AA586" s="13">
        <f t="shared" si="38"/>
        <v>784</v>
      </c>
      <c r="AB586">
        <f t="shared" si="39"/>
        <v>197.33333333333334</v>
      </c>
    </row>
    <row r="587" spans="1:28" x14ac:dyDescent="0.2">
      <c r="A587">
        <v>2019</v>
      </c>
      <c r="B587" s="1">
        <v>87</v>
      </c>
      <c r="C587" s="2" t="s">
        <v>935</v>
      </c>
      <c r="D587" s="2" t="s">
        <v>49</v>
      </c>
      <c r="E587" s="2">
        <v>32</v>
      </c>
      <c r="F587" s="2" t="s">
        <v>311</v>
      </c>
      <c r="G587" s="2">
        <v>14</v>
      </c>
      <c r="H587" s="2">
        <v>7</v>
      </c>
      <c r="I587" s="2">
        <v>65</v>
      </c>
      <c r="J587" s="2">
        <v>43</v>
      </c>
      <c r="K587" s="2">
        <v>705</v>
      </c>
      <c r="L587" s="2">
        <v>9</v>
      </c>
      <c r="M587" s="2">
        <v>32</v>
      </c>
      <c r="N587" s="2">
        <v>451</v>
      </c>
      <c r="O587" s="2">
        <v>10.5</v>
      </c>
      <c r="P587" s="2">
        <v>254</v>
      </c>
      <c r="Q587" s="2">
        <v>5.9</v>
      </c>
      <c r="R587" s="2">
        <v>10.3</v>
      </c>
      <c r="S587" s="2">
        <v>3</v>
      </c>
      <c r="T587" s="2">
        <v>14.3</v>
      </c>
      <c r="U587" s="2">
        <v>4</v>
      </c>
      <c r="V587" s="2">
        <v>6.2</v>
      </c>
      <c r="W587" s="2">
        <v>1</v>
      </c>
      <c r="X587" s="2">
        <v>135.6</v>
      </c>
      <c r="Y587" t="str">
        <f t="shared" si="36"/>
        <v>Jared Cook</v>
      </c>
      <c r="Z587" t="str">
        <f t="shared" si="37"/>
        <v>2019-Jared Cook</v>
      </c>
      <c r="AA587" s="13">
        <f t="shared" si="38"/>
        <v>805.71428571428567</v>
      </c>
      <c r="AB587">
        <f t="shared" si="39"/>
        <v>290.28571428571428</v>
      </c>
    </row>
    <row r="588" spans="1:28" x14ac:dyDescent="0.2">
      <c r="A588">
        <v>2019</v>
      </c>
      <c r="B588" s="1">
        <v>88</v>
      </c>
      <c r="C588" s="2" t="s">
        <v>516</v>
      </c>
      <c r="D588" s="2" t="s">
        <v>26</v>
      </c>
      <c r="E588" s="2">
        <v>24</v>
      </c>
      <c r="F588" s="2" t="s">
        <v>181</v>
      </c>
      <c r="G588" s="2">
        <v>15</v>
      </c>
      <c r="H588" s="2">
        <v>11</v>
      </c>
      <c r="I588" s="2">
        <v>69</v>
      </c>
      <c r="J588" s="2">
        <v>43</v>
      </c>
      <c r="K588" s="2">
        <v>601</v>
      </c>
      <c r="L588" s="2">
        <v>2</v>
      </c>
      <c r="M588" s="2">
        <v>33</v>
      </c>
      <c r="N588" s="2">
        <v>360</v>
      </c>
      <c r="O588" s="2">
        <v>8.4</v>
      </c>
      <c r="P588" s="2">
        <v>241</v>
      </c>
      <c r="Q588" s="2">
        <v>5.6</v>
      </c>
      <c r="R588" s="2">
        <v>11.5</v>
      </c>
      <c r="S588" s="2">
        <v>8</v>
      </c>
      <c r="T588" s="2">
        <v>5.4</v>
      </c>
      <c r="U588" s="2">
        <v>4</v>
      </c>
      <c r="V588" s="2">
        <v>5.8</v>
      </c>
      <c r="W588" s="2">
        <v>0</v>
      </c>
      <c r="X588" s="2">
        <v>100</v>
      </c>
      <c r="Y588" t="str">
        <f t="shared" si="36"/>
        <v>Corey Davis</v>
      </c>
      <c r="Z588" t="str">
        <f t="shared" si="37"/>
        <v>2019-Corey Davis</v>
      </c>
      <c r="AA588" s="13">
        <f t="shared" si="38"/>
        <v>641.06666666666672</v>
      </c>
      <c r="AB588">
        <f t="shared" si="39"/>
        <v>257.06666666666666</v>
      </c>
    </row>
    <row r="589" spans="1:28" x14ac:dyDescent="0.2">
      <c r="A589">
        <v>2019</v>
      </c>
      <c r="B589" s="1">
        <v>89</v>
      </c>
      <c r="C589" s="2" t="s">
        <v>1130</v>
      </c>
      <c r="D589" s="2" t="s">
        <v>58</v>
      </c>
      <c r="E589" s="2">
        <v>29</v>
      </c>
      <c r="F589" s="2" t="s">
        <v>232</v>
      </c>
      <c r="G589" s="2">
        <v>16</v>
      </c>
      <c r="H589" s="2">
        <v>16</v>
      </c>
      <c r="I589" s="2">
        <v>72</v>
      </c>
      <c r="J589" s="2">
        <v>43</v>
      </c>
      <c r="K589" s="2">
        <v>448</v>
      </c>
      <c r="L589" s="2">
        <v>4</v>
      </c>
      <c r="M589" s="2">
        <v>29</v>
      </c>
      <c r="N589" s="2">
        <v>232</v>
      </c>
      <c r="O589" s="2">
        <v>5.4</v>
      </c>
      <c r="P589" s="2">
        <v>216</v>
      </c>
      <c r="Q589" s="2">
        <v>5</v>
      </c>
      <c r="R589" s="2">
        <v>6.8</v>
      </c>
      <c r="S589" s="2">
        <v>0</v>
      </c>
      <c r="T589" s="3"/>
      <c r="U589" s="2">
        <v>3</v>
      </c>
      <c r="V589" s="2">
        <v>4.2</v>
      </c>
      <c r="W589" s="2">
        <v>2</v>
      </c>
      <c r="X589" s="2">
        <v>84.7</v>
      </c>
      <c r="Y589" t="str">
        <f t="shared" si="36"/>
        <v>Jack Doyle</v>
      </c>
      <c r="Z589" t="str">
        <f t="shared" si="37"/>
        <v>2019-Jack Doyle</v>
      </c>
      <c r="AA589" s="13">
        <f t="shared" si="38"/>
        <v>448</v>
      </c>
      <c r="AB589">
        <f t="shared" si="39"/>
        <v>216</v>
      </c>
    </row>
    <row r="590" spans="1:28" x14ac:dyDescent="0.2">
      <c r="A590">
        <v>2019</v>
      </c>
      <c r="B590" s="1">
        <v>90</v>
      </c>
      <c r="C590" s="2" t="s">
        <v>1005</v>
      </c>
      <c r="D590" s="2" t="s">
        <v>86</v>
      </c>
      <c r="E590" s="2">
        <v>29</v>
      </c>
      <c r="F590" s="2" t="s">
        <v>1131</v>
      </c>
      <c r="G590" s="2">
        <v>16</v>
      </c>
      <c r="H590" s="2">
        <v>4</v>
      </c>
      <c r="I590" s="2">
        <v>63</v>
      </c>
      <c r="J590" s="2">
        <v>43</v>
      </c>
      <c r="K590" s="2">
        <v>436</v>
      </c>
      <c r="L590" s="2">
        <v>3</v>
      </c>
      <c r="M590" s="2">
        <v>24</v>
      </c>
      <c r="N590" s="2">
        <v>312</v>
      </c>
      <c r="O590" s="2">
        <v>7.3</v>
      </c>
      <c r="P590" s="2">
        <v>124</v>
      </c>
      <c r="Q590" s="2">
        <v>2.9</v>
      </c>
      <c r="R590" s="2">
        <v>8</v>
      </c>
      <c r="S590" s="2">
        <v>1</v>
      </c>
      <c r="T590" s="2">
        <v>43</v>
      </c>
      <c r="U590" s="2">
        <v>5</v>
      </c>
      <c r="V590" s="2">
        <v>7.9</v>
      </c>
      <c r="W590" s="2">
        <v>1</v>
      </c>
      <c r="X590" s="2">
        <v>97.1</v>
      </c>
      <c r="Y590" t="str">
        <f t="shared" si="36"/>
        <v>Tyler Eifert</v>
      </c>
      <c r="Z590" t="str">
        <f t="shared" si="37"/>
        <v>2019-Tyler Eifert</v>
      </c>
      <c r="AA590" s="13">
        <f t="shared" si="38"/>
        <v>436</v>
      </c>
      <c r="AB590">
        <f t="shared" si="39"/>
        <v>124</v>
      </c>
    </row>
    <row r="591" spans="1:28" x14ac:dyDescent="0.2">
      <c r="A591">
        <v>2019</v>
      </c>
      <c r="B591" s="1">
        <v>91</v>
      </c>
      <c r="C591" s="2" t="s">
        <v>228</v>
      </c>
      <c r="D591" s="2" t="s">
        <v>86</v>
      </c>
      <c r="E591" s="2">
        <v>27</v>
      </c>
      <c r="F591" s="2" t="s">
        <v>169</v>
      </c>
      <c r="G591" s="2">
        <v>16</v>
      </c>
      <c r="H591" s="2">
        <v>6</v>
      </c>
      <c r="I591" s="2">
        <v>78</v>
      </c>
      <c r="J591" s="2">
        <v>43</v>
      </c>
      <c r="K591" s="2">
        <v>529</v>
      </c>
      <c r="L591" s="2">
        <v>0</v>
      </c>
      <c r="M591" s="2">
        <v>26</v>
      </c>
      <c r="N591" s="2">
        <v>265</v>
      </c>
      <c r="O591" s="2">
        <v>6.2</v>
      </c>
      <c r="P591" s="2">
        <v>264</v>
      </c>
      <c r="Q591" s="2">
        <v>6.1</v>
      </c>
      <c r="R591" s="2">
        <v>8.1</v>
      </c>
      <c r="S591" s="2">
        <v>3</v>
      </c>
      <c r="T591" s="2">
        <v>14.3</v>
      </c>
      <c r="U591" s="2">
        <v>2</v>
      </c>
      <c r="V591" s="2">
        <v>2.6</v>
      </c>
      <c r="W591" s="2">
        <v>3</v>
      </c>
      <c r="X591" s="2">
        <v>60.3</v>
      </c>
      <c r="Y591" t="str">
        <f t="shared" si="36"/>
        <v>Alex Erickson</v>
      </c>
      <c r="Z591" t="str">
        <f t="shared" si="37"/>
        <v>2019-Alex Erickson</v>
      </c>
      <c r="AA591" s="13">
        <f t="shared" si="38"/>
        <v>529</v>
      </c>
      <c r="AB591">
        <f t="shared" si="39"/>
        <v>264</v>
      </c>
    </row>
    <row r="592" spans="1:28" x14ac:dyDescent="0.2">
      <c r="A592">
        <v>2019</v>
      </c>
      <c r="B592" s="1">
        <v>92</v>
      </c>
      <c r="C592" s="2" t="s">
        <v>118</v>
      </c>
      <c r="D592" s="2" t="s">
        <v>60</v>
      </c>
      <c r="E592" s="2">
        <v>23</v>
      </c>
      <c r="F592" s="3"/>
      <c r="G592" s="2">
        <v>16</v>
      </c>
      <c r="H592" s="2">
        <v>0</v>
      </c>
      <c r="I592" s="2">
        <v>50</v>
      </c>
      <c r="J592" s="2">
        <v>43</v>
      </c>
      <c r="K592" s="2">
        <v>256</v>
      </c>
      <c r="L592" s="2">
        <v>1</v>
      </c>
      <c r="M592" s="2">
        <v>10</v>
      </c>
      <c r="N592" s="2">
        <v>-3</v>
      </c>
      <c r="O592" s="2">
        <v>-0.1</v>
      </c>
      <c r="P592" s="2">
        <v>259</v>
      </c>
      <c r="Q592" s="2">
        <v>6</v>
      </c>
      <c r="R592" s="2">
        <v>0.1</v>
      </c>
      <c r="S592" s="2">
        <v>4</v>
      </c>
      <c r="T592" s="2">
        <v>10.8</v>
      </c>
      <c r="U592" s="2">
        <v>2</v>
      </c>
      <c r="V592" s="2">
        <v>4</v>
      </c>
      <c r="W592" s="2">
        <v>0</v>
      </c>
      <c r="X592" s="2">
        <v>94.7</v>
      </c>
      <c r="Y592" t="str">
        <f t="shared" si="36"/>
        <v>Royce Freeman</v>
      </c>
      <c r="Z592" t="str">
        <f t="shared" si="37"/>
        <v>2019-Royce Freeman</v>
      </c>
      <c r="AA592" s="13">
        <f t="shared" si="38"/>
        <v>256</v>
      </c>
      <c r="AB592">
        <f t="shared" si="39"/>
        <v>259</v>
      </c>
    </row>
    <row r="593" spans="1:28" x14ac:dyDescent="0.2">
      <c r="A593">
        <v>2019</v>
      </c>
      <c r="B593" s="1">
        <v>93</v>
      </c>
      <c r="C593" s="2" t="s">
        <v>331</v>
      </c>
      <c r="D593" s="2" t="s">
        <v>47</v>
      </c>
      <c r="E593" s="2">
        <v>29</v>
      </c>
      <c r="F593" s="2" t="s">
        <v>181</v>
      </c>
      <c r="G593" s="2">
        <v>10</v>
      </c>
      <c r="H593" s="2">
        <v>10</v>
      </c>
      <c r="I593" s="2">
        <v>73</v>
      </c>
      <c r="J593" s="2">
        <v>43</v>
      </c>
      <c r="K593" s="2">
        <v>490</v>
      </c>
      <c r="L593" s="2">
        <v>4</v>
      </c>
      <c r="M593" s="2">
        <v>36</v>
      </c>
      <c r="N593" s="2">
        <v>379</v>
      </c>
      <c r="O593" s="2">
        <v>8.8000000000000007</v>
      </c>
      <c r="P593" s="2">
        <v>111</v>
      </c>
      <c r="Q593" s="2">
        <v>2.6</v>
      </c>
      <c r="R593" s="2">
        <v>11.1</v>
      </c>
      <c r="S593" s="2">
        <v>0</v>
      </c>
      <c r="T593" s="3"/>
      <c r="U593" s="2">
        <v>3</v>
      </c>
      <c r="V593" s="2">
        <v>4.0999999999999996</v>
      </c>
      <c r="W593" s="2">
        <v>1</v>
      </c>
      <c r="X593" s="2">
        <v>91.7</v>
      </c>
      <c r="Y593" t="str">
        <f t="shared" si="36"/>
        <v>Alshon Jeffery</v>
      </c>
      <c r="Z593" t="str">
        <f t="shared" si="37"/>
        <v>2019-Alshon Jeffery</v>
      </c>
      <c r="AA593" s="13">
        <f t="shared" si="38"/>
        <v>784</v>
      </c>
      <c r="AB593">
        <f t="shared" si="39"/>
        <v>177.6</v>
      </c>
    </row>
    <row r="594" spans="1:28" x14ac:dyDescent="0.2">
      <c r="A594">
        <v>2019</v>
      </c>
      <c r="B594" s="1">
        <v>94</v>
      </c>
      <c r="C594" s="2" t="s">
        <v>239</v>
      </c>
      <c r="D594" s="2" t="s">
        <v>78</v>
      </c>
      <c r="E594" s="2">
        <v>27</v>
      </c>
      <c r="F594" s="3"/>
      <c r="G594" s="2">
        <v>13</v>
      </c>
      <c r="H594" s="2">
        <v>4</v>
      </c>
      <c r="I594" s="2">
        <v>62</v>
      </c>
      <c r="J594" s="2">
        <v>43</v>
      </c>
      <c r="K594" s="2">
        <v>351</v>
      </c>
      <c r="L594" s="2">
        <v>1</v>
      </c>
      <c r="M594" s="2">
        <v>22</v>
      </c>
      <c r="N594" s="2">
        <v>172</v>
      </c>
      <c r="O594" s="2">
        <v>4</v>
      </c>
      <c r="P594" s="2">
        <v>179</v>
      </c>
      <c r="Q594" s="2">
        <v>4.2</v>
      </c>
      <c r="R594" s="2">
        <v>5.3</v>
      </c>
      <c r="S594" s="2">
        <v>1</v>
      </c>
      <c r="T594" s="2">
        <v>43</v>
      </c>
      <c r="U594" s="2">
        <v>5</v>
      </c>
      <c r="V594" s="2">
        <v>8.1</v>
      </c>
      <c r="W594" s="2">
        <v>1</v>
      </c>
      <c r="X594" s="2">
        <v>82.1</v>
      </c>
      <c r="Y594" t="str">
        <f t="shared" si="36"/>
        <v>Albert Wilson</v>
      </c>
      <c r="Z594" t="str">
        <f t="shared" si="37"/>
        <v>2019-Albert Wilson</v>
      </c>
      <c r="AA594" s="13">
        <f t="shared" si="38"/>
        <v>432</v>
      </c>
      <c r="AB594">
        <f t="shared" si="39"/>
        <v>220.30769230769232</v>
      </c>
    </row>
    <row r="595" spans="1:28" x14ac:dyDescent="0.2">
      <c r="A595">
        <v>2019</v>
      </c>
      <c r="B595" s="1">
        <v>95</v>
      </c>
      <c r="C595" s="2" t="s">
        <v>223</v>
      </c>
      <c r="D595" s="2" t="s">
        <v>64</v>
      </c>
      <c r="E595" s="2">
        <v>26</v>
      </c>
      <c r="F595" s="2" t="s">
        <v>181</v>
      </c>
      <c r="G595" s="2">
        <v>14</v>
      </c>
      <c r="H595" s="2">
        <v>14</v>
      </c>
      <c r="I595" s="2">
        <v>72</v>
      </c>
      <c r="J595" s="2">
        <v>42</v>
      </c>
      <c r="K595" s="2">
        <v>583</v>
      </c>
      <c r="L595" s="2">
        <v>2</v>
      </c>
      <c r="M595" s="2">
        <v>32</v>
      </c>
      <c r="N595" s="2">
        <v>414</v>
      </c>
      <c r="O595" s="2">
        <v>9.9</v>
      </c>
      <c r="P595" s="2">
        <v>169</v>
      </c>
      <c r="Q595" s="2">
        <v>4</v>
      </c>
      <c r="R595" s="2">
        <v>13.9</v>
      </c>
      <c r="S595" s="2">
        <v>0</v>
      </c>
      <c r="T595" s="3"/>
      <c r="U595" s="2">
        <v>4</v>
      </c>
      <c r="V595" s="2">
        <v>5.6</v>
      </c>
      <c r="W595" s="2">
        <v>2</v>
      </c>
      <c r="X595" s="2">
        <v>82.1</v>
      </c>
      <c r="Y595" t="str">
        <f t="shared" si="36"/>
        <v>Brandin Cooks</v>
      </c>
      <c r="Z595" t="str">
        <f t="shared" si="37"/>
        <v>2019-Brandin Cooks</v>
      </c>
      <c r="AA595" s="13">
        <f t="shared" si="38"/>
        <v>666.28571428571433</v>
      </c>
      <c r="AB595">
        <f t="shared" si="39"/>
        <v>193.14285714285714</v>
      </c>
    </row>
    <row r="596" spans="1:28" x14ac:dyDescent="0.2">
      <c r="A596">
        <v>2019</v>
      </c>
      <c r="B596" s="1">
        <v>96</v>
      </c>
      <c r="C596" s="2" t="s">
        <v>59</v>
      </c>
      <c r="D596" s="2" t="s">
        <v>55</v>
      </c>
      <c r="E596" s="2">
        <v>26</v>
      </c>
      <c r="F596" s="2" t="s">
        <v>17</v>
      </c>
      <c r="G596" s="2">
        <v>12</v>
      </c>
      <c r="H596" s="2">
        <v>11</v>
      </c>
      <c r="I596" s="2">
        <v>55</v>
      </c>
      <c r="J596" s="2">
        <v>42</v>
      </c>
      <c r="K596" s="2">
        <v>296</v>
      </c>
      <c r="L596" s="2">
        <v>1</v>
      </c>
      <c r="M596" s="2">
        <v>11</v>
      </c>
      <c r="N596" s="2">
        <v>-25</v>
      </c>
      <c r="O596" s="2">
        <v>-0.6</v>
      </c>
      <c r="P596" s="2">
        <v>321</v>
      </c>
      <c r="Q596" s="2">
        <v>7.6</v>
      </c>
      <c r="R596" s="2">
        <v>-0.9</v>
      </c>
      <c r="S596" s="2">
        <v>8</v>
      </c>
      <c r="T596" s="2">
        <v>5.3</v>
      </c>
      <c r="U596" s="2">
        <v>4</v>
      </c>
      <c r="V596" s="2">
        <v>7.3</v>
      </c>
      <c r="W596" s="2">
        <v>0</v>
      </c>
      <c r="X596" s="2">
        <v>94.2</v>
      </c>
      <c r="Y596" t="str">
        <f t="shared" si="36"/>
        <v>Melvin Gordon</v>
      </c>
      <c r="Z596" t="str">
        <f t="shared" si="37"/>
        <v>2019-Melvin Gordon</v>
      </c>
      <c r="AA596" s="13">
        <f t="shared" si="38"/>
        <v>394.66666666666669</v>
      </c>
      <c r="AB596">
        <f t="shared" si="39"/>
        <v>428</v>
      </c>
    </row>
    <row r="597" spans="1:28" x14ac:dyDescent="0.2">
      <c r="A597">
        <v>2019</v>
      </c>
      <c r="B597" s="1">
        <v>97</v>
      </c>
      <c r="C597" s="2" t="s">
        <v>587</v>
      </c>
      <c r="D597" s="2" t="s">
        <v>72</v>
      </c>
      <c r="E597" s="2">
        <v>23</v>
      </c>
      <c r="F597" s="2" t="s">
        <v>181</v>
      </c>
      <c r="G597" s="2">
        <v>12</v>
      </c>
      <c r="H597" s="2">
        <v>12</v>
      </c>
      <c r="I597" s="2">
        <v>70</v>
      </c>
      <c r="J597" s="2">
        <v>42</v>
      </c>
      <c r="K597" s="2">
        <v>552</v>
      </c>
      <c r="L597" s="2">
        <v>3</v>
      </c>
      <c r="M597" s="2">
        <v>23</v>
      </c>
      <c r="N597" s="2">
        <v>323</v>
      </c>
      <c r="O597" s="2">
        <v>7.7</v>
      </c>
      <c r="P597" s="2">
        <v>229</v>
      </c>
      <c r="Q597" s="2">
        <v>5.5</v>
      </c>
      <c r="R597" s="2">
        <v>9.6999999999999993</v>
      </c>
      <c r="S597" s="2">
        <v>0</v>
      </c>
      <c r="T597" s="3"/>
      <c r="U597" s="2">
        <v>5</v>
      </c>
      <c r="V597" s="2">
        <v>7.1</v>
      </c>
      <c r="W597" s="2">
        <v>3</v>
      </c>
      <c r="X597" s="2">
        <v>81.400000000000006</v>
      </c>
      <c r="Y597" t="str">
        <f t="shared" si="36"/>
        <v>JuJu Smith-Schuster</v>
      </c>
      <c r="Z597" t="str">
        <f t="shared" si="37"/>
        <v>2019-JuJu Smith-Schuster</v>
      </c>
      <c r="AA597" s="13">
        <f t="shared" si="38"/>
        <v>736</v>
      </c>
      <c r="AB597">
        <f t="shared" si="39"/>
        <v>305.33333333333331</v>
      </c>
    </row>
    <row r="598" spans="1:28" x14ac:dyDescent="0.2">
      <c r="A598">
        <v>2019</v>
      </c>
      <c r="B598" s="1">
        <v>98</v>
      </c>
      <c r="C598" s="2" t="s">
        <v>157</v>
      </c>
      <c r="D598" s="2" t="s">
        <v>70</v>
      </c>
      <c r="E598" s="2">
        <v>29</v>
      </c>
      <c r="F598" s="3"/>
      <c r="G598" s="2">
        <v>11</v>
      </c>
      <c r="H598" s="2">
        <v>0</v>
      </c>
      <c r="I598" s="2">
        <v>58</v>
      </c>
      <c r="J598" s="2">
        <v>42</v>
      </c>
      <c r="K598" s="2">
        <v>378</v>
      </c>
      <c r="L598" s="2">
        <v>0</v>
      </c>
      <c r="M598" s="2">
        <v>16</v>
      </c>
      <c r="N598" s="2">
        <v>41</v>
      </c>
      <c r="O598" s="2">
        <v>1</v>
      </c>
      <c r="P598" s="2">
        <v>337</v>
      </c>
      <c r="Q598" s="2">
        <v>8</v>
      </c>
      <c r="R598" s="2">
        <v>1.7</v>
      </c>
      <c r="S598" s="2">
        <v>3</v>
      </c>
      <c r="T598" s="2">
        <v>14</v>
      </c>
      <c r="U598" s="2">
        <v>2</v>
      </c>
      <c r="V598" s="2">
        <v>3.4</v>
      </c>
      <c r="W598" s="2">
        <v>0</v>
      </c>
      <c r="X598" s="2">
        <v>89.6</v>
      </c>
      <c r="Y598" t="str">
        <f t="shared" si="36"/>
        <v>Chris Thompson</v>
      </c>
      <c r="Z598" t="str">
        <f t="shared" si="37"/>
        <v>2019-Chris Thompson</v>
      </c>
      <c r="AA598" s="13">
        <f t="shared" si="38"/>
        <v>549.81818181818187</v>
      </c>
      <c r="AB598">
        <f t="shared" si="39"/>
        <v>490.18181818181819</v>
      </c>
    </row>
    <row r="599" spans="1:28" x14ac:dyDescent="0.2">
      <c r="A599">
        <v>2019</v>
      </c>
      <c r="B599" s="1">
        <v>99</v>
      </c>
      <c r="C599" s="2" t="s">
        <v>546</v>
      </c>
      <c r="D599" s="2" t="s">
        <v>109</v>
      </c>
      <c r="E599" s="2">
        <v>27</v>
      </c>
      <c r="F599" s="2" t="s">
        <v>181</v>
      </c>
      <c r="G599" s="2">
        <v>14</v>
      </c>
      <c r="H599" s="2">
        <v>12</v>
      </c>
      <c r="I599" s="2">
        <v>64</v>
      </c>
      <c r="J599" s="2">
        <v>42</v>
      </c>
      <c r="K599" s="2">
        <v>651</v>
      </c>
      <c r="L599" s="2">
        <v>6</v>
      </c>
      <c r="M599" s="2">
        <v>33</v>
      </c>
      <c r="N599" s="2">
        <v>461</v>
      </c>
      <c r="O599" s="2">
        <v>11</v>
      </c>
      <c r="P599" s="2">
        <v>190</v>
      </c>
      <c r="Q599" s="2">
        <v>4.5</v>
      </c>
      <c r="R599" s="2">
        <v>13.7</v>
      </c>
      <c r="S599" s="2">
        <v>1</v>
      </c>
      <c r="T599" s="2">
        <v>42</v>
      </c>
      <c r="U599" s="2">
        <v>5</v>
      </c>
      <c r="V599" s="2">
        <v>7.8</v>
      </c>
      <c r="W599" s="2">
        <v>3</v>
      </c>
      <c r="X599" s="2">
        <v>110.9</v>
      </c>
      <c r="Y599" t="str">
        <f t="shared" si="36"/>
        <v>Tyrell Williams</v>
      </c>
      <c r="Z599" t="str">
        <f t="shared" si="37"/>
        <v>2019-Tyrell Williams</v>
      </c>
      <c r="AA599" s="13">
        <f t="shared" si="38"/>
        <v>744</v>
      </c>
      <c r="AB599">
        <f t="shared" si="39"/>
        <v>217.14285714285714</v>
      </c>
    </row>
    <row r="600" spans="1:28" x14ac:dyDescent="0.2">
      <c r="A600">
        <v>2019</v>
      </c>
      <c r="B600" s="1">
        <v>100</v>
      </c>
      <c r="C600" s="2" t="s">
        <v>1061</v>
      </c>
      <c r="D600" s="2" t="s">
        <v>51</v>
      </c>
      <c r="E600" s="2">
        <v>26</v>
      </c>
      <c r="F600" s="3"/>
      <c r="G600" s="2">
        <v>11</v>
      </c>
      <c r="H600" s="2">
        <v>3</v>
      </c>
      <c r="I600" s="2">
        <v>59</v>
      </c>
      <c r="J600" s="2">
        <v>41</v>
      </c>
      <c r="K600" s="2">
        <v>349</v>
      </c>
      <c r="L600" s="2">
        <v>3</v>
      </c>
      <c r="M600" s="2">
        <v>16</v>
      </c>
      <c r="N600" s="2">
        <v>180</v>
      </c>
      <c r="O600" s="2">
        <v>4.4000000000000004</v>
      </c>
      <c r="P600" s="2">
        <v>169</v>
      </c>
      <c r="Q600" s="2">
        <v>4.0999999999999996</v>
      </c>
      <c r="R600" s="2">
        <v>5.8</v>
      </c>
      <c r="S600" s="2">
        <v>3</v>
      </c>
      <c r="T600" s="2">
        <v>13.7</v>
      </c>
      <c r="U600" s="2">
        <v>1</v>
      </c>
      <c r="V600" s="2">
        <v>1.7</v>
      </c>
      <c r="W600" s="2">
        <v>2</v>
      </c>
      <c r="X600" s="2">
        <v>87.5</v>
      </c>
      <c r="Y600" t="str">
        <f t="shared" si="36"/>
        <v>Jacob Hollister</v>
      </c>
      <c r="Z600" t="str">
        <f t="shared" si="37"/>
        <v>2019-Jacob Hollister</v>
      </c>
      <c r="AA600" s="13">
        <f t="shared" si="38"/>
        <v>507.63636363636363</v>
      </c>
      <c r="AB600">
        <f t="shared" si="39"/>
        <v>245.81818181818181</v>
      </c>
    </row>
    <row r="601" spans="1:28" x14ac:dyDescent="0.2">
      <c r="A601">
        <v>2019</v>
      </c>
      <c r="B601" s="1">
        <v>101</v>
      </c>
      <c r="C601" s="2" t="s">
        <v>299</v>
      </c>
      <c r="D601" s="2" t="s">
        <v>58</v>
      </c>
      <c r="E601" s="2">
        <v>25</v>
      </c>
      <c r="F601" s="2" t="s">
        <v>181</v>
      </c>
      <c r="G601" s="2">
        <v>16</v>
      </c>
      <c r="H601" s="2">
        <v>13</v>
      </c>
      <c r="I601" s="2">
        <v>72</v>
      </c>
      <c r="J601" s="2">
        <v>41</v>
      </c>
      <c r="K601" s="2">
        <v>607</v>
      </c>
      <c r="L601" s="2">
        <v>5</v>
      </c>
      <c r="M601" s="2">
        <v>29</v>
      </c>
      <c r="N601" s="2">
        <v>372</v>
      </c>
      <c r="O601" s="2">
        <v>9.1</v>
      </c>
      <c r="P601" s="2">
        <v>235</v>
      </c>
      <c r="Q601" s="2">
        <v>5.7</v>
      </c>
      <c r="R601" s="2">
        <v>10.8</v>
      </c>
      <c r="S601" s="2">
        <v>3</v>
      </c>
      <c r="T601" s="2">
        <v>13.7</v>
      </c>
      <c r="U601" s="2">
        <v>3</v>
      </c>
      <c r="V601" s="2">
        <v>4.2</v>
      </c>
      <c r="W601" s="2">
        <v>4</v>
      </c>
      <c r="X601" s="2">
        <v>84.7</v>
      </c>
      <c r="Y601" t="str">
        <f t="shared" si="36"/>
        <v>Zach Pascal</v>
      </c>
      <c r="Z601" t="str">
        <f t="shared" si="37"/>
        <v>2019-Zach Pascal</v>
      </c>
      <c r="AA601" s="13">
        <f t="shared" si="38"/>
        <v>607</v>
      </c>
      <c r="AB601">
        <f t="shared" si="39"/>
        <v>235</v>
      </c>
    </row>
    <row r="602" spans="1:28" x14ac:dyDescent="0.2">
      <c r="A602">
        <v>2019</v>
      </c>
      <c r="B602" s="1">
        <v>102</v>
      </c>
      <c r="C602" s="2" t="s">
        <v>268</v>
      </c>
      <c r="D602" s="2" t="s">
        <v>60</v>
      </c>
      <c r="E602" s="2">
        <v>22</v>
      </c>
      <c r="F602" s="2" t="s">
        <v>232</v>
      </c>
      <c r="G602" s="2">
        <v>16</v>
      </c>
      <c r="H602" s="2">
        <v>11</v>
      </c>
      <c r="I602" s="2">
        <v>66</v>
      </c>
      <c r="J602" s="2">
        <v>40</v>
      </c>
      <c r="K602" s="2">
        <v>562</v>
      </c>
      <c r="L602" s="2">
        <v>3</v>
      </c>
      <c r="M602" s="2">
        <v>23</v>
      </c>
      <c r="N602" s="2">
        <v>232</v>
      </c>
      <c r="O602" s="2">
        <v>5.8</v>
      </c>
      <c r="P602" s="2">
        <v>330</v>
      </c>
      <c r="Q602" s="2">
        <v>8.3000000000000007</v>
      </c>
      <c r="R602" s="2">
        <v>7.6</v>
      </c>
      <c r="S602" s="2">
        <v>3</v>
      </c>
      <c r="T602" s="2">
        <v>13.3</v>
      </c>
      <c r="U602" s="2">
        <v>5</v>
      </c>
      <c r="V602" s="2">
        <v>7.6</v>
      </c>
      <c r="W602" s="2">
        <v>3</v>
      </c>
      <c r="X602" s="2">
        <v>84.3</v>
      </c>
      <c r="Y602" t="str">
        <f t="shared" si="36"/>
        <v>Noah Fant</v>
      </c>
      <c r="Z602" t="str">
        <f t="shared" si="37"/>
        <v>2019-Noah Fant</v>
      </c>
      <c r="AA602" s="13">
        <f t="shared" si="38"/>
        <v>562</v>
      </c>
      <c r="AB602">
        <f t="shared" si="39"/>
        <v>330</v>
      </c>
    </row>
    <row r="603" spans="1:28" x14ac:dyDescent="0.2">
      <c r="A603">
        <v>2019</v>
      </c>
      <c r="B603" s="1">
        <v>103</v>
      </c>
      <c r="C603" s="2" t="s">
        <v>953</v>
      </c>
      <c r="D603" s="2" t="s">
        <v>74</v>
      </c>
      <c r="E603" s="2">
        <v>27</v>
      </c>
      <c r="F603" s="2" t="s">
        <v>169</v>
      </c>
      <c r="G603" s="2">
        <v>13</v>
      </c>
      <c r="H603" s="2">
        <v>5</v>
      </c>
      <c r="I603" s="2">
        <v>55</v>
      </c>
      <c r="J603" s="2">
        <v>40</v>
      </c>
      <c r="K603" s="2">
        <v>561</v>
      </c>
      <c r="L603" s="2">
        <v>4</v>
      </c>
      <c r="M603" s="2">
        <v>27</v>
      </c>
      <c r="N603" s="2">
        <v>417</v>
      </c>
      <c r="O603" s="2">
        <v>10.4</v>
      </c>
      <c r="P603" s="2">
        <v>144</v>
      </c>
      <c r="Q603" s="2">
        <v>3.6</v>
      </c>
      <c r="R603" s="2">
        <v>10.5</v>
      </c>
      <c r="S603" s="2">
        <v>0</v>
      </c>
      <c r="T603" s="3"/>
      <c r="U603" s="2">
        <v>2</v>
      </c>
      <c r="V603" s="2">
        <v>3.6</v>
      </c>
      <c r="W603" s="2">
        <v>1</v>
      </c>
      <c r="X603" s="2">
        <v>121.9</v>
      </c>
      <c r="Y603" t="str">
        <f t="shared" si="36"/>
        <v>Kenny Stills</v>
      </c>
      <c r="Z603" t="str">
        <f t="shared" si="37"/>
        <v>2019-Kenny Stills</v>
      </c>
      <c r="AA603" s="13">
        <f t="shared" si="38"/>
        <v>690.46153846153845</v>
      </c>
      <c r="AB603">
        <f t="shared" si="39"/>
        <v>177.23076923076923</v>
      </c>
    </row>
    <row r="604" spans="1:28" x14ac:dyDescent="0.2">
      <c r="A604">
        <v>2019</v>
      </c>
      <c r="B604" s="1">
        <v>104</v>
      </c>
      <c r="C604" s="2" t="s">
        <v>1063</v>
      </c>
      <c r="D604" s="2" t="s">
        <v>86</v>
      </c>
      <c r="E604" s="2">
        <v>22</v>
      </c>
      <c r="F604" s="2" t="s">
        <v>181</v>
      </c>
      <c r="G604" s="2">
        <v>12</v>
      </c>
      <c r="H604" s="2">
        <v>10</v>
      </c>
      <c r="I604" s="2">
        <v>80</v>
      </c>
      <c r="J604" s="2">
        <v>40</v>
      </c>
      <c r="K604" s="2">
        <v>575</v>
      </c>
      <c r="L604" s="2">
        <v>1</v>
      </c>
      <c r="M604" s="2">
        <v>29</v>
      </c>
      <c r="N604" s="2">
        <v>455</v>
      </c>
      <c r="O604" s="2">
        <v>11.4</v>
      </c>
      <c r="P604" s="2">
        <v>120</v>
      </c>
      <c r="Q604" s="2">
        <v>3</v>
      </c>
      <c r="R604" s="2">
        <v>11.5</v>
      </c>
      <c r="S604" s="2">
        <v>3</v>
      </c>
      <c r="T604" s="2">
        <v>13.3</v>
      </c>
      <c r="U604" s="2">
        <v>3</v>
      </c>
      <c r="V604" s="2">
        <v>3.8</v>
      </c>
      <c r="W604" s="2">
        <v>2</v>
      </c>
      <c r="X604" s="2">
        <v>67.400000000000006</v>
      </c>
      <c r="Y604" t="str">
        <f t="shared" si="36"/>
        <v>Auden Tate</v>
      </c>
      <c r="Z604" t="str">
        <f t="shared" si="37"/>
        <v>2019-Auden Tate</v>
      </c>
      <c r="AA604" s="13">
        <f t="shared" si="38"/>
        <v>766.66666666666663</v>
      </c>
      <c r="AB604">
        <f t="shared" si="39"/>
        <v>160</v>
      </c>
    </row>
    <row r="605" spans="1:28" x14ac:dyDescent="0.2">
      <c r="A605">
        <v>2019</v>
      </c>
      <c r="B605" s="1">
        <v>105</v>
      </c>
      <c r="C605" s="2" t="s">
        <v>284</v>
      </c>
      <c r="D605" s="2" t="s">
        <v>47</v>
      </c>
      <c r="E605" s="2">
        <v>26</v>
      </c>
      <c r="F605" s="2" t="s">
        <v>181</v>
      </c>
      <c r="G605" s="2">
        <v>11</v>
      </c>
      <c r="H605" s="2">
        <v>10</v>
      </c>
      <c r="I605" s="2">
        <v>69</v>
      </c>
      <c r="J605" s="2">
        <v>39</v>
      </c>
      <c r="K605" s="2">
        <v>363</v>
      </c>
      <c r="L605" s="2">
        <v>3</v>
      </c>
      <c r="M605" s="2">
        <v>17</v>
      </c>
      <c r="N605" s="2">
        <v>237</v>
      </c>
      <c r="O605" s="2">
        <v>6.1</v>
      </c>
      <c r="P605" s="2">
        <v>126</v>
      </c>
      <c r="Q605" s="2">
        <v>3.2</v>
      </c>
      <c r="R605" s="2">
        <v>11.2</v>
      </c>
      <c r="S605" s="2">
        <v>4</v>
      </c>
      <c r="T605" s="2">
        <v>9.8000000000000007</v>
      </c>
      <c r="U605" s="2">
        <v>4</v>
      </c>
      <c r="V605" s="2">
        <v>5.8</v>
      </c>
      <c r="W605" s="2">
        <v>0</v>
      </c>
      <c r="X605" s="2">
        <v>85.6</v>
      </c>
      <c r="Y605" t="str">
        <f t="shared" si="36"/>
        <v>Nelson Agholor</v>
      </c>
      <c r="Z605" t="str">
        <f t="shared" si="37"/>
        <v>2019-Nelson Agholor</v>
      </c>
      <c r="AA605" s="13">
        <f t="shared" si="38"/>
        <v>528</v>
      </c>
      <c r="AB605">
        <f t="shared" si="39"/>
        <v>183.27272727272728</v>
      </c>
    </row>
    <row r="606" spans="1:28" x14ac:dyDescent="0.2">
      <c r="A606">
        <v>2019</v>
      </c>
      <c r="B606" s="1">
        <v>106</v>
      </c>
      <c r="C606" s="2" t="s">
        <v>937</v>
      </c>
      <c r="D606" s="2" t="s">
        <v>39</v>
      </c>
      <c r="E606" s="2">
        <v>30</v>
      </c>
      <c r="F606" s="2" t="s">
        <v>232</v>
      </c>
      <c r="G606" s="2">
        <v>16</v>
      </c>
      <c r="H606" s="2">
        <v>16</v>
      </c>
      <c r="I606" s="2">
        <v>48</v>
      </c>
      <c r="J606" s="2">
        <v>39</v>
      </c>
      <c r="K606" s="2">
        <v>367</v>
      </c>
      <c r="L606" s="2">
        <v>6</v>
      </c>
      <c r="M606" s="2">
        <v>24</v>
      </c>
      <c r="N606" s="2">
        <v>177</v>
      </c>
      <c r="O606" s="2">
        <v>4.5</v>
      </c>
      <c r="P606" s="2">
        <v>190</v>
      </c>
      <c r="Q606" s="2">
        <v>4.9000000000000004</v>
      </c>
      <c r="R606" s="2">
        <v>6.4</v>
      </c>
      <c r="S606" s="2">
        <v>1</v>
      </c>
      <c r="T606" s="2">
        <v>39</v>
      </c>
      <c r="U606" s="2">
        <v>0</v>
      </c>
      <c r="V606" s="2">
        <v>0</v>
      </c>
      <c r="W606" s="2">
        <v>0</v>
      </c>
      <c r="X606" s="2">
        <v>138.1</v>
      </c>
      <c r="Y606" t="str">
        <f t="shared" si="36"/>
        <v>Kyle Rudolph</v>
      </c>
      <c r="Z606" t="str">
        <f t="shared" si="37"/>
        <v>2019-Kyle Rudolph</v>
      </c>
      <c r="AA606" s="13">
        <f t="shared" si="38"/>
        <v>367</v>
      </c>
      <c r="AB606">
        <f t="shared" si="39"/>
        <v>190</v>
      </c>
    </row>
    <row r="607" spans="1:28" x14ac:dyDescent="0.2">
      <c r="A607">
        <v>2019</v>
      </c>
      <c r="B607" s="1">
        <v>107</v>
      </c>
      <c r="C607" s="2" t="s">
        <v>82</v>
      </c>
      <c r="D607" s="2" t="s">
        <v>19</v>
      </c>
      <c r="E607" s="2">
        <v>24</v>
      </c>
      <c r="F607" s="3"/>
      <c r="G607" s="2">
        <v>14</v>
      </c>
      <c r="H607" s="2">
        <v>2</v>
      </c>
      <c r="I607" s="2">
        <v>45</v>
      </c>
      <c r="J607" s="2">
        <v>39</v>
      </c>
      <c r="K607" s="2">
        <v>253</v>
      </c>
      <c r="L607" s="2">
        <v>5</v>
      </c>
      <c r="M607" s="2">
        <v>16</v>
      </c>
      <c r="N607" s="2">
        <v>-26</v>
      </c>
      <c r="O607" s="2">
        <v>-0.7</v>
      </c>
      <c r="P607" s="2">
        <v>279</v>
      </c>
      <c r="Q607" s="2">
        <v>7.2</v>
      </c>
      <c r="R607" s="2">
        <v>-0.8</v>
      </c>
      <c r="S607" s="2">
        <v>10</v>
      </c>
      <c r="T607" s="2">
        <v>3.9</v>
      </c>
      <c r="U607" s="2">
        <v>1</v>
      </c>
      <c r="V607" s="2">
        <v>2.2000000000000002</v>
      </c>
      <c r="W607" s="2">
        <v>0</v>
      </c>
      <c r="X607" s="2">
        <v>127.1</v>
      </c>
      <c r="Y607" t="str">
        <f t="shared" si="36"/>
        <v>Jamaal Williams</v>
      </c>
      <c r="Z607" t="str">
        <f t="shared" si="37"/>
        <v>2019-Jamaal Williams</v>
      </c>
      <c r="AA607" s="13">
        <f t="shared" si="38"/>
        <v>289.14285714285717</v>
      </c>
      <c r="AB607">
        <f t="shared" si="39"/>
        <v>318.85714285714283</v>
      </c>
    </row>
    <row r="608" spans="1:28" x14ac:dyDescent="0.2">
      <c r="A608">
        <v>2019</v>
      </c>
      <c r="B608" s="1">
        <v>108</v>
      </c>
      <c r="C608" s="2" t="s">
        <v>940</v>
      </c>
      <c r="D608" s="2" t="s">
        <v>19</v>
      </c>
      <c r="E608" s="2">
        <v>33</v>
      </c>
      <c r="F608" s="2" t="s">
        <v>232</v>
      </c>
      <c r="G608" s="2">
        <v>16</v>
      </c>
      <c r="H608" s="2">
        <v>10</v>
      </c>
      <c r="I608" s="2">
        <v>60</v>
      </c>
      <c r="J608" s="2">
        <v>38</v>
      </c>
      <c r="K608" s="2">
        <v>447</v>
      </c>
      <c r="L608" s="2">
        <v>3</v>
      </c>
      <c r="M608" s="2">
        <v>23</v>
      </c>
      <c r="N608" s="2">
        <v>204</v>
      </c>
      <c r="O608" s="2">
        <v>5.4</v>
      </c>
      <c r="P608" s="2">
        <v>243</v>
      </c>
      <c r="Q608" s="2">
        <v>6.4</v>
      </c>
      <c r="R608" s="2">
        <v>8.9</v>
      </c>
      <c r="S608" s="2">
        <v>2</v>
      </c>
      <c r="T608" s="2">
        <v>19</v>
      </c>
      <c r="U608" s="2">
        <v>2</v>
      </c>
      <c r="V608" s="2">
        <v>3.3</v>
      </c>
      <c r="W608" s="2">
        <v>0</v>
      </c>
      <c r="X608" s="2">
        <v>102.6</v>
      </c>
      <c r="Y608" t="str">
        <f t="shared" si="36"/>
        <v>Jimmy Graham</v>
      </c>
      <c r="Z608" t="str">
        <f t="shared" si="37"/>
        <v>2019-Jimmy Graham</v>
      </c>
      <c r="AA608" s="13">
        <f t="shared" si="38"/>
        <v>447</v>
      </c>
      <c r="AB608">
        <f t="shared" si="39"/>
        <v>243</v>
      </c>
    </row>
    <row r="609" spans="1:28" x14ac:dyDescent="0.2">
      <c r="A609">
        <v>2019</v>
      </c>
      <c r="B609" s="1">
        <v>109</v>
      </c>
      <c r="C609" s="2" t="s">
        <v>340</v>
      </c>
      <c r="D609" s="2" t="s">
        <v>72</v>
      </c>
      <c r="E609" s="2">
        <v>29</v>
      </c>
      <c r="F609" s="2" t="s">
        <v>232</v>
      </c>
      <c r="G609" s="2">
        <v>14</v>
      </c>
      <c r="H609" s="2">
        <v>14</v>
      </c>
      <c r="I609" s="2">
        <v>55</v>
      </c>
      <c r="J609" s="2">
        <v>38</v>
      </c>
      <c r="K609" s="2">
        <v>273</v>
      </c>
      <c r="L609" s="2">
        <v>3</v>
      </c>
      <c r="M609" s="2">
        <v>12</v>
      </c>
      <c r="N609" s="2">
        <v>101</v>
      </c>
      <c r="O609" s="2">
        <v>2.7</v>
      </c>
      <c r="P609" s="2">
        <v>172</v>
      </c>
      <c r="Q609" s="2">
        <v>4.5</v>
      </c>
      <c r="R609" s="2">
        <v>5.0999999999999996</v>
      </c>
      <c r="S609" s="2">
        <v>1</v>
      </c>
      <c r="T609" s="2">
        <v>38</v>
      </c>
      <c r="U609" s="2">
        <v>3</v>
      </c>
      <c r="V609" s="2">
        <v>5.5</v>
      </c>
      <c r="W609" s="2">
        <v>2</v>
      </c>
      <c r="X609" s="2">
        <v>83.4</v>
      </c>
      <c r="Y609" t="str">
        <f t="shared" si="36"/>
        <v>Vance McDonald</v>
      </c>
      <c r="Z609" t="str">
        <f t="shared" si="37"/>
        <v>2019-Vance McDonald</v>
      </c>
      <c r="AA609" s="13">
        <f t="shared" si="38"/>
        <v>312</v>
      </c>
      <c r="AB609">
        <f t="shared" si="39"/>
        <v>196.57142857142858</v>
      </c>
    </row>
    <row r="610" spans="1:28" x14ac:dyDescent="0.2">
      <c r="A610">
        <v>2019</v>
      </c>
      <c r="B610" s="1">
        <v>110</v>
      </c>
      <c r="C610" s="2" t="s">
        <v>50</v>
      </c>
      <c r="D610" s="2" t="s">
        <v>51</v>
      </c>
      <c r="E610" s="2">
        <v>25</v>
      </c>
      <c r="F610" s="2" t="s">
        <v>17</v>
      </c>
      <c r="G610" s="2">
        <v>15</v>
      </c>
      <c r="H610" s="2">
        <v>15</v>
      </c>
      <c r="I610" s="2">
        <v>47</v>
      </c>
      <c r="J610" s="2">
        <v>37</v>
      </c>
      <c r="K610" s="2">
        <v>266</v>
      </c>
      <c r="L610" s="2">
        <v>2</v>
      </c>
      <c r="M610" s="2">
        <v>10</v>
      </c>
      <c r="N610" s="2">
        <v>-29</v>
      </c>
      <c r="O610" s="2">
        <v>-0.8</v>
      </c>
      <c r="P610" s="2">
        <v>295</v>
      </c>
      <c r="Q610" s="2">
        <v>8</v>
      </c>
      <c r="R610" s="2">
        <v>-0.6</v>
      </c>
      <c r="S610" s="2">
        <v>6</v>
      </c>
      <c r="T610" s="2">
        <v>6.2</v>
      </c>
      <c r="U610" s="2">
        <v>3</v>
      </c>
      <c r="V610" s="2">
        <v>6.4</v>
      </c>
      <c r="W610" s="2">
        <v>0</v>
      </c>
      <c r="X610" s="2">
        <v>104.4</v>
      </c>
      <c r="Y610" t="str">
        <f t="shared" si="36"/>
        <v>Chris Carson</v>
      </c>
      <c r="Z610" t="str">
        <f t="shared" si="37"/>
        <v>2019-Chris Carson</v>
      </c>
      <c r="AA610" s="13">
        <f t="shared" si="38"/>
        <v>283.73333333333335</v>
      </c>
      <c r="AB610">
        <f t="shared" si="39"/>
        <v>314.66666666666669</v>
      </c>
    </row>
    <row r="611" spans="1:28" x14ac:dyDescent="0.2">
      <c r="A611">
        <v>2019</v>
      </c>
      <c r="B611" s="1">
        <v>111</v>
      </c>
      <c r="C611" s="2" t="s">
        <v>320</v>
      </c>
      <c r="D611" s="2" t="s">
        <v>64</v>
      </c>
      <c r="E611" s="2">
        <v>25</v>
      </c>
      <c r="F611" s="3"/>
      <c r="G611" s="2">
        <v>13</v>
      </c>
      <c r="H611" s="2">
        <v>2</v>
      </c>
      <c r="I611" s="2">
        <v>60</v>
      </c>
      <c r="J611" s="2">
        <v>37</v>
      </c>
      <c r="K611" s="2">
        <v>408</v>
      </c>
      <c r="L611" s="2">
        <v>2</v>
      </c>
      <c r="M611" s="2">
        <v>22</v>
      </c>
      <c r="N611" s="2">
        <v>230</v>
      </c>
      <c r="O611" s="2">
        <v>6.2</v>
      </c>
      <c r="P611" s="2">
        <v>178</v>
      </c>
      <c r="Q611" s="2">
        <v>4.8</v>
      </c>
      <c r="R611" s="2">
        <v>8.1</v>
      </c>
      <c r="S611" s="2">
        <v>9</v>
      </c>
      <c r="T611" s="2">
        <v>4.0999999999999996</v>
      </c>
      <c r="U611" s="2">
        <v>0</v>
      </c>
      <c r="V611" s="2">
        <v>0</v>
      </c>
      <c r="W611" s="2">
        <v>2</v>
      </c>
      <c r="X611" s="2">
        <v>79</v>
      </c>
      <c r="Y611" t="str">
        <f t="shared" si="36"/>
        <v>Gerald Everett</v>
      </c>
      <c r="Z611" t="str">
        <f t="shared" si="37"/>
        <v>2019-Gerald Everett</v>
      </c>
      <c r="AA611" s="13">
        <f t="shared" si="38"/>
        <v>502.15384615384613</v>
      </c>
      <c r="AB611">
        <f t="shared" si="39"/>
        <v>219.07692307692307</v>
      </c>
    </row>
    <row r="612" spans="1:28" x14ac:dyDescent="0.2">
      <c r="A612">
        <v>2019</v>
      </c>
      <c r="B612" s="1">
        <v>112</v>
      </c>
      <c r="C612" s="2" t="s">
        <v>329</v>
      </c>
      <c r="D612" s="2" t="s">
        <v>26</v>
      </c>
      <c r="E612" s="2">
        <v>26</v>
      </c>
      <c r="F612" s="3"/>
      <c r="G612" s="2">
        <v>12</v>
      </c>
      <c r="H612" s="2">
        <v>3</v>
      </c>
      <c r="I612" s="2">
        <v>47</v>
      </c>
      <c r="J612" s="2">
        <v>37</v>
      </c>
      <c r="K612" s="2">
        <v>374</v>
      </c>
      <c r="L612" s="2">
        <v>2</v>
      </c>
      <c r="M612" s="2">
        <v>20</v>
      </c>
      <c r="N612" s="2">
        <v>254</v>
      </c>
      <c r="O612" s="2">
        <v>6.9</v>
      </c>
      <c r="P612" s="2">
        <v>120</v>
      </c>
      <c r="Q612" s="2">
        <v>3.2</v>
      </c>
      <c r="R612" s="2">
        <v>7.5</v>
      </c>
      <c r="S612" s="2">
        <v>0</v>
      </c>
      <c r="T612" s="3"/>
      <c r="U612" s="2">
        <v>1</v>
      </c>
      <c r="V612" s="2">
        <v>2.1</v>
      </c>
      <c r="W612" s="2">
        <v>0</v>
      </c>
      <c r="X612" s="2">
        <v>114</v>
      </c>
      <c r="Y612" t="str">
        <f t="shared" si="36"/>
        <v>Adam Humphries</v>
      </c>
      <c r="Z612" t="str">
        <f t="shared" si="37"/>
        <v>2019-Adam Humphries</v>
      </c>
      <c r="AA612" s="13">
        <f t="shared" si="38"/>
        <v>498.66666666666669</v>
      </c>
      <c r="AB612">
        <f t="shared" si="39"/>
        <v>160</v>
      </c>
    </row>
    <row r="613" spans="1:28" x14ac:dyDescent="0.2">
      <c r="A613">
        <v>2019</v>
      </c>
      <c r="B613" s="1">
        <v>113</v>
      </c>
      <c r="C613" s="2" t="s">
        <v>45</v>
      </c>
      <c r="D613" s="2" t="s">
        <v>28</v>
      </c>
      <c r="E613" s="2">
        <v>24</v>
      </c>
      <c r="F613" s="3"/>
      <c r="G613" s="2">
        <v>8</v>
      </c>
      <c r="H613" s="2">
        <v>3</v>
      </c>
      <c r="I613" s="2">
        <v>44</v>
      </c>
      <c r="J613" s="2">
        <v>37</v>
      </c>
      <c r="K613" s="2">
        <v>285</v>
      </c>
      <c r="L613" s="2">
        <v>1</v>
      </c>
      <c r="M613" s="2">
        <v>17</v>
      </c>
      <c r="N613" s="2">
        <v>9</v>
      </c>
      <c r="O613" s="2">
        <v>0.2</v>
      </c>
      <c r="P613" s="2">
        <v>276</v>
      </c>
      <c r="Q613" s="2">
        <v>7.5</v>
      </c>
      <c r="R613" s="2">
        <v>0.8</v>
      </c>
      <c r="S613" s="2">
        <v>4</v>
      </c>
      <c r="T613" s="2">
        <v>9.3000000000000007</v>
      </c>
      <c r="U613" s="2">
        <v>2</v>
      </c>
      <c r="V613" s="2">
        <v>4.5</v>
      </c>
      <c r="W613" s="2">
        <v>0</v>
      </c>
      <c r="X613" s="2">
        <v>101.2</v>
      </c>
      <c r="Y613" t="str">
        <f t="shared" si="36"/>
        <v>Kareem Hunt</v>
      </c>
      <c r="Z613" t="str">
        <f t="shared" si="37"/>
        <v>2019-Kareem Hunt</v>
      </c>
      <c r="AA613" s="13">
        <f t="shared" si="38"/>
        <v>570</v>
      </c>
      <c r="AB613">
        <f t="shared" si="39"/>
        <v>552</v>
      </c>
    </row>
    <row r="614" spans="1:28" x14ac:dyDescent="0.2">
      <c r="A614">
        <v>2019</v>
      </c>
      <c r="B614" s="1">
        <v>114</v>
      </c>
      <c r="C614" s="2" t="s">
        <v>436</v>
      </c>
      <c r="D614" s="2" t="s">
        <v>74</v>
      </c>
      <c r="E614" s="2">
        <v>27</v>
      </c>
      <c r="F614" s="2" t="s">
        <v>232</v>
      </c>
      <c r="G614" s="2">
        <v>16</v>
      </c>
      <c r="H614" s="2">
        <v>9</v>
      </c>
      <c r="I614" s="2">
        <v>55</v>
      </c>
      <c r="J614" s="2">
        <v>36</v>
      </c>
      <c r="K614" s="2">
        <v>418</v>
      </c>
      <c r="L614" s="2">
        <v>2</v>
      </c>
      <c r="M614" s="2">
        <v>21</v>
      </c>
      <c r="N614" s="2">
        <v>172</v>
      </c>
      <c r="O614" s="2">
        <v>4.8</v>
      </c>
      <c r="P614" s="2">
        <v>246</v>
      </c>
      <c r="Q614" s="2">
        <v>6.8</v>
      </c>
      <c r="R614" s="2">
        <v>6.8</v>
      </c>
      <c r="S614" s="2">
        <v>6</v>
      </c>
      <c r="T614" s="2">
        <v>6</v>
      </c>
      <c r="U614" s="2">
        <v>4</v>
      </c>
      <c r="V614" s="2">
        <v>7.3</v>
      </c>
      <c r="W614" s="2">
        <v>3</v>
      </c>
      <c r="X614" s="2">
        <v>77.7</v>
      </c>
      <c r="Y614" t="str">
        <f t="shared" si="36"/>
        <v>Jordan Akins</v>
      </c>
      <c r="Z614" t="str">
        <f t="shared" si="37"/>
        <v>2019-Jordan Akins</v>
      </c>
      <c r="AA614" s="13">
        <f t="shared" si="38"/>
        <v>418</v>
      </c>
      <c r="AB614">
        <f t="shared" si="39"/>
        <v>246</v>
      </c>
    </row>
    <row r="615" spans="1:28" x14ac:dyDescent="0.2">
      <c r="A615">
        <v>2019</v>
      </c>
      <c r="B615" s="1">
        <v>115</v>
      </c>
      <c r="C615" s="2" t="s">
        <v>967</v>
      </c>
      <c r="D615" s="2" t="s">
        <v>16</v>
      </c>
      <c r="E615" s="2">
        <v>28</v>
      </c>
      <c r="F615" s="2" t="s">
        <v>232</v>
      </c>
      <c r="G615" s="2">
        <v>16</v>
      </c>
      <c r="H615" s="2">
        <v>6</v>
      </c>
      <c r="I615" s="2">
        <v>55</v>
      </c>
      <c r="J615" s="2">
        <v>36</v>
      </c>
      <c r="K615" s="2">
        <v>311</v>
      </c>
      <c r="L615" s="2">
        <v>4</v>
      </c>
      <c r="M615" s="2">
        <v>21</v>
      </c>
      <c r="N615" s="2">
        <v>221</v>
      </c>
      <c r="O615" s="2">
        <v>6.1</v>
      </c>
      <c r="P615" s="2">
        <v>90</v>
      </c>
      <c r="Q615" s="2">
        <v>2.5</v>
      </c>
      <c r="R615" s="2">
        <v>7</v>
      </c>
      <c r="S615" s="2">
        <v>1</v>
      </c>
      <c r="T615" s="2">
        <v>36</v>
      </c>
      <c r="U615" s="2">
        <v>2</v>
      </c>
      <c r="V615" s="2">
        <v>3.6</v>
      </c>
      <c r="W615" s="2">
        <v>1</v>
      </c>
      <c r="X615" s="2">
        <v>96.9</v>
      </c>
      <c r="Y615" t="str">
        <f t="shared" si="36"/>
        <v>Cameron Brate</v>
      </c>
      <c r="Z615" t="str">
        <f t="shared" si="37"/>
        <v>2019-Cameron Brate</v>
      </c>
      <c r="AA615" s="13">
        <f t="shared" si="38"/>
        <v>311</v>
      </c>
      <c r="AB615">
        <f t="shared" si="39"/>
        <v>90</v>
      </c>
    </row>
    <row r="616" spans="1:28" x14ac:dyDescent="0.2">
      <c r="A616">
        <v>2019</v>
      </c>
      <c r="B616" s="1">
        <v>116</v>
      </c>
      <c r="C616" s="2" t="s">
        <v>27</v>
      </c>
      <c r="D616" s="2" t="s">
        <v>28</v>
      </c>
      <c r="E616" s="2">
        <v>24</v>
      </c>
      <c r="F616" s="2" t="s">
        <v>17</v>
      </c>
      <c r="G616" s="2">
        <v>16</v>
      </c>
      <c r="H616" s="2">
        <v>16</v>
      </c>
      <c r="I616" s="2">
        <v>49</v>
      </c>
      <c r="J616" s="2">
        <v>36</v>
      </c>
      <c r="K616" s="2">
        <v>278</v>
      </c>
      <c r="L616" s="2">
        <v>0</v>
      </c>
      <c r="M616" s="2">
        <v>13</v>
      </c>
      <c r="N616" s="2">
        <v>-40</v>
      </c>
      <c r="O616" s="2">
        <v>-1.1000000000000001</v>
      </c>
      <c r="P616" s="2">
        <v>318</v>
      </c>
      <c r="Q616" s="2">
        <v>8.8000000000000007</v>
      </c>
      <c r="R616" s="2">
        <v>-0.6</v>
      </c>
      <c r="S616" s="2">
        <v>8</v>
      </c>
      <c r="T616" s="2">
        <v>4.5</v>
      </c>
      <c r="U616" s="2">
        <v>4</v>
      </c>
      <c r="V616" s="2">
        <v>8.1999999999999993</v>
      </c>
      <c r="W616" s="2">
        <v>0</v>
      </c>
      <c r="X616" s="2">
        <v>86.9</v>
      </c>
      <c r="Y616" t="str">
        <f t="shared" si="36"/>
        <v>Nick Chubb</v>
      </c>
      <c r="Z616" t="str">
        <f t="shared" si="37"/>
        <v>2019-Nick Chubb</v>
      </c>
      <c r="AA616" s="13">
        <f t="shared" si="38"/>
        <v>278</v>
      </c>
      <c r="AB616">
        <f t="shared" si="39"/>
        <v>318</v>
      </c>
    </row>
    <row r="617" spans="1:28" x14ac:dyDescent="0.2">
      <c r="A617">
        <v>2019</v>
      </c>
      <c r="B617" s="1">
        <v>117</v>
      </c>
      <c r="C617" s="2" t="s">
        <v>73</v>
      </c>
      <c r="D617" s="2" t="s">
        <v>88</v>
      </c>
      <c r="E617" s="2">
        <v>28</v>
      </c>
      <c r="F617" s="2" t="s">
        <v>24</v>
      </c>
      <c r="G617" s="2">
        <v>13</v>
      </c>
      <c r="H617" s="2">
        <v>9</v>
      </c>
      <c r="I617" s="2">
        <v>47</v>
      </c>
      <c r="J617" s="2">
        <v>36</v>
      </c>
      <c r="K617" s="2">
        <v>370</v>
      </c>
      <c r="L617" s="2">
        <v>4</v>
      </c>
      <c r="M617" s="2">
        <v>17</v>
      </c>
      <c r="N617" s="2">
        <v>148</v>
      </c>
      <c r="O617" s="2">
        <v>4.0999999999999996</v>
      </c>
      <c r="P617" s="2">
        <v>222</v>
      </c>
      <c r="Q617" s="2">
        <v>6.2</v>
      </c>
      <c r="R617" s="2">
        <v>3.4</v>
      </c>
      <c r="S617" s="2">
        <v>2</v>
      </c>
      <c r="T617" s="2">
        <v>18</v>
      </c>
      <c r="U617" s="2">
        <v>2</v>
      </c>
      <c r="V617" s="2">
        <v>4.3</v>
      </c>
      <c r="W617" s="2">
        <v>1</v>
      </c>
      <c r="X617" s="2">
        <v>118.2</v>
      </c>
      <c r="Y617" t="str">
        <f t="shared" si="36"/>
        <v>David Johnson</v>
      </c>
      <c r="Z617" t="str">
        <f t="shared" si="37"/>
        <v>2019-David Johnson</v>
      </c>
      <c r="AA617" s="13">
        <f t="shared" si="38"/>
        <v>455.38461538461536</v>
      </c>
      <c r="AB617">
        <f t="shared" si="39"/>
        <v>273.23076923076923</v>
      </c>
    </row>
    <row r="618" spans="1:28" x14ac:dyDescent="0.2">
      <c r="A618">
        <v>2019</v>
      </c>
      <c r="B618" s="1">
        <v>118</v>
      </c>
      <c r="C618" s="2" t="s">
        <v>300</v>
      </c>
      <c r="D618" s="2" t="s">
        <v>16</v>
      </c>
      <c r="E618" s="2">
        <v>26</v>
      </c>
      <c r="F618" s="2" t="s">
        <v>266</v>
      </c>
      <c r="G618" s="2">
        <v>14</v>
      </c>
      <c r="H618" s="2">
        <v>4</v>
      </c>
      <c r="I618" s="2">
        <v>69</v>
      </c>
      <c r="J618" s="2">
        <v>36</v>
      </c>
      <c r="K618" s="2">
        <v>645</v>
      </c>
      <c r="L618" s="2">
        <v>6</v>
      </c>
      <c r="M618" s="2">
        <v>29</v>
      </c>
      <c r="N618" s="2">
        <v>518</v>
      </c>
      <c r="O618" s="2">
        <v>14.4</v>
      </c>
      <c r="P618" s="2">
        <v>127</v>
      </c>
      <c r="Q618" s="2">
        <v>3.5</v>
      </c>
      <c r="R618" s="2">
        <v>16.3</v>
      </c>
      <c r="S618" s="2">
        <v>1</v>
      </c>
      <c r="T618" s="2">
        <v>36</v>
      </c>
      <c r="U618" s="2">
        <v>0</v>
      </c>
      <c r="V618" s="2">
        <v>0</v>
      </c>
      <c r="W618" s="2">
        <v>3</v>
      </c>
      <c r="X618" s="2">
        <v>95.4</v>
      </c>
      <c r="Y618" t="str">
        <f t="shared" si="36"/>
        <v>Breshad Perriman</v>
      </c>
      <c r="Z618" t="str">
        <f t="shared" si="37"/>
        <v>2019-Breshad Perriman</v>
      </c>
      <c r="AA618" s="13">
        <f t="shared" si="38"/>
        <v>737.14285714285711</v>
      </c>
      <c r="AB618">
        <f t="shared" si="39"/>
        <v>145.14285714285714</v>
      </c>
    </row>
    <row r="619" spans="1:28" x14ac:dyDescent="0.2">
      <c r="A619">
        <v>2019</v>
      </c>
      <c r="B619" s="1">
        <v>119</v>
      </c>
      <c r="C619" s="2" t="s">
        <v>155</v>
      </c>
      <c r="D619" s="2" t="s">
        <v>109</v>
      </c>
      <c r="E619" s="2">
        <v>26</v>
      </c>
      <c r="F619" s="3"/>
      <c r="G619" s="2">
        <v>16</v>
      </c>
      <c r="H619" s="2">
        <v>0</v>
      </c>
      <c r="I619" s="2">
        <v>43</v>
      </c>
      <c r="J619" s="2">
        <v>36</v>
      </c>
      <c r="K619" s="2">
        <v>323</v>
      </c>
      <c r="L619" s="2">
        <v>0</v>
      </c>
      <c r="M619" s="2">
        <v>15</v>
      </c>
      <c r="N619" s="2">
        <v>87</v>
      </c>
      <c r="O619" s="2">
        <v>2.4</v>
      </c>
      <c r="P619" s="2">
        <v>236</v>
      </c>
      <c r="Q619" s="2">
        <v>6.6</v>
      </c>
      <c r="R619" s="2">
        <v>2.1</v>
      </c>
      <c r="S619" s="2">
        <v>1</v>
      </c>
      <c r="T619" s="2">
        <v>36</v>
      </c>
      <c r="U619" s="2">
        <v>3</v>
      </c>
      <c r="V619" s="2">
        <v>7</v>
      </c>
      <c r="W619" s="2">
        <v>0</v>
      </c>
      <c r="X619" s="2">
        <v>98</v>
      </c>
      <c r="Y619" t="str">
        <f t="shared" si="36"/>
        <v>Jalen Richard</v>
      </c>
      <c r="Z619" t="str">
        <f t="shared" si="37"/>
        <v>2019-Jalen Richard</v>
      </c>
      <c r="AA619" s="13">
        <f t="shared" si="38"/>
        <v>323</v>
      </c>
      <c r="AB619">
        <f t="shared" si="39"/>
        <v>236</v>
      </c>
    </row>
    <row r="620" spans="1:28" x14ac:dyDescent="0.2">
      <c r="A620">
        <v>2019</v>
      </c>
      <c r="B620" s="1">
        <v>120</v>
      </c>
      <c r="C620" s="2" t="s">
        <v>1132</v>
      </c>
      <c r="D620" s="2" t="s">
        <v>39</v>
      </c>
      <c r="E620" s="2">
        <v>21</v>
      </c>
      <c r="F620" s="3"/>
      <c r="G620" s="2">
        <v>16</v>
      </c>
      <c r="H620" s="2">
        <v>7</v>
      </c>
      <c r="I620" s="2">
        <v>47</v>
      </c>
      <c r="J620" s="2">
        <v>36</v>
      </c>
      <c r="K620" s="2">
        <v>311</v>
      </c>
      <c r="L620" s="2">
        <v>2</v>
      </c>
      <c r="M620" s="2">
        <v>17</v>
      </c>
      <c r="N620" s="2">
        <v>175</v>
      </c>
      <c r="O620" s="2">
        <v>4.9000000000000004</v>
      </c>
      <c r="P620" s="2">
        <v>136</v>
      </c>
      <c r="Q620" s="2">
        <v>3.8</v>
      </c>
      <c r="R620" s="2">
        <v>5.6</v>
      </c>
      <c r="S620" s="2">
        <v>0</v>
      </c>
      <c r="T620" s="3"/>
      <c r="U620" s="2">
        <v>1</v>
      </c>
      <c r="V620" s="2">
        <v>2.1</v>
      </c>
      <c r="W620" s="2">
        <v>0</v>
      </c>
      <c r="X620" s="2">
        <v>107.7</v>
      </c>
      <c r="Y620" t="str">
        <f t="shared" si="36"/>
        <v>Irv Smith Jr.</v>
      </c>
      <c r="Z620" t="str">
        <f t="shared" si="37"/>
        <v>2019-Irv Smith Jr.</v>
      </c>
      <c r="AA620" s="13">
        <f t="shared" si="38"/>
        <v>311</v>
      </c>
      <c r="AB620">
        <f t="shared" si="39"/>
        <v>136</v>
      </c>
    </row>
    <row r="621" spans="1:28" x14ac:dyDescent="0.2">
      <c r="A621">
        <v>2019</v>
      </c>
      <c r="B621" s="1">
        <v>121</v>
      </c>
      <c r="C621" s="2" t="s">
        <v>938</v>
      </c>
      <c r="D621" s="2" t="s">
        <v>68</v>
      </c>
      <c r="E621" s="2">
        <v>32</v>
      </c>
      <c r="F621" s="2" t="s">
        <v>181</v>
      </c>
      <c r="G621" s="2">
        <v>11</v>
      </c>
      <c r="H621" s="2">
        <v>10</v>
      </c>
      <c r="I621" s="2">
        <v>58</v>
      </c>
      <c r="J621" s="2">
        <v>36</v>
      </c>
      <c r="K621" s="2">
        <v>433</v>
      </c>
      <c r="L621" s="2">
        <v>1</v>
      </c>
      <c r="M621" s="2">
        <v>22</v>
      </c>
      <c r="N621" s="2">
        <v>263</v>
      </c>
      <c r="O621" s="2">
        <v>7.3</v>
      </c>
      <c r="P621" s="2">
        <v>170</v>
      </c>
      <c r="Q621" s="2">
        <v>4.7</v>
      </c>
      <c r="R621" s="2">
        <v>9.6</v>
      </c>
      <c r="S621" s="2">
        <v>1</v>
      </c>
      <c r="T621" s="2">
        <v>36</v>
      </c>
      <c r="U621" s="2">
        <v>5</v>
      </c>
      <c r="V621" s="2">
        <v>8.6</v>
      </c>
      <c r="W621" s="2">
        <v>3</v>
      </c>
      <c r="X621" s="2">
        <v>69.099999999999994</v>
      </c>
      <c r="Y621" t="str">
        <f t="shared" si="36"/>
        <v>Demaryius Thomas</v>
      </c>
      <c r="Z621" t="str">
        <f t="shared" si="37"/>
        <v>2019-Demaryius Thomas</v>
      </c>
      <c r="AA621" s="13">
        <f t="shared" si="38"/>
        <v>629.81818181818187</v>
      </c>
      <c r="AB621">
        <f t="shared" si="39"/>
        <v>247.27272727272728</v>
      </c>
    </row>
    <row r="622" spans="1:28" x14ac:dyDescent="0.2">
      <c r="A622">
        <v>2019</v>
      </c>
      <c r="B622" s="1">
        <v>122</v>
      </c>
      <c r="C622" s="2" t="s">
        <v>124</v>
      </c>
      <c r="D622" s="2" t="s">
        <v>109</v>
      </c>
      <c r="E622" s="2">
        <v>26</v>
      </c>
      <c r="F622" s="3"/>
      <c r="G622" s="2">
        <v>16</v>
      </c>
      <c r="H622" s="2">
        <v>3</v>
      </c>
      <c r="I622" s="2">
        <v>41</v>
      </c>
      <c r="J622" s="2">
        <v>36</v>
      </c>
      <c r="K622" s="2">
        <v>292</v>
      </c>
      <c r="L622" s="2">
        <v>0</v>
      </c>
      <c r="M622" s="2">
        <v>10</v>
      </c>
      <c r="N622" s="2">
        <v>46</v>
      </c>
      <c r="O622" s="2">
        <v>1.3</v>
      </c>
      <c r="P622" s="2">
        <v>246</v>
      </c>
      <c r="Q622" s="2">
        <v>6.8</v>
      </c>
      <c r="R622" s="2">
        <v>1.3</v>
      </c>
      <c r="S622" s="2">
        <v>0</v>
      </c>
      <c r="T622" s="3"/>
      <c r="U622" s="2">
        <v>2</v>
      </c>
      <c r="V622" s="2">
        <v>4.9000000000000004</v>
      </c>
      <c r="W622" s="2">
        <v>0</v>
      </c>
      <c r="X622" s="2">
        <v>96.3</v>
      </c>
      <c r="Y622" t="str">
        <f t="shared" si="36"/>
        <v>DeAndre Washington</v>
      </c>
      <c r="Z622" t="str">
        <f t="shared" si="37"/>
        <v>2019-DeAndre Washington</v>
      </c>
      <c r="AA622" s="13">
        <f t="shared" si="38"/>
        <v>292</v>
      </c>
      <c r="AB622">
        <f t="shared" si="39"/>
        <v>246</v>
      </c>
    </row>
    <row r="623" spans="1:28" x14ac:dyDescent="0.2">
      <c r="A623">
        <v>2019</v>
      </c>
      <c r="B623" s="1">
        <v>123</v>
      </c>
      <c r="C623" s="2" t="s">
        <v>338</v>
      </c>
      <c r="D623" s="2" t="s">
        <v>19</v>
      </c>
      <c r="E623" s="2">
        <v>24</v>
      </c>
      <c r="F623" s="3"/>
      <c r="G623" s="2">
        <v>16</v>
      </c>
      <c r="H623" s="2">
        <v>3</v>
      </c>
      <c r="I623" s="2">
        <v>52</v>
      </c>
      <c r="J623" s="2">
        <v>35</v>
      </c>
      <c r="K623" s="2">
        <v>477</v>
      </c>
      <c r="L623" s="2">
        <v>3</v>
      </c>
      <c r="M623" s="2">
        <v>24</v>
      </c>
      <c r="N623" s="2">
        <v>346</v>
      </c>
      <c r="O623" s="2">
        <v>9.9</v>
      </c>
      <c r="P623" s="2">
        <v>131</v>
      </c>
      <c r="Q623" s="2">
        <v>3.7</v>
      </c>
      <c r="R623" s="2">
        <v>14.2</v>
      </c>
      <c r="S623" s="2">
        <v>0</v>
      </c>
      <c r="T623" s="3"/>
      <c r="U623" s="2">
        <v>2</v>
      </c>
      <c r="V623" s="2">
        <v>3.8</v>
      </c>
      <c r="W623" s="2">
        <v>0</v>
      </c>
      <c r="X623" s="2">
        <v>115.6</v>
      </c>
      <c r="Y623" t="str">
        <f t="shared" si="36"/>
        <v>Allen Lazard</v>
      </c>
      <c r="Z623" t="str">
        <f t="shared" si="37"/>
        <v>2019-Allen Lazard</v>
      </c>
      <c r="AA623" s="13">
        <f t="shared" si="38"/>
        <v>477</v>
      </c>
      <c r="AB623">
        <f t="shared" si="39"/>
        <v>131</v>
      </c>
    </row>
    <row r="624" spans="1:28" x14ac:dyDescent="0.2">
      <c r="A624">
        <v>2019</v>
      </c>
      <c r="B624" s="1">
        <v>124</v>
      </c>
      <c r="C624" s="2" t="s">
        <v>94</v>
      </c>
      <c r="D624" s="2" t="s">
        <v>60</v>
      </c>
      <c r="E624" s="2">
        <v>25</v>
      </c>
      <c r="F624" s="2" t="s">
        <v>17</v>
      </c>
      <c r="G624" s="2">
        <v>16</v>
      </c>
      <c r="H624" s="2">
        <v>16</v>
      </c>
      <c r="I624" s="2">
        <v>48</v>
      </c>
      <c r="J624" s="2">
        <v>35</v>
      </c>
      <c r="K624" s="2">
        <v>196</v>
      </c>
      <c r="L624" s="2">
        <v>0</v>
      </c>
      <c r="M624" s="2">
        <v>9</v>
      </c>
      <c r="N624" s="2">
        <v>-47</v>
      </c>
      <c r="O624" s="2">
        <v>-1.3</v>
      </c>
      <c r="P624" s="2">
        <v>243</v>
      </c>
      <c r="Q624" s="2">
        <v>6.9</v>
      </c>
      <c r="R624" s="2">
        <v>-1.5</v>
      </c>
      <c r="S624" s="2">
        <v>0</v>
      </c>
      <c r="T624" s="3"/>
      <c r="U624" s="2">
        <v>6</v>
      </c>
      <c r="V624" s="2">
        <v>12.5</v>
      </c>
      <c r="W624" s="2">
        <v>0</v>
      </c>
      <c r="X624" s="2">
        <v>79.900000000000006</v>
      </c>
      <c r="Y624" t="str">
        <f t="shared" si="36"/>
        <v>Phillip Lindsay</v>
      </c>
      <c r="Z624" t="str">
        <f t="shared" si="37"/>
        <v>2019-Phillip Lindsay</v>
      </c>
      <c r="AA624" s="13">
        <f t="shared" si="38"/>
        <v>196</v>
      </c>
      <c r="AB624">
        <f t="shared" si="39"/>
        <v>243</v>
      </c>
    </row>
    <row r="625" spans="1:28" x14ac:dyDescent="0.2">
      <c r="A625">
        <v>2019</v>
      </c>
      <c r="B625" s="1">
        <v>125</v>
      </c>
      <c r="C625" s="2" t="s">
        <v>91</v>
      </c>
      <c r="D625" s="2" t="s">
        <v>86</v>
      </c>
      <c r="E625" s="2">
        <v>23</v>
      </c>
      <c r="F625" s="2" t="s">
        <v>17</v>
      </c>
      <c r="G625" s="2">
        <v>16</v>
      </c>
      <c r="H625" s="2">
        <v>15</v>
      </c>
      <c r="I625" s="2">
        <v>45</v>
      </c>
      <c r="J625" s="2">
        <v>35</v>
      </c>
      <c r="K625" s="2">
        <v>287</v>
      </c>
      <c r="L625" s="2">
        <v>3</v>
      </c>
      <c r="M625" s="2">
        <v>14</v>
      </c>
      <c r="N625" s="2">
        <v>-44</v>
      </c>
      <c r="O625" s="2">
        <v>-1.3</v>
      </c>
      <c r="P625" s="2">
        <v>331</v>
      </c>
      <c r="Q625" s="2">
        <v>9.5</v>
      </c>
      <c r="R625" s="2">
        <v>-0.3</v>
      </c>
      <c r="S625" s="2">
        <v>4</v>
      </c>
      <c r="T625" s="2">
        <v>8.8000000000000007</v>
      </c>
      <c r="U625" s="2">
        <v>1</v>
      </c>
      <c r="V625" s="2">
        <v>2.2000000000000002</v>
      </c>
      <c r="W625" s="2">
        <v>0</v>
      </c>
      <c r="X625" s="2">
        <v>115.5</v>
      </c>
      <c r="Y625" t="str">
        <f t="shared" si="36"/>
        <v>Joe Mixon</v>
      </c>
      <c r="Z625" t="str">
        <f t="shared" si="37"/>
        <v>2019-Joe Mixon</v>
      </c>
      <c r="AA625" s="13">
        <f t="shared" si="38"/>
        <v>287</v>
      </c>
      <c r="AB625">
        <f t="shared" si="39"/>
        <v>331</v>
      </c>
    </row>
    <row r="626" spans="1:28" x14ac:dyDescent="0.2">
      <c r="A626">
        <v>2019</v>
      </c>
      <c r="B626" s="1">
        <v>126</v>
      </c>
      <c r="C626" s="2" t="s">
        <v>198</v>
      </c>
      <c r="D626" s="2" t="s">
        <v>16</v>
      </c>
      <c r="E626" s="2">
        <v>25</v>
      </c>
      <c r="F626" s="3"/>
      <c r="G626" s="2">
        <v>16</v>
      </c>
      <c r="H626" s="2">
        <v>0</v>
      </c>
      <c r="I626" s="2">
        <v>46</v>
      </c>
      <c r="J626" s="2">
        <v>35</v>
      </c>
      <c r="K626" s="2">
        <v>286</v>
      </c>
      <c r="L626" s="2">
        <v>0</v>
      </c>
      <c r="M626" s="2">
        <v>14</v>
      </c>
      <c r="N626" s="2">
        <v>79</v>
      </c>
      <c r="O626" s="2">
        <v>2.2999999999999998</v>
      </c>
      <c r="P626" s="2">
        <v>207</v>
      </c>
      <c r="Q626" s="2">
        <v>5.9</v>
      </c>
      <c r="R626" s="2">
        <v>2.6</v>
      </c>
      <c r="S626" s="2">
        <v>2</v>
      </c>
      <c r="T626" s="2">
        <v>17.5</v>
      </c>
      <c r="U626" s="2">
        <v>2</v>
      </c>
      <c r="V626" s="2">
        <v>4.3</v>
      </c>
      <c r="W626" s="2">
        <v>3</v>
      </c>
      <c r="X626" s="2">
        <v>64.2</v>
      </c>
      <c r="Y626" t="str">
        <f t="shared" si="36"/>
        <v>Dare Ogunbowale</v>
      </c>
      <c r="Z626" t="str">
        <f t="shared" si="37"/>
        <v>2019-Dare Ogunbowale</v>
      </c>
      <c r="AA626" s="13">
        <f t="shared" si="38"/>
        <v>286</v>
      </c>
      <c r="AB626">
        <f t="shared" si="39"/>
        <v>207</v>
      </c>
    </row>
    <row r="627" spans="1:28" x14ac:dyDescent="0.2">
      <c r="A627">
        <v>2019</v>
      </c>
      <c r="B627" s="1">
        <v>127</v>
      </c>
      <c r="C627" s="2" t="s">
        <v>257</v>
      </c>
      <c r="D627" s="2" t="s">
        <v>26</v>
      </c>
      <c r="E627" s="2">
        <v>24</v>
      </c>
      <c r="F627" s="2" t="s">
        <v>232</v>
      </c>
      <c r="G627" s="2">
        <v>16</v>
      </c>
      <c r="H627" s="2">
        <v>14</v>
      </c>
      <c r="I627" s="2">
        <v>44</v>
      </c>
      <c r="J627" s="2">
        <v>35</v>
      </c>
      <c r="K627" s="2">
        <v>439</v>
      </c>
      <c r="L627" s="2">
        <v>3</v>
      </c>
      <c r="M627" s="2">
        <v>16</v>
      </c>
      <c r="N627" s="2">
        <v>166</v>
      </c>
      <c r="O627" s="2">
        <v>4.7</v>
      </c>
      <c r="P627" s="2">
        <v>273</v>
      </c>
      <c r="Q627" s="2">
        <v>7.8</v>
      </c>
      <c r="R627" s="2">
        <v>5.3</v>
      </c>
      <c r="S627" s="2">
        <v>6</v>
      </c>
      <c r="T627" s="2">
        <v>5.8</v>
      </c>
      <c r="U627" s="2">
        <v>2</v>
      </c>
      <c r="V627" s="2">
        <v>4.5</v>
      </c>
      <c r="W627" s="2">
        <v>1</v>
      </c>
      <c r="X627" s="2">
        <v>121.5</v>
      </c>
      <c r="Y627" t="str">
        <f t="shared" si="36"/>
        <v>Jonnu Smith</v>
      </c>
      <c r="Z627" t="str">
        <f t="shared" si="37"/>
        <v>2019-Jonnu Smith</v>
      </c>
      <c r="AA627" s="13">
        <f t="shared" si="38"/>
        <v>439</v>
      </c>
      <c r="AB627">
        <f t="shared" si="39"/>
        <v>273</v>
      </c>
    </row>
    <row r="628" spans="1:28" x14ac:dyDescent="0.2">
      <c r="A628">
        <v>2019</v>
      </c>
      <c r="B628" s="1">
        <v>128</v>
      </c>
      <c r="C628" s="2" t="s">
        <v>308</v>
      </c>
      <c r="D628" s="2" t="s">
        <v>19</v>
      </c>
      <c r="E628" s="2">
        <v>25</v>
      </c>
      <c r="F628" s="2" t="s">
        <v>169</v>
      </c>
      <c r="G628" s="2">
        <v>16</v>
      </c>
      <c r="H628" s="2">
        <v>6</v>
      </c>
      <c r="I628" s="2">
        <v>55</v>
      </c>
      <c r="J628" s="2">
        <v>34</v>
      </c>
      <c r="K628" s="2">
        <v>287</v>
      </c>
      <c r="L628" s="2">
        <v>2</v>
      </c>
      <c r="M628" s="2">
        <v>16</v>
      </c>
      <c r="N628" s="2">
        <v>177</v>
      </c>
      <c r="O628" s="2">
        <v>5.2</v>
      </c>
      <c r="P628" s="2">
        <v>110</v>
      </c>
      <c r="Q628" s="2">
        <v>3.2</v>
      </c>
      <c r="R628" s="2">
        <v>7.4</v>
      </c>
      <c r="S628" s="2">
        <v>1</v>
      </c>
      <c r="T628" s="2">
        <v>34</v>
      </c>
      <c r="U628" s="2">
        <v>5</v>
      </c>
      <c r="V628" s="2">
        <v>9.1</v>
      </c>
      <c r="W628" s="2">
        <v>0</v>
      </c>
      <c r="X628" s="2">
        <v>87.5</v>
      </c>
      <c r="Y628" t="str">
        <f t="shared" si="36"/>
        <v>Geronimo Allison</v>
      </c>
      <c r="Z628" t="str">
        <f t="shared" si="37"/>
        <v>2019-Geronimo Allison</v>
      </c>
      <c r="AA628" s="13">
        <f t="shared" si="38"/>
        <v>287</v>
      </c>
      <c r="AB628">
        <f t="shared" si="39"/>
        <v>110</v>
      </c>
    </row>
    <row r="629" spans="1:28" x14ac:dyDescent="0.2">
      <c r="A629">
        <v>2019</v>
      </c>
      <c r="B629" s="1">
        <v>129</v>
      </c>
      <c r="C629" s="2" t="s">
        <v>71</v>
      </c>
      <c r="D629" s="2" t="s">
        <v>72</v>
      </c>
      <c r="E629" s="2">
        <v>24</v>
      </c>
      <c r="F629" s="2" t="s">
        <v>17</v>
      </c>
      <c r="G629" s="2">
        <v>10</v>
      </c>
      <c r="H629" s="2">
        <v>10</v>
      </c>
      <c r="I629" s="2">
        <v>38</v>
      </c>
      <c r="J629" s="2">
        <v>34</v>
      </c>
      <c r="K629" s="2">
        <v>251</v>
      </c>
      <c r="L629" s="2">
        <v>3</v>
      </c>
      <c r="M629" s="2">
        <v>14</v>
      </c>
      <c r="N629" s="2">
        <v>-47</v>
      </c>
      <c r="O629" s="2">
        <v>-1.4</v>
      </c>
      <c r="P629" s="2">
        <v>298</v>
      </c>
      <c r="Q629" s="2">
        <v>8.8000000000000007</v>
      </c>
      <c r="R629" s="2">
        <v>-1.4</v>
      </c>
      <c r="S629" s="2">
        <v>8</v>
      </c>
      <c r="T629" s="2">
        <v>4.3</v>
      </c>
      <c r="U629" s="2">
        <v>1</v>
      </c>
      <c r="V629" s="2">
        <v>2.6</v>
      </c>
      <c r="W629" s="2">
        <v>0</v>
      </c>
      <c r="X629" s="2">
        <v>120.5</v>
      </c>
      <c r="Y629" t="str">
        <f t="shared" si="36"/>
        <v>James Conner</v>
      </c>
      <c r="Z629" t="str">
        <f t="shared" si="37"/>
        <v>2019-James Conner</v>
      </c>
      <c r="AA629" s="13">
        <f t="shared" si="38"/>
        <v>401.6</v>
      </c>
      <c r="AB629">
        <f t="shared" si="39"/>
        <v>476.8</v>
      </c>
    </row>
    <row r="630" spans="1:28" x14ac:dyDescent="0.2">
      <c r="A630">
        <v>2019</v>
      </c>
      <c r="B630" s="1">
        <v>130</v>
      </c>
      <c r="C630" s="2" t="s">
        <v>1019</v>
      </c>
      <c r="D630" s="2" t="s">
        <v>74</v>
      </c>
      <c r="E630" s="2">
        <v>33</v>
      </c>
      <c r="F630" s="2" t="s">
        <v>232</v>
      </c>
      <c r="G630" s="2">
        <v>16</v>
      </c>
      <c r="H630" s="2">
        <v>14</v>
      </c>
      <c r="I630" s="2">
        <v>48</v>
      </c>
      <c r="J630" s="2">
        <v>34</v>
      </c>
      <c r="K630" s="2">
        <v>341</v>
      </c>
      <c r="L630" s="2">
        <v>7</v>
      </c>
      <c r="M630" s="2">
        <v>22</v>
      </c>
      <c r="N630" s="2">
        <v>173</v>
      </c>
      <c r="O630" s="2">
        <v>5.0999999999999996</v>
      </c>
      <c r="P630" s="2">
        <v>168</v>
      </c>
      <c r="Q630" s="2">
        <v>4.9000000000000004</v>
      </c>
      <c r="R630" s="2">
        <v>5.4</v>
      </c>
      <c r="S630" s="2">
        <v>2</v>
      </c>
      <c r="T630" s="2">
        <v>17</v>
      </c>
      <c r="U630" s="2">
        <v>3</v>
      </c>
      <c r="V630" s="2">
        <v>6.3</v>
      </c>
      <c r="W630" s="2">
        <v>0</v>
      </c>
      <c r="X630" s="2">
        <v>130.30000000000001</v>
      </c>
      <c r="Y630" t="str">
        <f t="shared" si="36"/>
        <v>Darren Fells</v>
      </c>
      <c r="Z630" t="str">
        <f t="shared" si="37"/>
        <v>2019-Darren Fells</v>
      </c>
      <c r="AA630" s="13">
        <f t="shared" si="38"/>
        <v>341</v>
      </c>
      <c r="AB630">
        <f t="shared" si="39"/>
        <v>168</v>
      </c>
    </row>
    <row r="631" spans="1:28" x14ac:dyDescent="0.2">
      <c r="A631">
        <v>2019</v>
      </c>
      <c r="B631" s="1">
        <v>131</v>
      </c>
      <c r="C631" s="2" t="s">
        <v>248</v>
      </c>
      <c r="D631" s="2" t="s">
        <v>68</v>
      </c>
      <c r="E631" s="2">
        <v>29</v>
      </c>
      <c r="F631" s="2" t="s">
        <v>232</v>
      </c>
      <c r="G631" s="2">
        <v>13</v>
      </c>
      <c r="H631" s="2">
        <v>13</v>
      </c>
      <c r="I631" s="2">
        <v>41</v>
      </c>
      <c r="J631" s="2">
        <v>34</v>
      </c>
      <c r="K631" s="2">
        <v>320</v>
      </c>
      <c r="L631" s="2">
        <v>5</v>
      </c>
      <c r="M631" s="2">
        <v>19</v>
      </c>
      <c r="N631" s="2">
        <v>138</v>
      </c>
      <c r="O631" s="2">
        <v>4.0999999999999996</v>
      </c>
      <c r="P631" s="2">
        <v>182</v>
      </c>
      <c r="Q631" s="2">
        <v>5.4</v>
      </c>
      <c r="R631" s="2">
        <v>5.4</v>
      </c>
      <c r="S631" s="2">
        <v>2</v>
      </c>
      <c r="T631" s="2">
        <v>17</v>
      </c>
      <c r="U631" s="2">
        <v>2</v>
      </c>
      <c r="V631" s="2">
        <v>4.9000000000000004</v>
      </c>
      <c r="W631" s="2">
        <v>0</v>
      </c>
      <c r="X631" s="2">
        <v>138.80000000000001</v>
      </c>
      <c r="Y631" t="str">
        <f t="shared" si="36"/>
        <v>Ryan Griffin</v>
      </c>
      <c r="Z631" t="str">
        <f t="shared" si="37"/>
        <v>2019-Ryan Griffin</v>
      </c>
      <c r="AA631" s="13">
        <f t="shared" si="38"/>
        <v>393.84615384615387</v>
      </c>
      <c r="AB631">
        <f t="shared" si="39"/>
        <v>224</v>
      </c>
    </row>
    <row r="632" spans="1:28" x14ac:dyDescent="0.2">
      <c r="A632">
        <v>2019</v>
      </c>
      <c r="B632" s="1">
        <v>132</v>
      </c>
      <c r="C632" s="2" t="s">
        <v>961</v>
      </c>
      <c r="D632" s="2" t="s">
        <v>16</v>
      </c>
      <c r="E632" s="2">
        <v>25</v>
      </c>
      <c r="F632" s="2" t="s">
        <v>232</v>
      </c>
      <c r="G632" s="2">
        <v>14</v>
      </c>
      <c r="H632" s="2">
        <v>14</v>
      </c>
      <c r="I632" s="2">
        <v>53</v>
      </c>
      <c r="J632" s="2">
        <v>34</v>
      </c>
      <c r="K632" s="2">
        <v>459</v>
      </c>
      <c r="L632" s="2">
        <v>1</v>
      </c>
      <c r="M632" s="2">
        <v>23</v>
      </c>
      <c r="N632" s="2">
        <v>309</v>
      </c>
      <c r="O632" s="2">
        <v>9.1</v>
      </c>
      <c r="P632" s="2">
        <v>150</v>
      </c>
      <c r="Q632" s="2">
        <v>4.4000000000000004</v>
      </c>
      <c r="R632" s="2">
        <v>10</v>
      </c>
      <c r="S632" s="2">
        <v>2</v>
      </c>
      <c r="T632" s="2">
        <v>17</v>
      </c>
      <c r="U632" s="2">
        <v>5</v>
      </c>
      <c r="V632" s="2">
        <v>9.4</v>
      </c>
      <c r="W632" s="2">
        <v>2</v>
      </c>
      <c r="X632" s="2">
        <v>82.2</v>
      </c>
      <c r="Y632" t="str">
        <f t="shared" si="36"/>
        <v>O.J. Howard</v>
      </c>
      <c r="Z632" t="str">
        <f t="shared" si="37"/>
        <v>2019-O.J. Howard</v>
      </c>
      <c r="AA632" s="13">
        <f t="shared" si="38"/>
        <v>524.57142857142856</v>
      </c>
      <c r="AB632">
        <f t="shared" si="39"/>
        <v>171.42857142857142</v>
      </c>
    </row>
    <row r="633" spans="1:28" x14ac:dyDescent="0.2">
      <c r="A633">
        <v>2019</v>
      </c>
      <c r="B633" s="1">
        <v>133</v>
      </c>
      <c r="C633" s="2" t="s">
        <v>156</v>
      </c>
      <c r="D633" s="2" t="s">
        <v>90</v>
      </c>
      <c r="E633" s="2">
        <v>26</v>
      </c>
      <c r="F633" s="2" t="s">
        <v>121</v>
      </c>
      <c r="G633" s="2">
        <v>16</v>
      </c>
      <c r="H633" s="2">
        <v>3</v>
      </c>
      <c r="I633" s="2">
        <v>42</v>
      </c>
      <c r="J633" s="2">
        <v>34</v>
      </c>
      <c r="K633" s="2">
        <v>233</v>
      </c>
      <c r="L633" s="2">
        <v>1</v>
      </c>
      <c r="M633" s="2">
        <v>7</v>
      </c>
      <c r="N633" s="2">
        <v>-4</v>
      </c>
      <c r="O633" s="2">
        <v>-0.1</v>
      </c>
      <c r="P633" s="2">
        <v>237</v>
      </c>
      <c r="Q633" s="2">
        <v>7</v>
      </c>
      <c r="R633" s="2">
        <v>0.1</v>
      </c>
      <c r="S633" s="2">
        <v>3</v>
      </c>
      <c r="T633" s="2">
        <v>11.3</v>
      </c>
      <c r="U633" s="2">
        <v>0</v>
      </c>
      <c r="V633" s="2">
        <v>0</v>
      </c>
      <c r="W633" s="2">
        <v>0</v>
      </c>
      <c r="X633" s="2">
        <v>97.7</v>
      </c>
      <c r="Y633" t="str">
        <f t="shared" si="36"/>
        <v>J.D. McKissic</v>
      </c>
      <c r="Z633" t="str">
        <f t="shared" si="37"/>
        <v>2019-J.D. McKissic</v>
      </c>
      <c r="AA633" s="13">
        <f t="shared" si="38"/>
        <v>233</v>
      </c>
      <c r="AB633">
        <f t="shared" si="39"/>
        <v>237</v>
      </c>
    </row>
    <row r="634" spans="1:28" x14ac:dyDescent="0.2">
      <c r="A634">
        <v>2019</v>
      </c>
      <c r="B634" s="1">
        <v>134</v>
      </c>
      <c r="C634" s="2" t="s">
        <v>75</v>
      </c>
      <c r="D634" s="2" t="s">
        <v>49</v>
      </c>
      <c r="E634" s="2">
        <v>29</v>
      </c>
      <c r="F634" s="2" t="s">
        <v>24</v>
      </c>
      <c r="G634" s="2">
        <v>16</v>
      </c>
      <c r="H634" s="2">
        <v>8</v>
      </c>
      <c r="I634" s="2">
        <v>43</v>
      </c>
      <c r="J634" s="2">
        <v>34</v>
      </c>
      <c r="K634" s="2">
        <v>235</v>
      </c>
      <c r="L634" s="2">
        <v>1</v>
      </c>
      <c r="M634" s="2">
        <v>9</v>
      </c>
      <c r="N634" s="2">
        <v>-49</v>
      </c>
      <c r="O634" s="2">
        <v>-1.4</v>
      </c>
      <c r="P634" s="2">
        <v>284</v>
      </c>
      <c r="Q634" s="2">
        <v>8.4</v>
      </c>
      <c r="R634" s="2">
        <v>-1.2</v>
      </c>
      <c r="S634" s="2">
        <v>5</v>
      </c>
      <c r="T634" s="2">
        <v>6.8</v>
      </c>
      <c r="U634" s="2">
        <v>3</v>
      </c>
      <c r="V634" s="2">
        <v>7</v>
      </c>
      <c r="W634" s="2">
        <v>1</v>
      </c>
      <c r="X634" s="2">
        <v>87.5</v>
      </c>
      <c r="Y634" t="str">
        <f t="shared" si="36"/>
        <v>Latavius Murray</v>
      </c>
      <c r="Z634" t="str">
        <f t="shared" si="37"/>
        <v>2019-Latavius Murray</v>
      </c>
      <c r="AA634" s="13">
        <f t="shared" si="38"/>
        <v>235</v>
      </c>
      <c r="AB634">
        <f t="shared" si="39"/>
        <v>284</v>
      </c>
    </row>
    <row r="635" spans="1:28" x14ac:dyDescent="0.2">
      <c r="A635">
        <v>2019</v>
      </c>
      <c r="B635" s="1">
        <v>135</v>
      </c>
      <c r="C635" s="2" t="s">
        <v>208</v>
      </c>
      <c r="D635" s="2" t="s">
        <v>70</v>
      </c>
      <c r="E635" s="2">
        <v>22</v>
      </c>
      <c r="F635" s="3"/>
      <c r="G635" s="2">
        <v>16</v>
      </c>
      <c r="H635" s="2">
        <v>2</v>
      </c>
      <c r="I635" s="2">
        <v>56</v>
      </c>
      <c r="J635" s="2">
        <v>34</v>
      </c>
      <c r="K635" s="2">
        <v>310</v>
      </c>
      <c r="L635" s="2">
        <v>4</v>
      </c>
      <c r="M635" s="2">
        <v>18</v>
      </c>
      <c r="N635" s="2">
        <v>138</v>
      </c>
      <c r="O635" s="2">
        <v>4.0999999999999996</v>
      </c>
      <c r="P635" s="2">
        <v>172</v>
      </c>
      <c r="Q635" s="2">
        <v>5.0999999999999996</v>
      </c>
      <c r="R635" s="2">
        <v>6.8</v>
      </c>
      <c r="S635" s="2">
        <v>1</v>
      </c>
      <c r="T635" s="2">
        <v>34</v>
      </c>
      <c r="U635" s="2">
        <v>4</v>
      </c>
      <c r="V635" s="2">
        <v>7.1</v>
      </c>
      <c r="W635" s="2">
        <v>1</v>
      </c>
      <c r="X635" s="2">
        <v>92.1</v>
      </c>
      <c r="Y635" t="str">
        <f t="shared" si="36"/>
        <v>Steven Sims</v>
      </c>
      <c r="Z635" t="str">
        <f t="shared" si="37"/>
        <v>2019-Steven Sims</v>
      </c>
      <c r="AA635" s="13">
        <f t="shared" si="38"/>
        <v>310</v>
      </c>
      <c r="AB635">
        <f t="shared" si="39"/>
        <v>172</v>
      </c>
    </row>
    <row r="636" spans="1:28" x14ac:dyDescent="0.2">
      <c r="A636">
        <v>2019</v>
      </c>
      <c r="B636" s="1">
        <v>136</v>
      </c>
      <c r="C636" s="2" t="s">
        <v>423</v>
      </c>
      <c r="D636" s="2" t="s">
        <v>88</v>
      </c>
      <c r="E636" s="2">
        <v>26</v>
      </c>
      <c r="F636" s="2" t="s">
        <v>266</v>
      </c>
      <c r="G636" s="2">
        <v>11</v>
      </c>
      <c r="H636" s="2">
        <v>3</v>
      </c>
      <c r="I636" s="2">
        <v>46</v>
      </c>
      <c r="J636" s="2">
        <v>32</v>
      </c>
      <c r="K636" s="2">
        <v>359</v>
      </c>
      <c r="L636" s="2">
        <v>1</v>
      </c>
      <c r="M636" s="2">
        <v>16</v>
      </c>
      <c r="N636" s="2">
        <v>209</v>
      </c>
      <c r="O636" s="2">
        <v>6.5</v>
      </c>
      <c r="P636" s="2">
        <v>150</v>
      </c>
      <c r="Q636" s="2">
        <v>4.7</v>
      </c>
      <c r="R636" s="2">
        <v>10</v>
      </c>
      <c r="S636" s="2">
        <v>3</v>
      </c>
      <c r="T636" s="2">
        <v>10.7</v>
      </c>
      <c r="U636" s="2">
        <v>1</v>
      </c>
      <c r="V636" s="2">
        <v>2.2000000000000002</v>
      </c>
      <c r="W636" s="2">
        <v>1</v>
      </c>
      <c r="X636" s="2">
        <v>90.8</v>
      </c>
      <c r="Y636" t="str">
        <f t="shared" si="36"/>
        <v>Damiere Byrd</v>
      </c>
      <c r="Z636" t="str">
        <f t="shared" si="37"/>
        <v>2019-Damiere Byrd</v>
      </c>
      <c r="AA636" s="13">
        <f t="shared" si="38"/>
        <v>522.18181818181813</v>
      </c>
      <c r="AB636">
        <f t="shared" si="39"/>
        <v>218.18181818181819</v>
      </c>
    </row>
    <row r="637" spans="1:28" x14ac:dyDescent="0.2">
      <c r="A637">
        <v>2019</v>
      </c>
      <c r="B637" s="1">
        <v>137</v>
      </c>
      <c r="C637" s="2" t="s">
        <v>1133</v>
      </c>
      <c r="D637" s="2" t="s">
        <v>90</v>
      </c>
      <c r="E637" s="2">
        <v>22</v>
      </c>
      <c r="F637" s="2" t="s">
        <v>311</v>
      </c>
      <c r="G637" s="2">
        <v>12</v>
      </c>
      <c r="H637" s="2">
        <v>7</v>
      </c>
      <c r="I637" s="2">
        <v>59</v>
      </c>
      <c r="J637" s="2">
        <v>32</v>
      </c>
      <c r="K637" s="2">
        <v>367</v>
      </c>
      <c r="L637" s="2">
        <v>2</v>
      </c>
      <c r="M637" s="2">
        <v>19</v>
      </c>
      <c r="N637" s="2">
        <v>167</v>
      </c>
      <c r="O637" s="2">
        <v>5.2</v>
      </c>
      <c r="P637" s="2">
        <v>200</v>
      </c>
      <c r="Q637" s="2">
        <v>6.3</v>
      </c>
      <c r="R637" s="2">
        <v>7.5</v>
      </c>
      <c r="S637" s="2">
        <v>4</v>
      </c>
      <c r="T637" s="2">
        <v>8</v>
      </c>
      <c r="U637" s="2">
        <v>2</v>
      </c>
      <c r="V637" s="2">
        <v>3.4</v>
      </c>
      <c r="W637" s="2">
        <v>0</v>
      </c>
      <c r="X637" s="2">
        <v>84.5</v>
      </c>
      <c r="Y637" t="str">
        <f t="shared" si="36"/>
        <v>T.J. Hockenson</v>
      </c>
      <c r="Z637" t="str">
        <f t="shared" si="37"/>
        <v>2019-T.J. Hockenson</v>
      </c>
      <c r="AA637" s="13">
        <f t="shared" si="38"/>
        <v>489.33333333333331</v>
      </c>
      <c r="AB637">
        <f t="shared" si="39"/>
        <v>266.66666666666669</v>
      </c>
    </row>
    <row r="638" spans="1:28" x14ac:dyDescent="0.2">
      <c r="A638">
        <v>2019</v>
      </c>
      <c r="B638" s="1">
        <v>138</v>
      </c>
      <c r="C638" s="2" t="s">
        <v>991</v>
      </c>
      <c r="D638" s="2" t="s">
        <v>78</v>
      </c>
      <c r="E638" s="2">
        <v>28</v>
      </c>
      <c r="F638" s="2" t="s">
        <v>181</v>
      </c>
      <c r="G638" s="2">
        <v>14</v>
      </c>
      <c r="H638" s="2">
        <v>7</v>
      </c>
      <c r="I638" s="2">
        <v>47</v>
      </c>
      <c r="J638" s="2">
        <v>32</v>
      </c>
      <c r="K638" s="2">
        <v>416</v>
      </c>
      <c r="L638" s="2">
        <v>2</v>
      </c>
      <c r="M638" s="2">
        <v>18</v>
      </c>
      <c r="N638" s="2">
        <v>300</v>
      </c>
      <c r="O638" s="2">
        <v>9.4</v>
      </c>
      <c r="P638" s="2">
        <v>116</v>
      </c>
      <c r="Q638" s="2">
        <v>3.6</v>
      </c>
      <c r="R638" s="2">
        <v>10.4</v>
      </c>
      <c r="S638" s="2">
        <v>1</v>
      </c>
      <c r="T638" s="2">
        <v>32</v>
      </c>
      <c r="U638" s="2">
        <v>2</v>
      </c>
      <c r="V638" s="2">
        <v>4.3</v>
      </c>
      <c r="W638" s="2">
        <v>1</v>
      </c>
      <c r="X638" s="2">
        <v>101</v>
      </c>
      <c r="Y638" t="str">
        <f t="shared" si="36"/>
        <v>Allen Hurns</v>
      </c>
      <c r="Z638" t="str">
        <f t="shared" si="37"/>
        <v>2019-Allen Hurns</v>
      </c>
      <c r="AA638" s="13">
        <f t="shared" si="38"/>
        <v>475.42857142857144</v>
      </c>
      <c r="AB638">
        <f t="shared" si="39"/>
        <v>132.57142857142858</v>
      </c>
    </row>
    <row r="639" spans="1:28" x14ac:dyDescent="0.2">
      <c r="A639">
        <v>2019</v>
      </c>
      <c r="B639" s="1">
        <v>139</v>
      </c>
      <c r="C639" s="2" t="s">
        <v>988</v>
      </c>
      <c r="D639" s="2" t="s">
        <v>62</v>
      </c>
      <c r="E639" s="2">
        <v>25</v>
      </c>
      <c r="F639" s="2" t="s">
        <v>169</v>
      </c>
      <c r="G639" s="2">
        <v>16</v>
      </c>
      <c r="H639" s="2">
        <v>10</v>
      </c>
      <c r="I639" s="2">
        <v>55</v>
      </c>
      <c r="J639" s="2">
        <v>32</v>
      </c>
      <c r="K639" s="2">
        <v>449</v>
      </c>
      <c r="L639" s="2">
        <v>4</v>
      </c>
      <c r="M639" s="2">
        <v>19</v>
      </c>
      <c r="N639" s="2">
        <v>338</v>
      </c>
      <c r="O639" s="2">
        <v>10.6</v>
      </c>
      <c r="P639" s="2">
        <v>111</v>
      </c>
      <c r="Q639" s="2">
        <v>3.5</v>
      </c>
      <c r="R639" s="2">
        <v>13.2</v>
      </c>
      <c r="S639" s="2">
        <v>4</v>
      </c>
      <c r="T639" s="2">
        <v>8</v>
      </c>
      <c r="U639" s="2">
        <v>1</v>
      </c>
      <c r="V639" s="2">
        <v>1.8</v>
      </c>
      <c r="W639" s="2">
        <v>2</v>
      </c>
      <c r="X639" s="2">
        <v>93.7</v>
      </c>
      <c r="Y639" t="str">
        <f t="shared" si="36"/>
        <v>Demarcus Robinson</v>
      </c>
      <c r="Z639" t="str">
        <f t="shared" si="37"/>
        <v>2019-Demarcus Robinson</v>
      </c>
      <c r="AA639" s="13">
        <f t="shared" si="38"/>
        <v>449</v>
      </c>
      <c r="AB639">
        <f t="shared" si="39"/>
        <v>111</v>
      </c>
    </row>
    <row r="640" spans="1:28" x14ac:dyDescent="0.2">
      <c r="A640">
        <v>2019</v>
      </c>
      <c r="B640" s="1">
        <v>140</v>
      </c>
      <c r="C640" s="2" t="s">
        <v>1134</v>
      </c>
      <c r="D640" s="2" t="s">
        <v>78</v>
      </c>
      <c r="E640" s="2">
        <v>22</v>
      </c>
      <c r="F640" s="2" t="s">
        <v>181</v>
      </c>
      <c r="G640" s="2">
        <v>8</v>
      </c>
      <c r="H640" s="2">
        <v>7</v>
      </c>
      <c r="I640" s="2">
        <v>60</v>
      </c>
      <c r="J640" s="2">
        <v>32</v>
      </c>
      <c r="K640" s="2">
        <v>428</v>
      </c>
      <c r="L640" s="2">
        <v>3</v>
      </c>
      <c r="M640" s="2">
        <v>24</v>
      </c>
      <c r="N640" s="2">
        <v>344</v>
      </c>
      <c r="O640" s="2">
        <v>10.8</v>
      </c>
      <c r="P640" s="2">
        <v>84</v>
      </c>
      <c r="Q640" s="2">
        <v>2.6</v>
      </c>
      <c r="R640" s="2">
        <v>13.6</v>
      </c>
      <c r="S640" s="2">
        <v>2</v>
      </c>
      <c r="T640" s="2">
        <v>16</v>
      </c>
      <c r="U640" s="2">
        <v>4</v>
      </c>
      <c r="V640" s="2">
        <v>6.7</v>
      </c>
      <c r="W640" s="2">
        <v>2</v>
      </c>
      <c r="X640" s="2">
        <v>79</v>
      </c>
      <c r="Y640" t="str">
        <f t="shared" si="36"/>
        <v>Preston Williams</v>
      </c>
      <c r="Z640" t="str">
        <f t="shared" si="37"/>
        <v>2019-Preston Williams</v>
      </c>
      <c r="AA640" s="13">
        <f t="shared" si="38"/>
        <v>856</v>
      </c>
      <c r="AB640">
        <f t="shared" si="39"/>
        <v>168</v>
      </c>
    </row>
    <row r="641" spans="1:28" x14ac:dyDescent="0.2">
      <c r="A641">
        <v>2019</v>
      </c>
      <c r="B641" s="1">
        <v>141</v>
      </c>
      <c r="C641" s="2" t="s">
        <v>985</v>
      </c>
      <c r="D641" s="2" t="s">
        <v>23</v>
      </c>
      <c r="E641" s="2">
        <v>26</v>
      </c>
      <c r="F641" s="2" t="s">
        <v>232</v>
      </c>
      <c r="G641" s="2">
        <v>16</v>
      </c>
      <c r="H641" s="2">
        <v>15</v>
      </c>
      <c r="I641" s="2">
        <v>43</v>
      </c>
      <c r="J641" s="2">
        <v>31</v>
      </c>
      <c r="K641" s="2">
        <v>321</v>
      </c>
      <c r="L641" s="2">
        <v>2</v>
      </c>
      <c r="M641" s="2">
        <v>13</v>
      </c>
      <c r="N641" s="2">
        <v>161</v>
      </c>
      <c r="O641" s="2">
        <v>5.2</v>
      </c>
      <c r="P641" s="2">
        <v>160</v>
      </c>
      <c r="Q641" s="2">
        <v>5.2</v>
      </c>
      <c r="R641" s="2">
        <v>6.1</v>
      </c>
      <c r="S641" s="2">
        <v>0</v>
      </c>
      <c r="T641" s="3"/>
      <c r="U641" s="2">
        <v>2</v>
      </c>
      <c r="V641" s="2">
        <v>4.7</v>
      </c>
      <c r="W641" s="2">
        <v>1</v>
      </c>
      <c r="X641" s="2">
        <v>99.1</v>
      </c>
      <c r="Y641" t="str">
        <f t="shared" si="36"/>
        <v>Nick Boyle</v>
      </c>
      <c r="Z641" t="str">
        <f t="shared" si="37"/>
        <v>2019-Nick Boyle</v>
      </c>
      <c r="AA641" s="13">
        <f t="shared" si="38"/>
        <v>321</v>
      </c>
      <c r="AB641">
        <f t="shared" si="39"/>
        <v>160</v>
      </c>
    </row>
    <row r="642" spans="1:28" x14ac:dyDescent="0.2">
      <c r="A642">
        <v>2019</v>
      </c>
      <c r="B642" s="1">
        <v>142</v>
      </c>
      <c r="C642" s="2" t="s">
        <v>586</v>
      </c>
      <c r="D642" s="2" t="s">
        <v>58</v>
      </c>
      <c r="E642" s="2">
        <v>26</v>
      </c>
      <c r="F642" s="2" t="s">
        <v>1131</v>
      </c>
      <c r="G642" s="2">
        <v>11</v>
      </c>
      <c r="H642" s="2">
        <v>2</v>
      </c>
      <c r="I642" s="2">
        <v>52</v>
      </c>
      <c r="J642" s="2">
        <v>31</v>
      </c>
      <c r="K642" s="2">
        <v>375</v>
      </c>
      <c r="L642" s="2">
        <v>3</v>
      </c>
      <c r="M642" s="2">
        <v>20</v>
      </c>
      <c r="N642" s="2">
        <v>220</v>
      </c>
      <c r="O642" s="2">
        <v>7.1</v>
      </c>
      <c r="P642" s="2">
        <v>155</v>
      </c>
      <c r="Q642" s="2">
        <v>5</v>
      </c>
      <c r="R642" s="2">
        <v>9.5</v>
      </c>
      <c r="S642" s="2">
        <v>0</v>
      </c>
      <c r="T642" s="3"/>
      <c r="U642" s="2">
        <v>5</v>
      </c>
      <c r="V642" s="2">
        <v>9.6</v>
      </c>
      <c r="W642" s="2">
        <v>3</v>
      </c>
      <c r="X642" s="2">
        <v>77</v>
      </c>
      <c r="Y642" t="str">
        <f t="shared" si="36"/>
        <v>Eric Ebron</v>
      </c>
      <c r="Z642" t="str">
        <f t="shared" si="37"/>
        <v>2019-Eric Ebron</v>
      </c>
      <c r="AA642" s="13">
        <f t="shared" si="38"/>
        <v>545.4545454545455</v>
      </c>
      <c r="AB642">
        <f t="shared" si="39"/>
        <v>225.45454545454547</v>
      </c>
    </row>
    <row r="643" spans="1:28" x14ac:dyDescent="0.2">
      <c r="A643">
        <v>2019</v>
      </c>
      <c r="B643" s="1">
        <v>143</v>
      </c>
      <c r="C643" s="2" t="s">
        <v>84</v>
      </c>
      <c r="D643" s="2" t="s">
        <v>64</v>
      </c>
      <c r="E643" s="2">
        <v>25</v>
      </c>
      <c r="F643" s="2" t="s">
        <v>17</v>
      </c>
      <c r="G643" s="2">
        <v>15</v>
      </c>
      <c r="H643" s="2">
        <v>15</v>
      </c>
      <c r="I643" s="2">
        <v>49</v>
      </c>
      <c r="J643" s="2">
        <v>31</v>
      </c>
      <c r="K643" s="2">
        <v>207</v>
      </c>
      <c r="L643" s="2">
        <v>2</v>
      </c>
      <c r="M643" s="2">
        <v>8</v>
      </c>
      <c r="N643" s="2">
        <v>11</v>
      </c>
      <c r="O643" s="2">
        <v>0.4</v>
      </c>
      <c r="P643" s="2">
        <v>196</v>
      </c>
      <c r="Q643" s="2">
        <v>6.3</v>
      </c>
      <c r="R643" s="2">
        <v>0.6</v>
      </c>
      <c r="S643" s="2">
        <v>1</v>
      </c>
      <c r="T643" s="2">
        <v>31</v>
      </c>
      <c r="U643" s="2">
        <v>7</v>
      </c>
      <c r="V643" s="2">
        <v>14.3</v>
      </c>
      <c r="W643" s="2">
        <v>0</v>
      </c>
      <c r="X643" s="2">
        <v>86</v>
      </c>
      <c r="Y643" t="str">
        <f t="shared" ref="Y643:Y706" si="40">SUBSTITUTE(SUBSTITUTE(C643,"*",""),"+","")</f>
        <v>Todd Gurley</v>
      </c>
      <c r="Z643" t="str">
        <f t="shared" ref="Z643:Z706" si="41">TRIM(CONCATENATE(A643,"-",Y643))</f>
        <v>2019-Todd Gurley</v>
      </c>
      <c r="AA643" s="13">
        <f t="shared" ref="AA643:AA706" si="42">K643/G643*16</f>
        <v>220.8</v>
      </c>
      <c r="AB643">
        <f t="shared" ref="AB643:AB706" si="43">P643/G643*16</f>
        <v>209.06666666666666</v>
      </c>
    </row>
    <row r="644" spans="1:28" x14ac:dyDescent="0.2">
      <c r="A644">
        <v>2019</v>
      </c>
      <c r="B644" s="1">
        <v>144</v>
      </c>
      <c r="C644" s="2" t="s">
        <v>973</v>
      </c>
      <c r="D644" s="2" t="s">
        <v>37</v>
      </c>
      <c r="E644" s="2">
        <v>25</v>
      </c>
      <c r="F644" s="2" t="s">
        <v>311</v>
      </c>
      <c r="G644" s="2">
        <v>16</v>
      </c>
      <c r="H644" s="2">
        <v>7</v>
      </c>
      <c r="I644" s="2">
        <v>41</v>
      </c>
      <c r="J644" s="2">
        <v>31</v>
      </c>
      <c r="K644" s="2">
        <v>365</v>
      </c>
      <c r="L644" s="2">
        <v>3</v>
      </c>
      <c r="M644" s="2">
        <v>17</v>
      </c>
      <c r="N644" s="2">
        <v>208</v>
      </c>
      <c r="O644" s="2">
        <v>6.7</v>
      </c>
      <c r="P644" s="2">
        <v>157</v>
      </c>
      <c r="Q644" s="2">
        <v>5.0999999999999996</v>
      </c>
      <c r="R644" s="2">
        <v>8</v>
      </c>
      <c r="S644" s="2">
        <v>1</v>
      </c>
      <c r="T644" s="2">
        <v>31</v>
      </c>
      <c r="U644" s="2">
        <v>1</v>
      </c>
      <c r="V644" s="2">
        <v>2.4</v>
      </c>
      <c r="W644" s="2">
        <v>0</v>
      </c>
      <c r="X644" s="2">
        <v>126.6</v>
      </c>
      <c r="Y644" t="str">
        <f t="shared" si="40"/>
        <v>Blake Jarwin</v>
      </c>
      <c r="Z644" t="str">
        <f t="shared" si="41"/>
        <v>2019-Blake Jarwin</v>
      </c>
      <c r="AA644" s="13">
        <f t="shared" si="42"/>
        <v>365</v>
      </c>
      <c r="AB644">
        <f t="shared" si="43"/>
        <v>157</v>
      </c>
    </row>
    <row r="645" spans="1:28" x14ac:dyDescent="0.2">
      <c r="A645">
        <v>2019</v>
      </c>
      <c r="B645" s="1">
        <v>145</v>
      </c>
      <c r="C645" s="2" t="s">
        <v>333</v>
      </c>
      <c r="D645" s="2" t="s">
        <v>39</v>
      </c>
      <c r="E645" s="2">
        <v>22</v>
      </c>
      <c r="F645" s="3"/>
      <c r="G645" s="2">
        <v>16</v>
      </c>
      <c r="H645" s="2">
        <v>6</v>
      </c>
      <c r="I645" s="2">
        <v>45</v>
      </c>
      <c r="J645" s="2">
        <v>31</v>
      </c>
      <c r="K645" s="2">
        <v>294</v>
      </c>
      <c r="L645" s="2">
        <v>3</v>
      </c>
      <c r="M645" s="2">
        <v>17</v>
      </c>
      <c r="N645" s="2">
        <v>226</v>
      </c>
      <c r="O645" s="2">
        <v>7.3</v>
      </c>
      <c r="P645" s="2">
        <v>68</v>
      </c>
      <c r="Q645" s="2">
        <v>2.2000000000000002</v>
      </c>
      <c r="R645" s="2">
        <v>9.6</v>
      </c>
      <c r="S645" s="2">
        <v>0</v>
      </c>
      <c r="T645" s="3"/>
      <c r="U645" s="2">
        <v>0</v>
      </c>
      <c r="V645" s="2">
        <v>0</v>
      </c>
      <c r="W645" s="2">
        <v>0</v>
      </c>
      <c r="X645" s="2">
        <v>108.9</v>
      </c>
      <c r="Y645" t="str">
        <f t="shared" si="40"/>
        <v>Olabisi Johnson</v>
      </c>
      <c r="Z645" t="str">
        <f t="shared" si="41"/>
        <v>2019-Olabisi Johnson</v>
      </c>
      <c r="AA645" s="13">
        <f t="shared" si="42"/>
        <v>294</v>
      </c>
      <c r="AB645">
        <f t="shared" si="43"/>
        <v>68</v>
      </c>
    </row>
    <row r="646" spans="1:28" x14ac:dyDescent="0.2">
      <c r="A646">
        <v>2019</v>
      </c>
      <c r="B646" s="1">
        <v>146</v>
      </c>
      <c r="C646" s="2" t="s">
        <v>15</v>
      </c>
      <c r="D646" s="2" t="s">
        <v>16</v>
      </c>
      <c r="E646" s="2">
        <v>22</v>
      </c>
      <c r="F646" s="2" t="s">
        <v>17</v>
      </c>
      <c r="G646" s="2">
        <v>16</v>
      </c>
      <c r="H646" s="2">
        <v>9</v>
      </c>
      <c r="I646" s="2">
        <v>40</v>
      </c>
      <c r="J646" s="2">
        <v>31</v>
      </c>
      <c r="K646" s="2">
        <v>309</v>
      </c>
      <c r="L646" s="2">
        <v>0</v>
      </c>
      <c r="M646" s="2">
        <v>12</v>
      </c>
      <c r="N646" s="2">
        <v>19</v>
      </c>
      <c r="O646" s="2">
        <v>0.6</v>
      </c>
      <c r="P646" s="2">
        <v>290</v>
      </c>
      <c r="Q646" s="2">
        <v>9.4</v>
      </c>
      <c r="R646" s="2">
        <v>0.9</v>
      </c>
      <c r="S646" s="2">
        <v>5</v>
      </c>
      <c r="T646" s="2">
        <v>6.2</v>
      </c>
      <c r="U646" s="2">
        <v>1</v>
      </c>
      <c r="V646" s="2">
        <v>2.5</v>
      </c>
      <c r="W646" s="2">
        <v>1</v>
      </c>
      <c r="X646" s="2">
        <v>88.4</v>
      </c>
      <c r="Y646" t="str">
        <f t="shared" si="40"/>
        <v>Ronald Jones II</v>
      </c>
      <c r="Z646" t="str">
        <f t="shared" si="41"/>
        <v>2019-Ronald Jones II</v>
      </c>
      <c r="AA646" s="13">
        <f t="shared" si="42"/>
        <v>309</v>
      </c>
      <c r="AB646">
        <f t="shared" si="43"/>
        <v>290</v>
      </c>
    </row>
    <row r="647" spans="1:28" x14ac:dyDescent="0.2">
      <c r="A647">
        <v>2019</v>
      </c>
      <c r="B647" s="1">
        <v>147</v>
      </c>
      <c r="C647" s="2" t="s">
        <v>1135</v>
      </c>
      <c r="D647" s="2" t="s">
        <v>35</v>
      </c>
      <c r="E647" s="2">
        <v>22</v>
      </c>
      <c r="F647" s="2" t="s">
        <v>311</v>
      </c>
      <c r="G647" s="2">
        <v>9</v>
      </c>
      <c r="H647" s="2">
        <v>6</v>
      </c>
      <c r="I647" s="2">
        <v>42</v>
      </c>
      <c r="J647" s="2">
        <v>31</v>
      </c>
      <c r="K647" s="2">
        <v>268</v>
      </c>
      <c r="L647" s="2">
        <v>3</v>
      </c>
      <c r="M647" s="2">
        <v>12</v>
      </c>
      <c r="N647" s="2">
        <v>177</v>
      </c>
      <c r="O647" s="2">
        <v>5.7</v>
      </c>
      <c r="P647" s="2">
        <v>91</v>
      </c>
      <c r="Q647" s="2">
        <v>2.9</v>
      </c>
      <c r="R647" s="2">
        <v>5.7</v>
      </c>
      <c r="S647" s="2">
        <v>1</v>
      </c>
      <c r="T647" s="2">
        <v>31</v>
      </c>
      <c r="U647" s="2">
        <v>1</v>
      </c>
      <c r="V647" s="2">
        <v>2.4</v>
      </c>
      <c r="W647" s="2">
        <v>0</v>
      </c>
      <c r="X647" s="2">
        <v>114</v>
      </c>
      <c r="Y647" t="str">
        <f t="shared" si="40"/>
        <v>Kaden Smith</v>
      </c>
      <c r="Z647" t="str">
        <f t="shared" si="41"/>
        <v>2019-Kaden Smith</v>
      </c>
      <c r="AA647" s="13">
        <f t="shared" si="42"/>
        <v>476.44444444444446</v>
      </c>
      <c r="AB647">
        <f t="shared" si="43"/>
        <v>161.77777777777777</v>
      </c>
    </row>
    <row r="648" spans="1:28" x14ac:dyDescent="0.2">
      <c r="A648">
        <v>2019</v>
      </c>
      <c r="B648" s="1">
        <v>148</v>
      </c>
      <c r="C648" s="2" t="s">
        <v>302</v>
      </c>
      <c r="D648" s="2" t="s">
        <v>23</v>
      </c>
      <c r="E648" s="2">
        <v>27</v>
      </c>
      <c r="F648" s="2" t="s">
        <v>181</v>
      </c>
      <c r="G648" s="2">
        <v>16</v>
      </c>
      <c r="H648" s="2">
        <v>11</v>
      </c>
      <c r="I648" s="2">
        <v>46</v>
      </c>
      <c r="J648" s="2">
        <v>31</v>
      </c>
      <c r="K648" s="2">
        <v>339</v>
      </c>
      <c r="L648" s="2">
        <v>5</v>
      </c>
      <c r="M648" s="2">
        <v>20</v>
      </c>
      <c r="N648" s="2">
        <v>213</v>
      </c>
      <c r="O648" s="2">
        <v>6.9</v>
      </c>
      <c r="P648" s="2">
        <v>126</v>
      </c>
      <c r="Q648" s="2">
        <v>4.0999999999999996</v>
      </c>
      <c r="R648" s="2">
        <v>8.9</v>
      </c>
      <c r="S648" s="2">
        <v>1</v>
      </c>
      <c r="T648" s="2">
        <v>31</v>
      </c>
      <c r="U648" s="2">
        <v>1</v>
      </c>
      <c r="V648" s="2">
        <v>2.2000000000000002</v>
      </c>
      <c r="W648" s="2">
        <v>3</v>
      </c>
      <c r="X648" s="2">
        <v>98</v>
      </c>
      <c r="Y648" t="str">
        <f t="shared" si="40"/>
        <v>Willie Snead</v>
      </c>
      <c r="Z648" t="str">
        <f t="shared" si="41"/>
        <v>2019-Willie Snead</v>
      </c>
      <c r="AA648" s="13">
        <f t="shared" si="42"/>
        <v>339</v>
      </c>
      <c r="AB648">
        <f t="shared" si="43"/>
        <v>126</v>
      </c>
    </row>
    <row r="649" spans="1:28" x14ac:dyDescent="0.2">
      <c r="A649">
        <v>2019</v>
      </c>
      <c r="B649" s="1">
        <v>149</v>
      </c>
      <c r="C649" s="2" t="s">
        <v>85</v>
      </c>
      <c r="D649" s="2" t="s">
        <v>86</v>
      </c>
      <c r="E649" s="2">
        <v>28</v>
      </c>
      <c r="F649" s="3"/>
      <c r="G649" s="2">
        <v>16</v>
      </c>
      <c r="H649" s="2">
        <v>2</v>
      </c>
      <c r="I649" s="2">
        <v>43</v>
      </c>
      <c r="J649" s="2">
        <v>30</v>
      </c>
      <c r="K649" s="2">
        <v>234</v>
      </c>
      <c r="L649" s="2">
        <v>0</v>
      </c>
      <c r="M649" s="2">
        <v>7</v>
      </c>
      <c r="N649" s="2">
        <v>32</v>
      </c>
      <c r="O649" s="2">
        <v>1.1000000000000001</v>
      </c>
      <c r="P649" s="2">
        <v>202</v>
      </c>
      <c r="Q649" s="2">
        <v>6.7</v>
      </c>
      <c r="R649" s="2">
        <v>0.6</v>
      </c>
      <c r="S649" s="2">
        <v>3</v>
      </c>
      <c r="T649" s="2">
        <v>10</v>
      </c>
      <c r="U649" s="2">
        <v>2</v>
      </c>
      <c r="V649" s="2">
        <v>4.7</v>
      </c>
      <c r="W649" s="2">
        <v>1</v>
      </c>
      <c r="X649" s="2">
        <v>73.2</v>
      </c>
      <c r="Y649" t="str">
        <f t="shared" si="40"/>
        <v>Giovani Bernard</v>
      </c>
      <c r="Z649" t="str">
        <f t="shared" si="41"/>
        <v>2019-Giovani Bernard</v>
      </c>
      <c r="AA649" s="13">
        <f t="shared" si="42"/>
        <v>234</v>
      </c>
      <c r="AB649">
        <f t="shared" si="43"/>
        <v>202</v>
      </c>
    </row>
    <row r="650" spans="1:28" x14ac:dyDescent="0.2">
      <c r="A650">
        <v>2019</v>
      </c>
      <c r="B650" s="1">
        <v>150</v>
      </c>
      <c r="C650" s="2" t="s">
        <v>949</v>
      </c>
      <c r="D650" s="2" t="s">
        <v>53</v>
      </c>
      <c r="E650" s="2">
        <v>24</v>
      </c>
      <c r="F650" s="3"/>
      <c r="G650" s="2">
        <v>16</v>
      </c>
      <c r="H650" s="2">
        <v>0</v>
      </c>
      <c r="I650" s="2">
        <v>44</v>
      </c>
      <c r="J650" s="2">
        <v>30</v>
      </c>
      <c r="K650" s="2">
        <v>358</v>
      </c>
      <c r="L650" s="2">
        <v>5</v>
      </c>
      <c r="M650" s="2">
        <v>23</v>
      </c>
      <c r="N650" s="2">
        <v>236</v>
      </c>
      <c r="O650" s="2">
        <v>7.9</v>
      </c>
      <c r="P650" s="2">
        <v>122</v>
      </c>
      <c r="Q650" s="2">
        <v>4.0999999999999996</v>
      </c>
      <c r="R650" s="2">
        <v>8.3000000000000007</v>
      </c>
      <c r="S650" s="2">
        <v>2</v>
      </c>
      <c r="T650" s="2">
        <v>15</v>
      </c>
      <c r="U650" s="2">
        <v>3</v>
      </c>
      <c r="V650" s="2">
        <v>6.8</v>
      </c>
      <c r="W650" s="2">
        <v>1</v>
      </c>
      <c r="X650" s="2">
        <v>121.2</v>
      </c>
      <c r="Y650" t="str">
        <f t="shared" si="40"/>
        <v>Kendrick Bourne</v>
      </c>
      <c r="Z650" t="str">
        <f t="shared" si="41"/>
        <v>2019-Kendrick Bourne</v>
      </c>
      <c r="AA650" s="13">
        <f t="shared" si="42"/>
        <v>358</v>
      </c>
      <c r="AB650">
        <f t="shared" si="43"/>
        <v>122</v>
      </c>
    </row>
    <row r="651" spans="1:28" x14ac:dyDescent="0.2">
      <c r="A651">
        <v>2019</v>
      </c>
      <c r="B651" s="1">
        <v>151</v>
      </c>
      <c r="C651" s="2" t="s">
        <v>271</v>
      </c>
      <c r="D651" s="2" t="s">
        <v>49</v>
      </c>
      <c r="E651" s="2">
        <v>34</v>
      </c>
      <c r="F651" s="2" t="s">
        <v>181</v>
      </c>
      <c r="G651" s="2">
        <v>16</v>
      </c>
      <c r="H651" s="2">
        <v>9</v>
      </c>
      <c r="I651" s="2">
        <v>56</v>
      </c>
      <c r="J651" s="2">
        <v>30</v>
      </c>
      <c r="K651" s="2">
        <v>421</v>
      </c>
      <c r="L651" s="2">
        <v>2</v>
      </c>
      <c r="M651" s="2">
        <v>20</v>
      </c>
      <c r="N651" s="2">
        <v>373</v>
      </c>
      <c r="O651" s="2">
        <v>12.4</v>
      </c>
      <c r="P651" s="2">
        <v>48</v>
      </c>
      <c r="Q651" s="2">
        <v>1.6</v>
      </c>
      <c r="R651" s="2">
        <v>15.9</v>
      </c>
      <c r="S651" s="2">
        <v>0</v>
      </c>
      <c r="T651" s="3"/>
      <c r="U651" s="2">
        <v>7</v>
      </c>
      <c r="V651" s="2">
        <v>12.5</v>
      </c>
      <c r="W651" s="2">
        <v>1</v>
      </c>
      <c r="X651" s="2">
        <v>82.5</v>
      </c>
      <c r="Y651" t="str">
        <f t="shared" si="40"/>
        <v>Ted Ginn Jr.</v>
      </c>
      <c r="Z651" t="str">
        <f t="shared" si="41"/>
        <v>2019-Ted Ginn Jr.</v>
      </c>
      <c r="AA651" s="13">
        <f t="shared" si="42"/>
        <v>421</v>
      </c>
      <c r="AB651">
        <f t="shared" si="43"/>
        <v>48</v>
      </c>
    </row>
    <row r="652" spans="1:28" x14ac:dyDescent="0.2">
      <c r="A652">
        <v>2019</v>
      </c>
      <c r="B652" s="1">
        <v>152</v>
      </c>
      <c r="C652" s="2" t="s">
        <v>1136</v>
      </c>
      <c r="D652" s="2" t="s">
        <v>70</v>
      </c>
      <c r="E652" s="2">
        <v>23</v>
      </c>
      <c r="F652" s="2" t="s">
        <v>181</v>
      </c>
      <c r="G652" s="2">
        <v>16</v>
      </c>
      <c r="H652" s="2">
        <v>8</v>
      </c>
      <c r="I652" s="2">
        <v>44</v>
      </c>
      <c r="J652" s="2">
        <v>30</v>
      </c>
      <c r="K652" s="2">
        <v>365</v>
      </c>
      <c r="L652" s="2">
        <v>0</v>
      </c>
      <c r="M652" s="2">
        <v>16</v>
      </c>
      <c r="N652" s="2">
        <v>271</v>
      </c>
      <c r="O652" s="2">
        <v>9</v>
      </c>
      <c r="P652" s="2">
        <v>94</v>
      </c>
      <c r="Q652" s="2">
        <v>3.1</v>
      </c>
      <c r="R652" s="2">
        <v>11.4</v>
      </c>
      <c r="S652" s="2">
        <v>2</v>
      </c>
      <c r="T652" s="2">
        <v>15</v>
      </c>
      <c r="U652" s="2">
        <v>2</v>
      </c>
      <c r="V652" s="2">
        <v>4.5</v>
      </c>
      <c r="W652" s="2">
        <v>2</v>
      </c>
      <c r="X652" s="2">
        <v>74.5</v>
      </c>
      <c r="Y652" t="str">
        <f t="shared" si="40"/>
        <v>Kelvin Harmon</v>
      </c>
      <c r="Z652" t="str">
        <f t="shared" si="41"/>
        <v>2019-Kelvin Harmon</v>
      </c>
      <c r="AA652" s="13">
        <f t="shared" si="42"/>
        <v>365</v>
      </c>
      <c r="AB652">
        <f t="shared" si="43"/>
        <v>94</v>
      </c>
    </row>
    <row r="653" spans="1:28" x14ac:dyDescent="0.2">
      <c r="A653">
        <v>2019</v>
      </c>
      <c r="B653" s="1">
        <v>153</v>
      </c>
      <c r="C653" s="2" t="s">
        <v>558</v>
      </c>
      <c r="D653" s="2" t="s">
        <v>23</v>
      </c>
      <c r="E653" s="2">
        <v>26</v>
      </c>
      <c r="F653" s="2" t="s">
        <v>1131</v>
      </c>
      <c r="G653" s="2">
        <v>16</v>
      </c>
      <c r="H653" s="2">
        <v>4</v>
      </c>
      <c r="I653" s="2">
        <v>39</v>
      </c>
      <c r="J653" s="2">
        <v>30</v>
      </c>
      <c r="K653" s="2">
        <v>349</v>
      </c>
      <c r="L653" s="2">
        <v>2</v>
      </c>
      <c r="M653" s="2">
        <v>16</v>
      </c>
      <c r="N653" s="2">
        <v>201</v>
      </c>
      <c r="O653" s="2">
        <v>6.7</v>
      </c>
      <c r="P653" s="2">
        <v>148</v>
      </c>
      <c r="Q653" s="2">
        <v>4.9000000000000004</v>
      </c>
      <c r="R653" s="2">
        <v>8.5</v>
      </c>
      <c r="S653" s="2">
        <v>1</v>
      </c>
      <c r="T653" s="2">
        <v>30</v>
      </c>
      <c r="U653" s="2">
        <v>0</v>
      </c>
      <c r="V653" s="2">
        <v>0</v>
      </c>
      <c r="W653" s="2">
        <v>0</v>
      </c>
      <c r="X653" s="2">
        <v>120.6</v>
      </c>
      <c r="Y653" t="str">
        <f t="shared" si="40"/>
        <v>Hayden Hurst</v>
      </c>
      <c r="Z653" t="str">
        <f t="shared" si="41"/>
        <v>2019-Hayden Hurst</v>
      </c>
      <c r="AA653" s="13">
        <f t="shared" si="42"/>
        <v>349</v>
      </c>
      <c r="AB653">
        <f t="shared" si="43"/>
        <v>148</v>
      </c>
    </row>
    <row r="654" spans="1:28" x14ac:dyDescent="0.2">
      <c r="A654">
        <v>2019</v>
      </c>
      <c r="B654" s="1">
        <v>154</v>
      </c>
      <c r="C654" s="2" t="s">
        <v>258</v>
      </c>
      <c r="D654" s="2" t="s">
        <v>39</v>
      </c>
      <c r="E654" s="2">
        <v>29</v>
      </c>
      <c r="F654" s="2" t="s">
        <v>181</v>
      </c>
      <c r="G654" s="2">
        <v>10</v>
      </c>
      <c r="H654" s="2">
        <v>10</v>
      </c>
      <c r="I654" s="2">
        <v>48</v>
      </c>
      <c r="J654" s="2">
        <v>30</v>
      </c>
      <c r="K654" s="2">
        <v>418</v>
      </c>
      <c r="L654" s="2">
        <v>6</v>
      </c>
      <c r="M654" s="2">
        <v>18</v>
      </c>
      <c r="N654" s="2">
        <v>301</v>
      </c>
      <c r="O654" s="2">
        <v>10</v>
      </c>
      <c r="P654" s="2">
        <v>117</v>
      </c>
      <c r="Q654" s="2">
        <v>3.9</v>
      </c>
      <c r="R654" s="2">
        <v>12.2</v>
      </c>
      <c r="S654" s="2">
        <v>2</v>
      </c>
      <c r="T654" s="2">
        <v>15</v>
      </c>
      <c r="U654" s="2">
        <v>1</v>
      </c>
      <c r="V654" s="2">
        <v>2.1</v>
      </c>
      <c r="W654" s="2">
        <v>0</v>
      </c>
      <c r="X654" s="2">
        <v>130</v>
      </c>
      <c r="Y654" t="str">
        <f t="shared" si="40"/>
        <v>Adam Thielen</v>
      </c>
      <c r="Z654" t="str">
        <f t="shared" si="41"/>
        <v>2019-Adam Thielen</v>
      </c>
      <c r="AA654" s="13">
        <f t="shared" si="42"/>
        <v>668.8</v>
      </c>
      <c r="AB654">
        <f t="shared" si="43"/>
        <v>187.2</v>
      </c>
    </row>
    <row r="655" spans="1:28" x14ac:dyDescent="0.2">
      <c r="A655">
        <v>2019</v>
      </c>
      <c r="B655" s="1">
        <v>155</v>
      </c>
      <c r="C655" s="2" t="s">
        <v>123</v>
      </c>
      <c r="D655" s="2" t="s">
        <v>62</v>
      </c>
      <c r="E655" s="2">
        <v>27</v>
      </c>
      <c r="F655" s="2" t="s">
        <v>24</v>
      </c>
      <c r="G655" s="2">
        <v>11</v>
      </c>
      <c r="H655" s="2">
        <v>6</v>
      </c>
      <c r="I655" s="2">
        <v>37</v>
      </c>
      <c r="J655" s="2">
        <v>30</v>
      </c>
      <c r="K655" s="2">
        <v>213</v>
      </c>
      <c r="L655" s="2">
        <v>2</v>
      </c>
      <c r="M655" s="2">
        <v>10</v>
      </c>
      <c r="N655" s="2">
        <v>-17</v>
      </c>
      <c r="O655" s="2">
        <v>-0.6</v>
      </c>
      <c r="P655" s="2">
        <v>230</v>
      </c>
      <c r="Q655" s="2">
        <v>7.7</v>
      </c>
      <c r="R655" s="2">
        <v>0.9</v>
      </c>
      <c r="S655" s="2">
        <v>5</v>
      </c>
      <c r="T655" s="2">
        <v>6</v>
      </c>
      <c r="U655" s="2">
        <v>2</v>
      </c>
      <c r="V655" s="2">
        <v>5.4</v>
      </c>
      <c r="W655" s="2">
        <v>0</v>
      </c>
      <c r="X655" s="2">
        <v>108.7</v>
      </c>
      <c r="Y655" t="str">
        <f t="shared" si="40"/>
        <v>Damien Williams</v>
      </c>
      <c r="Z655" t="str">
        <f t="shared" si="41"/>
        <v>2019-Damien Williams</v>
      </c>
      <c r="AA655" s="13">
        <f t="shared" si="42"/>
        <v>309.81818181818181</v>
      </c>
      <c r="AB655">
        <f t="shared" si="43"/>
        <v>334.54545454545456</v>
      </c>
    </row>
    <row r="656" spans="1:28" x14ac:dyDescent="0.2">
      <c r="A656">
        <v>2019</v>
      </c>
      <c r="B656" s="1">
        <v>156</v>
      </c>
      <c r="C656" s="2" t="s">
        <v>265</v>
      </c>
      <c r="D656" s="2" t="s">
        <v>81</v>
      </c>
      <c r="E656" s="2">
        <v>26</v>
      </c>
      <c r="F656" s="2" t="s">
        <v>266</v>
      </c>
      <c r="G656" s="2">
        <v>14</v>
      </c>
      <c r="H656" s="2">
        <v>4</v>
      </c>
      <c r="I656" s="2">
        <v>54</v>
      </c>
      <c r="J656" s="2">
        <v>29</v>
      </c>
      <c r="K656" s="2">
        <v>397</v>
      </c>
      <c r="L656" s="2">
        <v>5</v>
      </c>
      <c r="M656" s="2">
        <v>17</v>
      </c>
      <c r="N656" s="2">
        <v>318</v>
      </c>
      <c r="O656" s="2">
        <v>11</v>
      </c>
      <c r="P656" s="2">
        <v>79</v>
      </c>
      <c r="Q656" s="2">
        <v>2.7</v>
      </c>
      <c r="R656" s="2">
        <v>13.9</v>
      </c>
      <c r="S656" s="2">
        <v>0</v>
      </c>
      <c r="T656" s="3"/>
      <c r="U656" s="2">
        <v>0</v>
      </c>
      <c r="V656" s="2">
        <v>0</v>
      </c>
      <c r="W656" s="2">
        <v>1</v>
      </c>
      <c r="X656" s="2">
        <v>100.6</v>
      </c>
      <c r="Y656" t="str">
        <f t="shared" si="40"/>
        <v>Phillip Dorsett</v>
      </c>
      <c r="Z656" t="str">
        <f t="shared" si="41"/>
        <v>2019-Phillip Dorsett</v>
      </c>
      <c r="AA656" s="13">
        <f t="shared" si="42"/>
        <v>453.71428571428572</v>
      </c>
      <c r="AB656">
        <f t="shared" si="43"/>
        <v>90.285714285714292</v>
      </c>
    </row>
    <row r="657" spans="1:28" x14ac:dyDescent="0.2">
      <c r="A657">
        <v>2019</v>
      </c>
      <c r="B657" s="1">
        <v>157</v>
      </c>
      <c r="C657" s="2" t="s">
        <v>270</v>
      </c>
      <c r="D657" s="2" t="s">
        <v>41</v>
      </c>
      <c r="E657" s="2">
        <v>28</v>
      </c>
      <c r="F657" s="2" t="s">
        <v>181</v>
      </c>
      <c r="G657" s="2">
        <v>9</v>
      </c>
      <c r="H657" s="2">
        <v>7</v>
      </c>
      <c r="I657" s="2">
        <v>48</v>
      </c>
      <c r="J657" s="2">
        <v>29</v>
      </c>
      <c r="K657" s="2">
        <v>353</v>
      </c>
      <c r="L657" s="2">
        <v>4</v>
      </c>
      <c r="M657" s="2">
        <v>17</v>
      </c>
      <c r="N657" s="2">
        <v>274</v>
      </c>
      <c r="O657" s="2">
        <v>9.4</v>
      </c>
      <c r="P657" s="2">
        <v>79</v>
      </c>
      <c r="Q657" s="2">
        <v>2.7</v>
      </c>
      <c r="R657" s="2">
        <v>11.6</v>
      </c>
      <c r="S657" s="2">
        <v>0</v>
      </c>
      <c r="T657" s="3"/>
      <c r="U657" s="2">
        <v>3</v>
      </c>
      <c r="V657" s="2">
        <v>6.3</v>
      </c>
      <c r="W657" s="2">
        <v>0</v>
      </c>
      <c r="X657" s="2">
        <v>110.9</v>
      </c>
      <c r="Y657" t="str">
        <f t="shared" si="40"/>
        <v>Taylor Gabriel</v>
      </c>
      <c r="Z657" t="str">
        <f t="shared" si="41"/>
        <v>2019-Taylor Gabriel</v>
      </c>
      <c r="AA657" s="13">
        <f t="shared" si="42"/>
        <v>627.55555555555554</v>
      </c>
      <c r="AB657">
        <f t="shared" si="43"/>
        <v>140.44444444444446</v>
      </c>
    </row>
    <row r="658" spans="1:28" x14ac:dyDescent="0.2">
      <c r="A658">
        <v>2019</v>
      </c>
      <c r="B658" s="1">
        <v>158</v>
      </c>
      <c r="C658" s="2" t="s">
        <v>20</v>
      </c>
      <c r="D658" s="2" t="s">
        <v>21</v>
      </c>
      <c r="E658" s="2">
        <v>22</v>
      </c>
      <c r="F658" s="2" t="s">
        <v>17</v>
      </c>
      <c r="G658" s="2">
        <v>12</v>
      </c>
      <c r="H658" s="2">
        <v>8</v>
      </c>
      <c r="I658" s="2">
        <v>41</v>
      </c>
      <c r="J658" s="2">
        <v>29</v>
      </c>
      <c r="K658" s="2">
        <v>194</v>
      </c>
      <c r="L658" s="2">
        <v>2</v>
      </c>
      <c r="M658" s="2">
        <v>5</v>
      </c>
      <c r="N658" s="2">
        <v>1</v>
      </c>
      <c r="O658" s="2">
        <v>0</v>
      </c>
      <c r="P658" s="2">
        <v>193</v>
      </c>
      <c r="Q658" s="2">
        <v>6.7</v>
      </c>
      <c r="R658" s="2">
        <v>1.5</v>
      </c>
      <c r="S658" s="2">
        <v>3</v>
      </c>
      <c r="T658" s="2">
        <v>9.6999999999999993</v>
      </c>
      <c r="U658" s="2">
        <v>4</v>
      </c>
      <c r="V658" s="2">
        <v>9.8000000000000007</v>
      </c>
      <c r="W658" s="2">
        <v>0</v>
      </c>
      <c r="X658" s="2">
        <v>97</v>
      </c>
      <c r="Y658" t="str">
        <f t="shared" si="40"/>
        <v>Devin Singletary</v>
      </c>
      <c r="Z658" t="str">
        <f t="shared" si="41"/>
        <v>2019-Devin Singletary</v>
      </c>
      <c r="AA658" s="13">
        <f t="shared" si="42"/>
        <v>258.66666666666669</v>
      </c>
      <c r="AB658">
        <f t="shared" si="43"/>
        <v>257.33333333333331</v>
      </c>
    </row>
    <row r="659" spans="1:28" x14ac:dyDescent="0.2">
      <c r="A659">
        <v>2019</v>
      </c>
      <c r="B659" s="1">
        <v>159</v>
      </c>
      <c r="C659" s="2" t="s">
        <v>968</v>
      </c>
      <c r="D659" s="2" t="s">
        <v>60</v>
      </c>
      <c r="E659" s="2">
        <v>24</v>
      </c>
      <c r="F659" s="3"/>
      <c r="G659" s="2">
        <v>16</v>
      </c>
      <c r="H659" s="2">
        <v>2</v>
      </c>
      <c r="I659" s="2">
        <v>52</v>
      </c>
      <c r="J659" s="2">
        <v>28</v>
      </c>
      <c r="K659" s="2">
        <v>297</v>
      </c>
      <c r="L659" s="2">
        <v>1</v>
      </c>
      <c r="M659" s="2">
        <v>19</v>
      </c>
      <c r="N659" s="2">
        <v>169</v>
      </c>
      <c r="O659" s="2">
        <v>6</v>
      </c>
      <c r="P659" s="2">
        <v>128</v>
      </c>
      <c r="Q659" s="2">
        <v>4.5999999999999996</v>
      </c>
      <c r="R659" s="2">
        <v>8.1</v>
      </c>
      <c r="S659" s="2">
        <v>2</v>
      </c>
      <c r="T659" s="2">
        <v>14</v>
      </c>
      <c r="U659" s="2">
        <v>4</v>
      </c>
      <c r="V659" s="2">
        <v>7.7</v>
      </c>
      <c r="W659" s="2">
        <v>0</v>
      </c>
      <c r="X659" s="2">
        <v>77.2</v>
      </c>
      <c r="Y659" t="str">
        <f t="shared" si="40"/>
        <v>DaeSean Hamilton</v>
      </c>
      <c r="Z659" t="str">
        <f t="shared" si="41"/>
        <v>2019-DaeSean Hamilton</v>
      </c>
      <c r="AA659" s="13">
        <f t="shared" si="42"/>
        <v>297</v>
      </c>
      <c r="AB659">
        <f t="shared" si="43"/>
        <v>128</v>
      </c>
    </row>
    <row r="660" spans="1:28" x14ac:dyDescent="0.2">
      <c r="A660">
        <v>2019</v>
      </c>
      <c r="B660" s="1">
        <v>160</v>
      </c>
      <c r="C660" s="2" t="s">
        <v>336</v>
      </c>
      <c r="D660" s="2" t="s">
        <v>21</v>
      </c>
      <c r="E660" s="2">
        <v>23</v>
      </c>
      <c r="F660" s="2" t="s">
        <v>232</v>
      </c>
      <c r="G660" s="2">
        <v>15</v>
      </c>
      <c r="H660" s="2">
        <v>11</v>
      </c>
      <c r="I660" s="2">
        <v>50</v>
      </c>
      <c r="J660" s="2">
        <v>28</v>
      </c>
      <c r="K660" s="2">
        <v>388</v>
      </c>
      <c r="L660" s="2">
        <v>2</v>
      </c>
      <c r="M660" s="2">
        <v>15</v>
      </c>
      <c r="N660" s="2">
        <v>244</v>
      </c>
      <c r="O660" s="2">
        <v>8.6999999999999993</v>
      </c>
      <c r="P660" s="2">
        <v>144</v>
      </c>
      <c r="Q660" s="2">
        <v>5.0999999999999996</v>
      </c>
      <c r="R660" s="2">
        <v>9.1</v>
      </c>
      <c r="S660" s="2">
        <v>3</v>
      </c>
      <c r="T660" s="2">
        <v>9.3000000000000007</v>
      </c>
      <c r="U660" s="2">
        <v>10</v>
      </c>
      <c r="V660" s="2">
        <v>20</v>
      </c>
      <c r="W660" s="2">
        <v>0</v>
      </c>
      <c r="X660" s="2">
        <v>94.4</v>
      </c>
      <c r="Y660" t="str">
        <f t="shared" si="40"/>
        <v>Dawson Knox</v>
      </c>
      <c r="Z660" t="str">
        <f t="shared" si="41"/>
        <v>2019-Dawson Knox</v>
      </c>
      <c r="AA660" s="13">
        <f t="shared" si="42"/>
        <v>413.86666666666667</v>
      </c>
      <c r="AB660">
        <f t="shared" si="43"/>
        <v>153.6</v>
      </c>
    </row>
    <row r="661" spans="1:28" x14ac:dyDescent="0.2">
      <c r="A661">
        <v>2019</v>
      </c>
      <c r="B661" s="1">
        <v>161</v>
      </c>
      <c r="C661" s="2" t="s">
        <v>125</v>
      </c>
      <c r="D661" s="2" t="s">
        <v>62</v>
      </c>
      <c r="E661" s="2">
        <v>31</v>
      </c>
      <c r="F661" s="2" t="s">
        <v>17</v>
      </c>
      <c r="G661" s="2">
        <v>13</v>
      </c>
      <c r="H661" s="2">
        <v>9</v>
      </c>
      <c r="I661" s="2">
        <v>34</v>
      </c>
      <c r="J661" s="2">
        <v>28</v>
      </c>
      <c r="K661" s="2">
        <v>181</v>
      </c>
      <c r="L661" s="2">
        <v>1</v>
      </c>
      <c r="M661" s="2">
        <v>6</v>
      </c>
      <c r="N661" s="2">
        <v>-55</v>
      </c>
      <c r="O661" s="2">
        <v>-2</v>
      </c>
      <c r="P661" s="2">
        <v>236</v>
      </c>
      <c r="Q661" s="2">
        <v>8.4</v>
      </c>
      <c r="R661" s="2">
        <v>-0.7</v>
      </c>
      <c r="S661" s="2">
        <v>1</v>
      </c>
      <c r="T661" s="2">
        <v>28</v>
      </c>
      <c r="U661" s="2">
        <v>1</v>
      </c>
      <c r="V661" s="2">
        <v>2.9</v>
      </c>
      <c r="W661" s="2">
        <v>0</v>
      </c>
      <c r="X661" s="2">
        <v>98.7</v>
      </c>
      <c r="Y661" t="str">
        <f t="shared" si="40"/>
        <v>LeSean McCoy</v>
      </c>
      <c r="Z661" t="str">
        <f t="shared" si="41"/>
        <v>2019-LeSean McCoy</v>
      </c>
      <c r="AA661" s="13">
        <f t="shared" si="42"/>
        <v>222.76923076923077</v>
      </c>
      <c r="AB661">
        <f t="shared" si="43"/>
        <v>290.46153846153845</v>
      </c>
    </row>
    <row r="662" spans="1:28" x14ac:dyDescent="0.2">
      <c r="A662">
        <v>2019</v>
      </c>
      <c r="B662" s="1">
        <v>162</v>
      </c>
      <c r="C662" s="2" t="s">
        <v>346</v>
      </c>
      <c r="D662" s="2" t="s">
        <v>70</v>
      </c>
      <c r="E662" s="2">
        <v>27</v>
      </c>
      <c r="F662" s="2" t="s">
        <v>181</v>
      </c>
      <c r="G662" s="2">
        <v>10</v>
      </c>
      <c r="H662" s="2">
        <v>6</v>
      </c>
      <c r="I662" s="2">
        <v>42</v>
      </c>
      <c r="J662" s="2">
        <v>28</v>
      </c>
      <c r="K662" s="2">
        <v>245</v>
      </c>
      <c r="L662" s="2">
        <v>2</v>
      </c>
      <c r="M662" s="2">
        <v>13</v>
      </c>
      <c r="N662" s="2">
        <v>195</v>
      </c>
      <c r="O662" s="2">
        <v>7</v>
      </c>
      <c r="P662" s="2">
        <v>50</v>
      </c>
      <c r="Q662" s="2">
        <v>1.8</v>
      </c>
      <c r="R662" s="2">
        <v>9.6</v>
      </c>
      <c r="S662" s="2">
        <v>0</v>
      </c>
      <c r="T662" s="3"/>
      <c r="U662" s="2">
        <v>2</v>
      </c>
      <c r="V662" s="2">
        <v>4.8</v>
      </c>
      <c r="W662" s="2">
        <v>2</v>
      </c>
      <c r="X662" s="2">
        <v>78</v>
      </c>
      <c r="Y662" t="str">
        <f t="shared" si="40"/>
        <v>Paul Richardson</v>
      </c>
      <c r="Z662" t="str">
        <f t="shared" si="41"/>
        <v>2019-Paul Richardson</v>
      </c>
      <c r="AA662" s="13">
        <f t="shared" si="42"/>
        <v>392</v>
      </c>
      <c r="AB662">
        <f t="shared" si="43"/>
        <v>80</v>
      </c>
    </row>
    <row r="663" spans="1:28" x14ac:dyDescent="0.2">
      <c r="A663">
        <v>2019</v>
      </c>
      <c r="B663" s="1">
        <v>163</v>
      </c>
      <c r="C663" s="2" t="s">
        <v>277</v>
      </c>
      <c r="D663" s="2" t="s">
        <v>86</v>
      </c>
      <c r="E663" s="2">
        <v>24</v>
      </c>
      <c r="F663" s="2" t="s">
        <v>181</v>
      </c>
      <c r="G663" s="2">
        <v>8</v>
      </c>
      <c r="H663" s="2">
        <v>8</v>
      </c>
      <c r="I663" s="2">
        <v>56</v>
      </c>
      <c r="J663" s="2">
        <v>28</v>
      </c>
      <c r="K663" s="2">
        <v>506</v>
      </c>
      <c r="L663" s="2">
        <v>3</v>
      </c>
      <c r="M663" s="2">
        <v>22</v>
      </c>
      <c r="N663" s="2">
        <v>308</v>
      </c>
      <c r="O663" s="2">
        <v>11</v>
      </c>
      <c r="P663" s="2">
        <v>198</v>
      </c>
      <c r="Q663" s="2">
        <v>7.1</v>
      </c>
      <c r="R663" s="2">
        <v>15.6</v>
      </c>
      <c r="S663" s="2">
        <v>3</v>
      </c>
      <c r="T663" s="2">
        <v>9.3000000000000007</v>
      </c>
      <c r="U663" s="2">
        <v>8</v>
      </c>
      <c r="V663" s="2">
        <v>14.3</v>
      </c>
      <c r="W663" s="2">
        <v>2</v>
      </c>
      <c r="X663" s="2">
        <v>84.4</v>
      </c>
      <c r="Y663" t="str">
        <f t="shared" si="40"/>
        <v>John Ross</v>
      </c>
      <c r="Z663" t="str">
        <f t="shared" si="41"/>
        <v>2019-John Ross</v>
      </c>
      <c r="AA663" s="13">
        <f t="shared" si="42"/>
        <v>1012</v>
      </c>
      <c r="AB663">
        <f t="shared" si="43"/>
        <v>396</v>
      </c>
    </row>
    <row r="664" spans="1:28" x14ac:dyDescent="0.2">
      <c r="A664">
        <v>2019</v>
      </c>
      <c r="B664" s="1">
        <v>164</v>
      </c>
      <c r="C664" s="2" t="s">
        <v>356</v>
      </c>
      <c r="D664" s="2" t="s">
        <v>47</v>
      </c>
      <c r="E664" s="2">
        <v>24</v>
      </c>
      <c r="F664" s="3"/>
      <c r="G664" s="2">
        <v>7</v>
      </c>
      <c r="H664" s="2">
        <v>3</v>
      </c>
      <c r="I664" s="2">
        <v>40</v>
      </c>
      <c r="J664" s="2">
        <v>28</v>
      </c>
      <c r="K664" s="2">
        <v>254</v>
      </c>
      <c r="L664" s="2">
        <v>1</v>
      </c>
      <c r="M664" s="2">
        <v>18</v>
      </c>
      <c r="N664" s="2">
        <v>160</v>
      </c>
      <c r="O664" s="2">
        <v>5.7</v>
      </c>
      <c r="P664" s="2">
        <v>94</v>
      </c>
      <c r="Q664" s="2">
        <v>3.4</v>
      </c>
      <c r="R664" s="2">
        <v>6.7</v>
      </c>
      <c r="S664" s="2">
        <v>1</v>
      </c>
      <c r="T664" s="2">
        <v>28</v>
      </c>
      <c r="U664" s="2">
        <v>0</v>
      </c>
      <c r="V664" s="2">
        <v>0</v>
      </c>
      <c r="W664" s="2">
        <v>0</v>
      </c>
      <c r="X664" s="2">
        <v>95.2</v>
      </c>
      <c r="Y664" t="str">
        <f t="shared" si="40"/>
        <v>Greg Ward</v>
      </c>
      <c r="Z664" t="str">
        <f t="shared" si="41"/>
        <v>2019-Greg Ward</v>
      </c>
      <c r="AA664" s="13">
        <f t="shared" si="42"/>
        <v>580.57142857142856</v>
      </c>
      <c r="AB664">
        <f t="shared" si="43"/>
        <v>214.85714285714286</v>
      </c>
    </row>
    <row r="665" spans="1:28" x14ac:dyDescent="0.2">
      <c r="A665">
        <v>2019</v>
      </c>
      <c r="B665" s="1">
        <v>165</v>
      </c>
      <c r="C665" s="2" t="s">
        <v>359</v>
      </c>
      <c r="D665" s="2" t="s">
        <v>43</v>
      </c>
      <c r="E665" s="2">
        <v>30</v>
      </c>
      <c r="F665" s="2" t="s">
        <v>181</v>
      </c>
      <c r="G665" s="2">
        <v>16</v>
      </c>
      <c r="H665" s="2">
        <v>9</v>
      </c>
      <c r="I665" s="2">
        <v>58</v>
      </c>
      <c r="J665" s="2">
        <v>28</v>
      </c>
      <c r="K665" s="2">
        <v>296</v>
      </c>
      <c r="L665" s="2">
        <v>0</v>
      </c>
      <c r="M665" s="2">
        <v>16</v>
      </c>
      <c r="N665" s="2">
        <v>203</v>
      </c>
      <c r="O665" s="2">
        <v>7.3</v>
      </c>
      <c r="P665" s="2">
        <v>93</v>
      </c>
      <c r="Q665" s="2">
        <v>3.3</v>
      </c>
      <c r="R665" s="2">
        <v>10.5</v>
      </c>
      <c r="S665" s="2">
        <v>1</v>
      </c>
      <c r="T665" s="2">
        <v>28</v>
      </c>
      <c r="U665" s="2">
        <v>8</v>
      </c>
      <c r="V665" s="2">
        <v>13.8</v>
      </c>
      <c r="W665" s="2">
        <v>5</v>
      </c>
      <c r="X665" s="2">
        <v>27.7</v>
      </c>
      <c r="Y665" t="str">
        <f t="shared" si="40"/>
        <v>Jarius Wright</v>
      </c>
      <c r="Z665" t="str">
        <f t="shared" si="41"/>
        <v>2019-Jarius Wright</v>
      </c>
      <c r="AA665" s="13">
        <f t="shared" si="42"/>
        <v>296</v>
      </c>
      <c r="AB665">
        <f t="shared" si="43"/>
        <v>93</v>
      </c>
    </row>
    <row r="666" spans="1:28" x14ac:dyDescent="0.2">
      <c r="A666">
        <v>2019</v>
      </c>
      <c r="B666" s="1">
        <v>166</v>
      </c>
      <c r="C666" s="2" t="s">
        <v>134</v>
      </c>
      <c r="D666" s="2" t="s">
        <v>81</v>
      </c>
      <c r="E666" s="2">
        <v>29</v>
      </c>
      <c r="F666" s="3"/>
      <c r="G666" s="2">
        <v>13</v>
      </c>
      <c r="H666" s="2">
        <v>1</v>
      </c>
      <c r="I666" s="2">
        <v>38</v>
      </c>
      <c r="J666" s="2">
        <v>27</v>
      </c>
      <c r="K666" s="2">
        <v>279</v>
      </c>
      <c r="L666" s="2">
        <v>0</v>
      </c>
      <c r="M666" s="2">
        <v>10</v>
      </c>
      <c r="N666" s="2">
        <v>50</v>
      </c>
      <c r="O666" s="2">
        <v>1.9</v>
      </c>
      <c r="P666" s="2">
        <v>229</v>
      </c>
      <c r="Q666" s="2">
        <v>8.5</v>
      </c>
      <c r="R666" s="2">
        <v>3.2</v>
      </c>
      <c r="S666" s="2">
        <v>3</v>
      </c>
      <c r="T666" s="2">
        <v>9</v>
      </c>
      <c r="U666" s="2">
        <v>2</v>
      </c>
      <c r="V666" s="2">
        <v>5.3</v>
      </c>
      <c r="W666" s="2">
        <v>0</v>
      </c>
      <c r="X666" s="2">
        <v>91.9</v>
      </c>
      <c r="Y666" t="str">
        <f t="shared" si="40"/>
        <v>Rex Burkhead</v>
      </c>
      <c r="Z666" t="str">
        <f t="shared" si="41"/>
        <v>2019-Rex Burkhead</v>
      </c>
      <c r="AA666" s="13">
        <f t="shared" si="42"/>
        <v>343.38461538461536</v>
      </c>
      <c r="AB666">
        <f t="shared" si="43"/>
        <v>281.84615384615387</v>
      </c>
    </row>
    <row r="667" spans="1:28" x14ac:dyDescent="0.2">
      <c r="A667">
        <v>2019</v>
      </c>
      <c r="B667" s="1">
        <v>167</v>
      </c>
      <c r="C667" s="2" t="s">
        <v>325</v>
      </c>
      <c r="D667" s="2" t="s">
        <v>115</v>
      </c>
      <c r="E667" s="2">
        <v>28</v>
      </c>
      <c r="F667" s="3"/>
      <c r="G667" s="2">
        <v>11</v>
      </c>
      <c r="H667" s="2">
        <v>7</v>
      </c>
      <c r="I667" s="2">
        <v>47</v>
      </c>
      <c r="J667" s="2">
        <v>27</v>
      </c>
      <c r="K667" s="2">
        <v>426</v>
      </c>
      <c r="L667" s="2">
        <v>1</v>
      </c>
      <c r="M667" s="2">
        <v>16</v>
      </c>
      <c r="N667" s="2">
        <v>284</v>
      </c>
      <c r="O667" s="2">
        <v>10.5</v>
      </c>
      <c r="P667" s="2">
        <v>142</v>
      </c>
      <c r="Q667" s="2">
        <v>5.3</v>
      </c>
      <c r="R667" s="2">
        <v>11</v>
      </c>
      <c r="S667" s="2">
        <v>4</v>
      </c>
      <c r="T667" s="2">
        <v>6.8</v>
      </c>
      <c r="U667" s="2">
        <v>2</v>
      </c>
      <c r="V667" s="2">
        <v>4.3</v>
      </c>
      <c r="W667" s="3"/>
      <c r="X667" s="2">
        <v>94.8</v>
      </c>
      <c r="Y667" t="str">
        <f t="shared" si="40"/>
        <v>Josh Gordon</v>
      </c>
      <c r="Z667" t="str">
        <f t="shared" si="41"/>
        <v>2019-Josh Gordon</v>
      </c>
      <c r="AA667" s="13">
        <f t="shared" si="42"/>
        <v>619.63636363636363</v>
      </c>
      <c r="AB667">
        <f t="shared" si="43"/>
        <v>206.54545454545453</v>
      </c>
    </row>
    <row r="668" spans="1:28" x14ac:dyDescent="0.2">
      <c r="A668">
        <v>2019</v>
      </c>
      <c r="B668" s="1">
        <v>168</v>
      </c>
      <c r="C668" s="2" t="s">
        <v>334</v>
      </c>
      <c r="D668" s="2" t="s">
        <v>115</v>
      </c>
      <c r="E668" s="2">
        <v>24</v>
      </c>
      <c r="F668" s="3"/>
      <c r="G668" s="2">
        <v>15</v>
      </c>
      <c r="H668" s="2">
        <v>9</v>
      </c>
      <c r="I668" s="2">
        <v>45</v>
      </c>
      <c r="J668" s="2">
        <v>27</v>
      </c>
      <c r="K668" s="2">
        <v>216</v>
      </c>
      <c r="L668" s="2">
        <v>0</v>
      </c>
      <c r="M668" s="2">
        <v>10</v>
      </c>
      <c r="N668" s="2">
        <v>139</v>
      </c>
      <c r="O668" s="2">
        <v>5.0999999999999996</v>
      </c>
      <c r="P668" s="2">
        <v>77</v>
      </c>
      <c r="Q668" s="2">
        <v>2.9</v>
      </c>
      <c r="R668" s="2">
        <v>9.9</v>
      </c>
      <c r="S668" s="2">
        <v>0</v>
      </c>
      <c r="T668" s="3"/>
      <c r="U668" s="2">
        <v>1</v>
      </c>
      <c r="V668" s="2">
        <v>2.2000000000000002</v>
      </c>
      <c r="W668" s="3"/>
      <c r="X668" s="2">
        <v>72.099999999999994</v>
      </c>
      <c r="Y668" t="str">
        <f t="shared" si="40"/>
        <v>Zay Jones</v>
      </c>
      <c r="Z668" t="str">
        <f t="shared" si="41"/>
        <v>2019-Zay Jones</v>
      </c>
      <c r="AA668" s="13">
        <f t="shared" si="42"/>
        <v>230.4</v>
      </c>
      <c r="AB668">
        <f t="shared" si="43"/>
        <v>82.13333333333334</v>
      </c>
    </row>
    <row r="669" spans="1:28" x14ac:dyDescent="0.2">
      <c r="A669">
        <v>2019</v>
      </c>
      <c r="B669" s="1">
        <v>169</v>
      </c>
      <c r="C669" s="2" t="s">
        <v>214</v>
      </c>
      <c r="D669" s="2" t="s">
        <v>21</v>
      </c>
      <c r="E669" s="2">
        <v>24</v>
      </c>
      <c r="F669" s="2" t="s">
        <v>181</v>
      </c>
      <c r="G669" s="2">
        <v>15</v>
      </c>
      <c r="H669" s="2">
        <v>8</v>
      </c>
      <c r="I669" s="2">
        <v>39</v>
      </c>
      <c r="J669" s="2">
        <v>27</v>
      </c>
      <c r="K669" s="2">
        <v>254</v>
      </c>
      <c r="L669" s="2">
        <v>1</v>
      </c>
      <c r="M669" s="2">
        <v>12</v>
      </c>
      <c r="N669" s="2">
        <v>48</v>
      </c>
      <c r="O669" s="2">
        <v>1.8</v>
      </c>
      <c r="P669" s="2">
        <v>206</v>
      </c>
      <c r="Q669" s="2">
        <v>7.6</v>
      </c>
      <c r="R669" s="2">
        <v>4.3</v>
      </c>
      <c r="S669" s="2">
        <v>1</v>
      </c>
      <c r="T669" s="2">
        <v>27</v>
      </c>
      <c r="U669" s="2">
        <v>2</v>
      </c>
      <c r="V669" s="2">
        <v>5.0999999999999996</v>
      </c>
      <c r="W669" s="2">
        <v>0</v>
      </c>
      <c r="X669" s="2">
        <v>95.5</v>
      </c>
      <c r="Y669" t="str">
        <f t="shared" si="40"/>
        <v>Isaiah McKenzie</v>
      </c>
      <c r="Z669" t="str">
        <f t="shared" si="41"/>
        <v>2019-Isaiah McKenzie</v>
      </c>
      <c r="AA669" s="13">
        <f t="shared" si="42"/>
        <v>270.93333333333334</v>
      </c>
      <c r="AB669">
        <f t="shared" si="43"/>
        <v>219.73333333333332</v>
      </c>
    </row>
    <row r="670" spans="1:28" x14ac:dyDescent="0.2">
      <c r="A670">
        <v>2019</v>
      </c>
      <c r="B670" s="1">
        <v>170</v>
      </c>
      <c r="C670" s="2" t="s">
        <v>948</v>
      </c>
      <c r="D670" s="2" t="s">
        <v>86</v>
      </c>
      <c r="E670" s="2">
        <v>26</v>
      </c>
      <c r="F670" s="2" t="s">
        <v>232</v>
      </c>
      <c r="G670" s="2">
        <v>16</v>
      </c>
      <c r="H670" s="2">
        <v>16</v>
      </c>
      <c r="I670" s="2">
        <v>40</v>
      </c>
      <c r="J670" s="2">
        <v>27</v>
      </c>
      <c r="K670" s="2">
        <v>242</v>
      </c>
      <c r="L670" s="2">
        <v>2</v>
      </c>
      <c r="M670" s="2">
        <v>12</v>
      </c>
      <c r="N670" s="2">
        <v>107</v>
      </c>
      <c r="O670" s="2">
        <v>4</v>
      </c>
      <c r="P670" s="2">
        <v>135</v>
      </c>
      <c r="Q670" s="2">
        <v>5</v>
      </c>
      <c r="R670" s="2">
        <v>3.9</v>
      </c>
      <c r="S670" s="2">
        <v>1</v>
      </c>
      <c r="T670" s="2">
        <v>27</v>
      </c>
      <c r="U670" s="2">
        <v>2</v>
      </c>
      <c r="V670" s="2">
        <v>5</v>
      </c>
      <c r="W670" s="2">
        <v>1</v>
      </c>
      <c r="X670" s="2">
        <v>89.8</v>
      </c>
      <c r="Y670" t="str">
        <f t="shared" si="40"/>
        <v>C.J. Uzomah</v>
      </c>
      <c r="Z670" t="str">
        <f t="shared" si="41"/>
        <v>2019-C.J. Uzomah</v>
      </c>
      <c r="AA670" s="13">
        <f t="shared" si="42"/>
        <v>242</v>
      </c>
      <c r="AB670">
        <f t="shared" si="43"/>
        <v>135</v>
      </c>
    </row>
    <row r="671" spans="1:28" x14ac:dyDescent="0.2">
      <c r="A671">
        <v>2019</v>
      </c>
      <c r="B671" s="1">
        <v>171</v>
      </c>
      <c r="C671" s="2" t="s">
        <v>249</v>
      </c>
      <c r="D671" s="2" t="s">
        <v>62</v>
      </c>
      <c r="E671" s="2">
        <v>21</v>
      </c>
      <c r="F671" s="2" t="s">
        <v>169</v>
      </c>
      <c r="G671" s="2">
        <v>16</v>
      </c>
      <c r="H671" s="2">
        <v>5</v>
      </c>
      <c r="I671" s="2">
        <v>41</v>
      </c>
      <c r="J671" s="2">
        <v>26</v>
      </c>
      <c r="K671" s="2">
        <v>538</v>
      </c>
      <c r="L671" s="2">
        <v>6</v>
      </c>
      <c r="M671" s="2">
        <v>18</v>
      </c>
      <c r="N671" s="2">
        <v>246</v>
      </c>
      <c r="O671" s="2">
        <v>9.5</v>
      </c>
      <c r="P671" s="2">
        <v>292</v>
      </c>
      <c r="Q671" s="2">
        <v>11.2</v>
      </c>
      <c r="R671" s="2">
        <v>11</v>
      </c>
      <c r="S671" s="2">
        <v>2</v>
      </c>
      <c r="T671" s="2">
        <v>13</v>
      </c>
      <c r="U671" s="2">
        <v>1</v>
      </c>
      <c r="V671" s="2">
        <v>2.4</v>
      </c>
      <c r="W671" s="2">
        <v>0</v>
      </c>
      <c r="X671" s="2">
        <v>146.6</v>
      </c>
      <c r="Y671" t="str">
        <f t="shared" si="40"/>
        <v>Mecole Hardman</v>
      </c>
      <c r="Z671" t="str">
        <f t="shared" si="41"/>
        <v>2019-Mecole Hardman</v>
      </c>
      <c r="AA671" s="13">
        <f t="shared" si="42"/>
        <v>538</v>
      </c>
      <c r="AB671">
        <f t="shared" si="43"/>
        <v>292</v>
      </c>
    </row>
    <row r="672" spans="1:28" x14ac:dyDescent="0.2">
      <c r="A672">
        <v>2019</v>
      </c>
      <c r="B672" s="1">
        <v>172</v>
      </c>
      <c r="C672" s="2" t="s">
        <v>112</v>
      </c>
      <c r="D672" s="2" t="s">
        <v>23</v>
      </c>
      <c r="E672" s="2">
        <v>30</v>
      </c>
      <c r="F672" s="2" t="s">
        <v>17</v>
      </c>
      <c r="G672" s="2">
        <v>15</v>
      </c>
      <c r="H672" s="2">
        <v>15</v>
      </c>
      <c r="I672" s="2">
        <v>29</v>
      </c>
      <c r="J672" s="2">
        <v>26</v>
      </c>
      <c r="K672" s="2">
        <v>247</v>
      </c>
      <c r="L672" s="2">
        <v>5</v>
      </c>
      <c r="M672" s="2">
        <v>16</v>
      </c>
      <c r="N672" s="2">
        <v>27</v>
      </c>
      <c r="O672" s="2">
        <v>1</v>
      </c>
      <c r="P672" s="2">
        <v>220</v>
      </c>
      <c r="Q672" s="2">
        <v>8.5</v>
      </c>
      <c r="R672" s="2">
        <v>1.5</v>
      </c>
      <c r="S672" s="2">
        <v>2</v>
      </c>
      <c r="T672" s="2">
        <v>13</v>
      </c>
      <c r="U672" s="2">
        <v>0</v>
      </c>
      <c r="V672" s="2">
        <v>0</v>
      </c>
      <c r="W672" s="2">
        <v>0</v>
      </c>
      <c r="X672" s="2">
        <v>141.69999999999999</v>
      </c>
      <c r="Y672" t="str">
        <f t="shared" si="40"/>
        <v>Mark Ingram</v>
      </c>
      <c r="Z672" t="str">
        <f t="shared" si="41"/>
        <v>2019-Mark Ingram</v>
      </c>
      <c r="AA672" s="13">
        <f t="shared" si="42"/>
        <v>263.46666666666664</v>
      </c>
      <c r="AB672">
        <f t="shared" si="43"/>
        <v>234.66666666666666</v>
      </c>
    </row>
    <row r="673" spans="1:28" x14ac:dyDescent="0.2">
      <c r="A673">
        <v>2019</v>
      </c>
      <c r="B673" s="1">
        <v>173</v>
      </c>
      <c r="C673" s="2" t="s">
        <v>430</v>
      </c>
      <c r="D673" s="2" t="s">
        <v>81</v>
      </c>
      <c r="E673" s="2">
        <v>23</v>
      </c>
      <c r="F673" s="3"/>
      <c r="G673" s="2">
        <v>15</v>
      </c>
      <c r="H673" s="2">
        <v>1</v>
      </c>
      <c r="I673" s="2">
        <v>41</v>
      </c>
      <c r="J673" s="2">
        <v>26</v>
      </c>
      <c r="K673" s="2">
        <v>359</v>
      </c>
      <c r="L673" s="2">
        <v>0</v>
      </c>
      <c r="M673" s="2">
        <v>17</v>
      </c>
      <c r="N673" s="2">
        <v>245</v>
      </c>
      <c r="O673" s="2">
        <v>9.4</v>
      </c>
      <c r="P673" s="2">
        <v>114</v>
      </c>
      <c r="Q673" s="2">
        <v>4.4000000000000004</v>
      </c>
      <c r="R673" s="2">
        <v>10.3</v>
      </c>
      <c r="S673" s="2">
        <v>3</v>
      </c>
      <c r="T673" s="2">
        <v>8.6999999999999993</v>
      </c>
      <c r="U673" s="2">
        <v>2</v>
      </c>
      <c r="V673" s="2">
        <v>4.9000000000000004</v>
      </c>
      <c r="W673" s="2">
        <v>0</v>
      </c>
      <c r="X673" s="2">
        <v>91.4</v>
      </c>
      <c r="Y673" t="str">
        <f t="shared" si="40"/>
        <v>Jakobi Meyers</v>
      </c>
      <c r="Z673" t="str">
        <f t="shared" si="41"/>
        <v>2019-Jakobi Meyers</v>
      </c>
      <c r="AA673" s="13">
        <f t="shared" si="42"/>
        <v>382.93333333333334</v>
      </c>
      <c r="AB673">
        <f t="shared" si="43"/>
        <v>121.6</v>
      </c>
    </row>
    <row r="674" spans="1:28" x14ac:dyDescent="0.2">
      <c r="A674">
        <v>2019</v>
      </c>
      <c r="B674" s="1">
        <v>174</v>
      </c>
      <c r="C674" s="2" t="s">
        <v>569</v>
      </c>
      <c r="D674" s="2" t="s">
        <v>70</v>
      </c>
      <c r="E674" s="2">
        <v>24</v>
      </c>
      <c r="F674" s="2" t="s">
        <v>169</v>
      </c>
      <c r="G674" s="2">
        <v>12</v>
      </c>
      <c r="H674" s="2">
        <v>6</v>
      </c>
      <c r="I674" s="2">
        <v>47</v>
      </c>
      <c r="J674" s="2">
        <v>26</v>
      </c>
      <c r="K674" s="2">
        <v>198</v>
      </c>
      <c r="L674" s="2">
        <v>1</v>
      </c>
      <c r="M674" s="2">
        <v>10</v>
      </c>
      <c r="N674" s="2">
        <v>137</v>
      </c>
      <c r="O674" s="2">
        <v>5.3</v>
      </c>
      <c r="P674" s="2">
        <v>61</v>
      </c>
      <c r="Q674" s="2">
        <v>2.2999999999999998</v>
      </c>
      <c r="R674" s="2">
        <v>6.9</v>
      </c>
      <c r="S674" s="2">
        <v>0</v>
      </c>
      <c r="T674" s="3"/>
      <c r="U674" s="2">
        <v>1</v>
      </c>
      <c r="V674" s="2">
        <v>2.1</v>
      </c>
      <c r="W674" s="2">
        <v>2</v>
      </c>
      <c r="X674" s="2">
        <v>55.1</v>
      </c>
      <c r="Y674" t="str">
        <f t="shared" si="40"/>
        <v>Trey Quinn</v>
      </c>
      <c r="Z674" t="str">
        <f t="shared" si="41"/>
        <v>2019-Trey Quinn</v>
      </c>
      <c r="AA674" s="13">
        <f t="shared" si="42"/>
        <v>264</v>
      </c>
      <c r="AB674">
        <f t="shared" si="43"/>
        <v>81.333333333333329</v>
      </c>
    </row>
    <row r="675" spans="1:28" x14ac:dyDescent="0.2">
      <c r="A675">
        <v>2019</v>
      </c>
      <c r="B675" s="1">
        <v>175</v>
      </c>
      <c r="C675" s="2" t="s">
        <v>1058</v>
      </c>
      <c r="D675" s="2" t="s">
        <v>70</v>
      </c>
      <c r="E675" s="2">
        <v>25</v>
      </c>
      <c r="F675" s="2" t="s">
        <v>232</v>
      </c>
      <c r="G675" s="2">
        <v>16</v>
      </c>
      <c r="H675" s="2">
        <v>13</v>
      </c>
      <c r="I675" s="2">
        <v>40</v>
      </c>
      <c r="J675" s="2">
        <v>26</v>
      </c>
      <c r="K675" s="2">
        <v>241</v>
      </c>
      <c r="L675" s="2">
        <v>1</v>
      </c>
      <c r="M675" s="2">
        <v>13</v>
      </c>
      <c r="N675" s="2">
        <v>150</v>
      </c>
      <c r="O675" s="2">
        <v>5.8</v>
      </c>
      <c r="P675" s="2">
        <v>91</v>
      </c>
      <c r="Q675" s="2">
        <v>3.5</v>
      </c>
      <c r="R675" s="2">
        <v>6.5</v>
      </c>
      <c r="S675" s="2">
        <v>0</v>
      </c>
      <c r="T675" s="3"/>
      <c r="U675" s="2">
        <v>4</v>
      </c>
      <c r="V675" s="2">
        <v>10</v>
      </c>
      <c r="W675" s="2">
        <v>2</v>
      </c>
      <c r="X675" s="2">
        <v>68.900000000000006</v>
      </c>
      <c r="Y675" t="str">
        <f t="shared" si="40"/>
        <v>Jeremy Sprinkle</v>
      </c>
      <c r="Z675" t="str">
        <f t="shared" si="41"/>
        <v>2019-Jeremy Sprinkle</v>
      </c>
      <c r="AA675" s="13">
        <f t="shared" si="42"/>
        <v>241</v>
      </c>
      <c r="AB675">
        <f t="shared" si="43"/>
        <v>91</v>
      </c>
    </row>
    <row r="676" spans="1:28" x14ac:dyDescent="0.2">
      <c r="A676">
        <v>2019</v>
      </c>
      <c r="B676" s="1">
        <v>176</v>
      </c>
      <c r="C676" s="2" t="s">
        <v>304</v>
      </c>
      <c r="D676" s="2" t="s">
        <v>19</v>
      </c>
      <c r="E676" s="2">
        <v>25</v>
      </c>
      <c r="F676" s="2" t="s">
        <v>181</v>
      </c>
      <c r="G676" s="2">
        <v>16</v>
      </c>
      <c r="H676" s="2">
        <v>10</v>
      </c>
      <c r="I676" s="2">
        <v>56</v>
      </c>
      <c r="J676" s="2">
        <v>26</v>
      </c>
      <c r="K676" s="2">
        <v>452</v>
      </c>
      <c r="L676" s="2">
        <v>2</v>
      </c>
      <c r="M676" s="2">
        <v>14</v>
      </c>
      <c r="N676" s="2">
        <v>301</v>
      </c>
      <c r="O676" s="2">
        <v>11.6</v>
      </c>
      <c r="P676" s="2">
        <v>151</v>
      </c>
      <c r="Q676" s="2">
        <v>5.8</v>
      </c>
      <c r="R676" s="2">
        <v>16.899999999999999</v>
      </c>
      <c r="S676" s="2">
        <v>0</v>
      </c>
      <c r="T676" s="3"/>
      <c r="U676" s="2">
        <v>3</v>
      </c>
      <c r="V676" s="2">
        <v>5.4</v>
      </c>
      <c r="W676" s="2">
        <v>1</v>
      </c>
      <c r="X676" s="2">
        <v>78.900000000000006</v>
      </c>
      <c r="Y676" t="str">
        <f t="shared" si="40"/>
        <v>Marquez Valdes-Scantling</v>
      </c>
      <c r="Z676" t="str">
        <f t="shared" si="41"/>
        <v>2019-Marquez Valdes-Scantling</v>
      </c>
      <c r="AA676" s="13">
        <f t="shared" si="42"/>
        <v>452</v>
      </c>
      <c r="AB676">
        <f t="shared" si="43"/>
        <v>151</v>
      </c>
    </row>
    <row r="677" spans="1:28" x14ac:dyDescent="0.2">
      <c r="A677">
        <v>2019</v>
      </c>
      <c r="B677" s="1">
        <v>177</v>
      </c>
      <c r="C677" s="2" t="s">
        <v>316</v>
      </c>
      <c r="D677" s="2" t="s">
        <v>115</v>
      </c>
      <c r="E677" s="2">
        <v>24</v>
      </c>
      <c r="F677" s="3"/>
      <c r="G677" s="2">
        <v>13</v>
      </c>
      <c r="H677" s="2">
        <v>1</v>
      </c>
      <c r="I677" s="2">
        <v>33</v>
      </c>
      <c r="J677" s="2">
        <v>25</v>
      </c>
      <c r="K677" s="2">
        <v>243</v>
      </c>
      <c r="L677" s="2">
        <v>1</v>
      </c>
      <c r="M677" s="2">
        <v>10</v>
      </c>
      <c r="N677" s="2">
        <v>173</v>
      </c>
      <c r="O677" s="2">
        <v>6.9</v>
      </c>
      <c r="P677" s="2">
        <v>70</v>
      </c>
      <c r="Q677" s="2">
        <v>2.8</v>
      </c>
      <c r="R677" s="2">
        <v>10.199999999999999</v>
      </c>
      <c r="S677" s="2">
        <v>0</v>
      </c>
      <c r="T677" s="3"/>
      <c r="U677" s="2">
        <v>1</v>
      </c>
      <c r="V677" s="2">
        <v>3</v>
      </c>
      <c r="W677" s="3"/>
      <c r="X677" s="2">
        <v>106</v>
      </c>
      <c r="Y677" t="str">
        <f t="shared" si="40"/>
        <v>Pharoh Cooper</v>
      </c>
      <c r="Z677" t="str">
        <f t="shared" si="41"/>
        <v>2019-Pharoh Cooper</v>
      </c>
      <c r="AA677" s="13">
        <f t="shared" si="42"/>
        <v>299.07692307692309</v>
      </c>
      <c r="AB677">
        <f t="shared" si="43"/>
        <v>86.15384615384616</v>
      </c>
    </row>
    <row r="678" spans="1:28" x14ac:dyDescent="0.2">
      <c r="A678">
        <v>2019</v>
      </c>
      <c r="B678" s="1">
        <v>178</v>
      </c>
      <c r="C678" s="2" t="s">
        <v>1002</v>
      </c>
      <c r="D678" s="2" t="s">
        <v>49</v>
      </c>
      <c r="E678" s="2">
        <v>29</v>
      </c>
      <c r="F678" s="2" t="s">
        <v>232</v>
      </c>
      <c r="G678" s="2">
        <v>16</v>
      </c>
      <c r="H678" s="2">
        <v>11</v>
      </c>
      <c r="I678" s="2">
        <v>35</v>
      </c>
      <c r="J678" s="2">
        <v>25</v>
      </c>
      <c r="K678" s="2">
        <v>226</v>
      </c>
      <c r="L678" s="2">
        <v>3</v>
      </c>
      <c r="M678" s="2">
        <v>13</v>
      </c>
      <c r="N678" s="2">
        <v>67</v>
      </c>
      <c r="O678" s="2">
        <v>2.7</v>
      </c>
      <c r="P678" s="2">
        <v>159</v>
      </c>
      <c r="Q678" s="2">
        <v>6.4</v>
      </c>
      <c r="R678" s="2">
        <v>4.9000000000000004</v>
      </c>
      <c r="S678" s="2">
        <v>0</v>
      </c>
      <c r="T678" s="3"/>
      <c r="U678" s="2">
        <v>1</v>
      </c>
      <c r="V678" s="2">
        <v>2.9</v>
      </c>
      <c r="W678" s="2">
        <v>0</v>
      </c>
      <c r="X678" s="2">
        <v>117.1</v>
      </c>
      <c r="Y678" t="str">
        <f t="shared" si="40"/>
        <v>Josh Hill</v>
      </c>
      <c r="Z678" t="str">
        <f t="shared" si="41"/>
        <v>2019-Josh Hill</v>
      </c>
      <c r="AA678" s="13">
        <f t="shared" si="42"/>
        <v>226</v>
      </c>
      <c r="AB678">
        <f t="shared" si="43"/>
        <v>159</v>
      </c>
    </row>
    <row r="679" spans="1:28" x14ac:dyDescent="0.2">
      <c r="A679">
        <v>2019</v>
      </c>
      <c r="B679" s="1">
        <v>179</v>
      </c>
      <c r="C679" s="2" t="s">
        <v>146</v>
      </c>
      <c r="D679" s="2" t="s">
        <v>26</v>
      </c>
      <c r="E679" s="2">
        <v>29</v>
      </c>
      <c r="F679" s="2" t="s">
        <v>121</v>
      </c>
      <c r="G679" s="2">
        <v>16</v>
      </c>
      <c r="H679" s="2">
        <v>1</v>
      </c>
      <c r="I679" s="2">
        <v>32</v>
      </c>
      <c r="J679" s="2">
        <v>25</v>
      </c>
      <c r="K679" s="2">
        <v>164</v>
      </c>
      <c r="L679" s="2">
        <v>1</v>
      </c>
      <c r="M679" s="2">
        <v>7</v>
      </c>
      <c r="N679" s="2">
        <v>-29</v>
      </c>
      <c r="O679" s="2">
        <v>-1.2</v>
      </c>
      <c r="P679" s="2">
        <v>193</v>
      </c>
      <c r="Q679" s="2">
        <v>7.7</v>
      </c>
      <c r="R679" s="2">
        <v>-0.7</v>
      </c>
      <c r="S679" s="2">
        <v>2</v>
      </c>
      <c r="T679" s="2">
        <v>12.5</v>
      </c>
      <c r="U679" s="2">
        <v>2</v>
      </c>
      <c r="V679" s="2">
        <v>6.3</v>
      </c>
      <c r="W679" s="2">
        <v>0</v>
      </c>
      <c r="X679" s="2">
        <v>98.4</v>
      </c>
      <c r="Y679" t="str">
        <f t="shared" si="40"/>
        <v>Dion Lewis</v>
      </c>
      <c r="Z679" t="str">
        <f t="shared" si="41"/>
        <v>2019-Dion Lewis</v>
      </c>
      <c r="AA679" s="13">
        <f t="shared" si="42"/>
        <v>164</v>
      </c>
      <c r="AB679">
        <f t="shared" si="43"/>
        <v>193</v>
      </c>
    </row>
    <row r="680" spans="1:28" x14ac:dyDescent="0.2">
      <c r="A680">
        <v>2019</v>
      </c>
      <c r="B680" s="1">
        <v>180</v>
      </c>
      <c r="C680" s="2" t="s">
        <v>40</v>
      </c>
      <c r="D680" s="2" t="s">
        <v>41</v>
      </c>
      <c r="E680" s="2">
        <v>22</v>
      </c>
      <c r="F680" s="2" t="s">
        <v>24</v>
      </c>
      <c r="G680" s="2">
        <v>16</v>
      </c>
      <c r="H680" s="2">
        <v>8</v>
      </c>
      <c r="I680" s="2">
        <v>35</v>
      </c>
      <c r="J680" s="2">
        <v>25</v>
      </c>
      <c r="K680" s="2">
        <v>185</v>
      </c>
      <c r="L680" s="2">
        <v>1</v>
      </c>
      <c r="M680" s="2">
        <v>7</v>
      </c>
      <c r="N680" s="2">
        <v>29</v>
      </c>
      <c r="O680" s="2">
        <v>1.2</v>
      </c>
      <c r="P680" s="2">
        <v>156</v>
      </c>
      <c r="Q680" s="2">
        <v>6.2</v>
      </c>
      <c r="R680" s="2">
        <v>2.7</v>
      </c>
      <c r="S680" s="2">
        <v>6</v>
      </c>
      <c r="T680" s="2">
        <v>4.2</v>
      </c>
      <c r="U680" s="2">
        <v>2</v>
      </c>
      <c r="V680" s="2">
        <v>5.7</v>
      </c>
      <c r="W680" s="2">
        <v>0</v>
      </c>
      <c r="X680" s="2">
        <v>93.2</v>
      </c>
      <c r="Y680" t="str">
        <f t="shared" si="40"/>
        <v>David Montgomery</v>
      </c>
      <c r="Z680" t="str">
        <f t="shared" si="41"/>
        <v>2019-David Montgomery</v>
      </c>
      <c r="AA680" s="13">
        <f t="shared" si="42"/>
        <v>185</v>
      </c>
      <c r="AB680">
        <f t="shared" si="43"/>
        <v>156</v>
      </c>
    </row>
    <row r="681" spans="1:28" x14ac:dyDescent="0.2">
      <c r="A681">
        <v>2019</v>
      </c>
      <c r="B681" s="1">
        <v>181</v>
      </c>
      <c r="C681" s="2" t="s">
        <v>571</v>
      </c>
      <c r="D681" s="2" t="s">
        <v>26</v>
      </c>
      <c r="E681" s="2">
        <v>25</v>
      </c>
      <c r="F681" s="2" t="s">
        <v>181</v>
      </c>
      <c r="G681" s="2">
        <v>15</v>
      </c>
      <c r="H681" s="2">
        <v>6</v>
      </c>
      <c r="I681" s="2">
        <v>35</v>
      </c>
      <c r="J681" s="2">
        <v>25</v>
      </c>
      <c r="K681" s="2">
        <v>329</v>
      </c>
      <c r="L681" s="2">
        <v>4</v>
      </c>
      <c r="M681" s="2">
        <v>20</v>
      </c>
      <c r="N681" s="2">
        <v>271</v>
      </c>
      <c r="O681" s="2">
        <v>10.8</v>
      </c>
      <c r="P681" s="2">
        <v>58</v>
      </c>
      <c r="Q681" s="2">
        <v>2.2999999999999998</v>
      </c>
      <c r="R681" s="2">
        <v>14.2</v>
      </c>
      <c r="S681" s="2">
        <v>0</v>
      </c>
      <c r="T681" s="3"/>
      <c r="U681" s="2">
        <v>0</v>
      </c>
      <c r="V681" s="2">
        <v>0</v>
      </c>
      <c r="W681" s="2">
        <v>1</v>
      </c>
      <c r="X681" s="2">
        <v>127</v>
      </c>
      <c r="Y681" t="str">
        <f t="shared" si="40"/>
        <v>Tajae Sharpe</v>
      </c>
      <c r="Z681" t="str">
        <f t="shared" si="41"/>
        <v>2019-Tajae Sharpe</v>
      </c>
      <c r="AA681" s="13">
        <f t="shared" si="42"/>
        <v>350.93333333333334</v>
      </c>
      <c r="AB681">
        <f t="shared" si="43"/>
        <v>61.866666666666667</v>
      </c>
    </row>
    <row r="682" spans="1:28" x14ac:dyDescent="0.2">
      <c r="A682">
        <v>2019</v>
      </c>
      <c r="B682" s="1">
        <v>182</v>
      </c>
      <c r="C682" s="2" t="s">
        <v>314</v>
      </c>
      <c r="D682" s="2" t="s">
        <v>31</v>
      </c>
      <c r="E682" s="2">
        <v>26</v>
      </c>
      <c r="F682" s="3"/>
      <c r="G682" s="2">
        <v>16</v>
      </c>
      <c r="H682" s="2">
        <v>1</v>
      </c>
      <c r="I682" s="2">
        <v>35</v>
      </c>
      <c r="J682" s="2">
        <v>24</v>
      </c>
      <c r="K682" s="2">
        <v>361</v>
      </c>
      <c r="L682" s="2">
        <v>3</v>
      </c>
      <c r="M682" s="2">
        <v>19</v>
      </c>
      <c r="N682" s="2">
        <v>262</v>
      </c>
      <c r="O682" s="2">
        <v>10.9</v>
      </c>
      <c r="P682" s="2">
        <v>99</v>
      </c>
      <c r="Q682" s="2">
        <v>4.0999999999999996</v>
      </c>
      <c r="R682" s="2">
        <v>10.7</v>
      </c>
      <c r="S682" s="2">
        <v>0</v>
      </c>
      <c r="T682" s="3"/>
      <c r="U682" s="2">
        <v>1</v>
      </c>
      <c r="V682" s="2">
        <v>2.9</v>
      </c>
      <c r="W682" s="2">
        <v>1</v>
      </c>
      <c r="X682" s="2">
        <v>118.9</v>
      </c>
      <c r="Y682" t="str">
        <f t="shared" si="40"/>
        <v>Keelan Cole</v>
      </c>
      <c r="Z682" t="str">
        <f t="shared" si="41"/>
        <v>2019-Keelan Cole</v>
      </c>
      <c r="AA682" s="13">
        <f t="shared" si="42"/>
        <v>361</v>
      </c>
      <c r="AB682">
        <f t="shared" si="43"/>
        <v>99</v>
      </c>
    </row>
    <row r="683" spans="1:28" x14ac:dyDescent="0.2">
      <c r="A683">
        <v>2019</v>
      </c>
      <c r="B683" s="1">
        <v>183</v>
      </c>
      <c r="C683" s="2" t="s">
        <v>137</v>
      </c>
      <c r="D683" s="2" t="s">
        <v>90</v>
      </c>
      <c r="E683" s="2">
        <v>22</v>
      </c>
      <c r="F683" s="3"/>
      <c r="G683" s="2">
        <v>16</v>
      </c>
      <c r="H683" s="2">
        <v>1</v>
      </c>
      <c r="I683" s="2">
        <v>31</v>
      </c>
      <c r="J683" s="2">
        <v>24</v>
      </c>
      <c r="K683" s="2">
        <v>109</v>
      </c>
      <c r="L683" s="2">
        <v>0</v>
      </c>
      <c r="M683" s="2">
        <v>4</v>
      </c>
      <c r="N683" s="2">
        <v>22</v>
      </c>
      <c r="O683" s="2">
        <v>0.9</v>
      </c>
      <c r="P683" s="2">
        <v>87</v>
      </c>
      <c r="Q683" s="2">
        <v>3.6</v>
      </c>
      <c r="R683" s="2">
        <v>2.2000000000000002</v>
      </c>
      <c r="S683" s="2">
        <v>1</v>
      </c>
      <c r="T683" s="2">
        <v>24</v>
      </c>
      <c r="U683" s="2">
        <v>2</v>
      </c>
      <c r="V683" s="2">
        <v>6.5</v>
      </c>
      <c r="W683" s="2">
        <v>0</v>
      </c>
      <c r="X683" s="2">
        <v>81.2</v>
      </c>
      <c r="Y683" t="str">
        <f t="shared" si="40"/>
        <v>Ty Johnson</v>
      </c>
      <c r="Z683" t="str">
        <f t="shared" si="41"/>
        <v>2019-Ty Johnson</v>
      </c>
      <c r="AA683" s="13">
        <f t="shared" si="42"/>
        <v>109</v>
      </c>
      <c r="AB683">
        <f t="shared" si="43"/>
        <v>87</v>
      </c>
    </row>
    <row r="684" spans="1:28" x14ac:dyDescent="0.2">
      <c r="A684">
        <v>2019</v>
      </c>
      <c r="B684" s="1">
        <v>184</v>
      </c>
      <c r="C684" s="2" t="s">
        <v>1021</v>
      </c>
      <c r="D684" s="2" t="s">
        <v>35</v>
      </c>
      <c r="E684" s="2">
        <v>27</v>
      </c>
      <c r="F684" s="2" t="s">
        <v>181</v>
      </c>
      <c r="G684" s="2">
        <v>15</v>
      </c>
      <c r="H684" s="2">
        <v>10</v>
      </c>
      <c r="I684" s="2">
        <v>42</v>
      </c>
      <c r="J684" s="2">
        <v>24</v>
      </c>
      <c r="K684" s="2">
        <v>300</v>
      </c>
      <c r="L684" s="2">
        <v>2</v>
      </c>
      <c r="M684" s="2">
        <v>19</v>
      </c>
      <c r="N684" s="2">
        <v>231</v>
      </c>
      <c r="O684" s="2">
        <v>9.6</v>
      </c>
      <c r="P684" s="2">
        <v>69</v>
      </c>
      <c r="Q684" s="2">
        <v>2.9</v>
      </c>
      <c r="R684" s="2">
        <v>11.8</v>
      </c>
      <c r="S684" s="2">
        <v>0</v>
      </c>
      <c r="T684" s="3"/>
      <c r="U684" s="2">
        <v>1</v>
      </c>
      <c r="V684" s="2">
        <v>2.4</v>
      </c>
      <c r="W684" s="2">
        <v>1</v>
      </c>
      <c r="X684" s="2">
        <v>85.4</v>
      </c>
      <c r="Y684" t="str">
        <f t="shared" si="40"/>
        <v>Cody Latimer</v>
      </c>
      <c r="Z684" t="str">
        <f t="shared" si="41"/>
        <v>2019-Cody Latimer</v>
      </c>
      <c r="AA684" s="13">
        <f t="shared" si="42"/>
        <v>320</v>
      </c>
      <c r="AB684">
        <f t="shared" si="43"/>
        <v>73.599999999999994</v>
      </c>
    </row>
    <row r="685" spans="1:28" x14ac:dyDescent="0.2">
      <c r="A685">
        <v>2019</v>
      </c>
      <c r="B685" s="1">
        <v>185</v>
      </c>
      <c r="C685" s="2" t="s">
        <v>140</v>
      </c>
      <c r="D685" s="2" t="s">
        <v>47</v>
      </c>
      <c r="E685" s="2">
        <v>24</v>
      </c>
      <c r="F685" s="3"/>
      <c r="G685" s="2">
        <v>11</v>
      </c>
      <c r="H685" s="2">
        <v>2</v>
      </c>
      <c r="I685" s="2">
        <v>26</v>
      </c>
      <c r="J685" s="2">
        <v>24</v>
      </c>
      <c r="K685" s="2">
        <v>204</v>
      </c>
      <c r="L685" s="2">
        <v>0</v>
      </c>
      <c r="M685" s="2">
        <v>10</v>
      </c>
      <c r="N685" s="2">
        <v>-69</v>
      </c>
      <c r="O685" s="2">
        <v>-2.9</v>
      </c>
      <c r="P685" s="2">
        <v>273</v>
      </c>
      <c r="Q685" s="2">
        <v>11.4</v>
      </c>
      <c r="R685" s="2">
        <v>-1.8</v>
      </c>
      <c r="S685" s="2">
        <v>2</v>
      </c>
      <c r="T685" s="2">
        <v>12</v>
      </c>
      <c r="U685" s="2">
        <v>1</v>
      </c>
      <c r="V685" s="2">
        <v>3.8</v>
      </c>
      <c r="W685" s="2">
        <v>0</v>
      </c>
      <c r="X685" s="2">
        <v>99.4</v>
      </c>
      <c r="Y685" t="str">
        <f t="shared" si="40"/>
        <v>Boston Scott</v>
      </c>
      <c r="Z685" t="str">
        <f t="shared" si="41"/>
        <v>2019-Boston Scott</v>
      </c>
      <c r="AA685" s="13">
        <f t="shared" si="42"/>
        <v>296.72727272727275</v>
      </c>
      <c r="AB685">
        <f t="shared" si="43"/>
        <v>397.09090909090907</v>
      </c>
    </row>
    <row r="686" spans="1:28" x14ac:dyDescent="0.2">
      <c r="A686">
        <v>2019</v>
      </c>
      <c r="B686" s="1">
        <v>186</v>
      </c>
      <c r="C686" s="2" t="s">
        <v>318</v>
      </c>
      <c r="D686" s="2" t="s">
        <v>51</v>
      </c>
      <c r="E686" s="2">
        <v>23</v>
      </c>
      <c r="F686" s="2" t="s">
        <v>232</v>
      </c>
      <c r="G686" s="2">
        <v>6</v>
      </c>
      <c r="H686" s="2">
        <v>6</v>
      </c>
      <c r="I686" s="2">
        <v>27</v>
      </c>
      <c r="J686" s="2">
        <v>23</v>
      </c>
      <c r="K686" s="2">
        <v>262</v>
      </c>
      <c r="L686" s="2">
        <v>4</v>
      </c>
      <c r="M686" s="2">
        <v>14</v>
      </c>
      <c r="N686" s="2">
        <v>192</v>
      </c>
      <c r="O686" s="2">
        <v>8.3000000000000007</v>
      </c>
      <c r="P686" s="2">
        <v>70</v>
      </c>
      <c r="Q686" s="2">
        <v>3</v>
      </c>
      <c r="R686" s="2">
        <v>9.5</v>
      </c>
      <c r="S686" s="2">
        <v>0</v>
      </c>
      <c r="T686" s="3"/>
      <c r="U686" s="2">
        <v>0</v>
      </c>
      <c r="V686" s="2">
        <v>0</v>
      </c>
      <c r="W686" s="2">
        <v>0</v>
      </c>
      <c r="X686" s="2">
        <v>146.69999999999999</v>
      </c>
      <c r="Y686" t="str">
        <f t="shared" si="40"/>
        <v>Will Dissly</v>
      </c>
      <c r="Z686" t="str">
        <f t="shared" si="41"/>
        <v>2019-Will Dissly</v>
      </c>
      <c r="AA686" s="13">
        <f t="shared" si="42"/>
        <v>698.66666666666663</v>
      </c>
      <c r="AB686">
        <f t="shared" si="43"/>
        <v>186.66666666666666</v>
      </c>
    </row>
    <row r="687" spans="1:28" x14ac:dyDescent="0.2">
      <c r="A687">
        <v>2019</v>
      </c>
      <c r="B687" s="1">
        <v>187</v>
      </c>
      <c r="C687" s="2" t="s">
        <v>321</v>
      </c>
      <c r="D687" s="2" t="s">
        <v>78</v>
      </c>
      <c r="E687" s="2">
        <v>23</v>
      </c>
      <c r="F687" s="3"/>
      <c r="G687" s="2">
        <v>8</v>
      </c>
      <c r="H687" s="2">
        <v>0</v>
      </c>
      <c r="I687" s="2">
        <v>35</v>
      </c>
      <c r="J687" s="2">
        <v>23</v>
      </c>
      <c r="K687" s="2">
        <v>244</v>
      </c>
      <c r="L687" s="2">
        <v>0</v>
      </c>
      <c r="M687" s="2">
        <v>16</v>
      </c>
      <c r="N687" s="2">
        <v>158</v>
      </c>
      <c r="O687" s="2">
        <v>6.9</v>
      </c>
      <c r="P687" s="2">
        <v>86</v>
      </c>
      <c r="Q687" s="2">
        <v>3.7</v>
      </c>
      <c r="R687" s="2">
        <v>7.6</v>
      </c>
      <c r="S687" s="2">
        <v>4</v>
      </c>
      <c r="T687" s="2">
        <v>5.8</v>
      </c>
      <c r="U687" s="2">
        <v>1</v>
      </c>
      <c r="V687" s="2">
        <v>2.9</v>
      </c>
      <c r="W687" s="2">
        <v>2</v>
      </c>
      <c r="X687" s="2">
        <v>62.1</v>
      </c>
      <c r="Y687" t="str">
        <f t="shared" si="40"/>
        <v>Isaiah Ford</v>
      </c>
      <c r="Z687" t="str">
        <f t="shared" si="41"/>
        <v>2019-Isaiah Ford</v>
      </c>
      <c r="AA687" s="13">
        <f t="shared" si="42"/>
        <v>488</v>
      </c>
      <c r="AB687">
        <f t="shared" si="43"/>
        <v>172</v>
      </c>
    </row>
    <row r="688" spans="1:28" x14ac:dyDescent="0.2">
      <c r="A688">
        <v>2019</v>
      </c>
      <c r="B688" s="1">
        <v>188</v>
      </c>
      <c r="C688" s="2" t="s">
        <v>322</v>
      </c>
      <c r="D688" s="2" t="s">
        <v>35</v>
      </c>
      <c r="E688" s="2">
        <v>28</v>
      </c>
      <c r="F688" s="3"/>
      <c r="G688" s="2">
        <v>8</v>
      </c>
      <c r="H688" s="2">
        <v>2</v>
      </c>
      <c r="I688" s="2">
        <v>36</v>
      </c>
      <c r="J688" s="2">
        <v>23</v>
      </c>
      <c r="K688" s="2">
        <v>193</v>
      </c>
      <c r="L688" s="2">
        <v>0</v>
      </c>
      <c r="M688" s="2">
        <v>12</v>
      </c>
      <c r="N688" s="2">
        <v>164</v>
      </c>
      <c r="O688" s="2">
        <v>7.1</v>
      </c>
      <c r="P688" s="2">
        <v>29</v>
      </c>
      <c r="Q688" s="2">
        <v>1.3</v>
      </c>
      <c r="R688" s="2">
        <v>10.3</v>
      </c>
      <c r="S688" s="2">
        <v>1</v>
      </c>
      <c r="T688" s="2">
        <v>23</v>
      </c>
      <c r="U688" s="2">
        <v>2</v>
      </c>
      <c r="V688" s="2">
        <v>5.6</v>
      </c>
      <c r="W688" s="2">
        <v>2</v>
      </c>
      <c r="X688" s="2">
        <v>54.5</v>
      </c>
      <c r="Y688" t="str">
        <f t="shared" si="40"/>
        <v>Bennie Fowler</v>
      </c>
      <c r="Z688" t="str">
        <f t="shared" si="41"/>
        <v>2019-Bennie Fowler</v>
      </c>
      <c r="AA688" s="13">
        <f t="shared" si="42"/>
        <v>386</v>
      </c>
      <c r="AB688">
        <f t="shared" si="43"/>
        <v>58</v>
      </c>
    </row>
    <row r="689" spans="1:28" x14ac:dyDescent="0.2">
      <c r="A689">
        <v>2019</v>
      </c>
      <c r="B689" s="1">
        <v>189</v>
      </c>
      <c r="C689" s="2" t="s">
        <v>138</v>
      </c>
      <c r="D689" s="2" t="s">
        <v>78</v>
      </c>
      <c r="E689" s="2">
        <v>24</v>
      </c>
      <c r="F689" s="3"/>
      <c r="G689" s="2">
        <v>15</v>
      </c>
      <c r="H689" s="2">
        <v>4</v>
      </c>
      <c r="I689" s="2">
        <v>30</v>
      </c>
      <c r="J689" s="2">
        <v>23</v>
      </c>
      <c r="K689" s="2">
        <v>204</v>
      </c>
      <c r="L689" s="2">
        <v>0</v>
      </c>
      <c r="M689" s="2">
        <v>13</v>
      </c>
      <c r="N689" s="2">
        <v>28</v>
      </c>
      <c r="O689" s="2">
        <v>1.2</v>
      </c>
      <c r="P689" s="2">
        <v>176</v>
      </c>
      <c r="Q689" s="2">
        <v>7.7</v>
      </c>
      <c r="R689" s="2">
        <v>1.4</v>
      </c>
      <c r="S689" s="2">
        <v>2</v>
      </c>
      <c r="T689" s="2">
        <v>11.5</v>
      </c>
      <c r="U689" s="2">
        <v>2</v>
      </c>
      <c r="V689" s="2">
        <v>6.7</v>
      </c>
      <c r="W689" s="2">
        <v>0</v>
      </c>
      <c r="X689" s="2">
        <v>94.3</v>
      </c>
      <c r="Y689" t="str">
        <f t="shared" si="40"/>
        <v>Patrick Laird</v>
      </c>
      <c r="Z689" t="str">
        <f t="shared" si="41"/>
        <v>2019-Patrick Laird</v>
      </c>
      <c r="AA689" s="13">
        <f t="shared" si="42"/>
        <v>217.6</v>
      </c>
      <c r="AB689">
        <f t="shared" si="43"/>
        <v>187.73333333333332</v>
      </c>
    </row>
    <row r="690" spans="1:28" x14ac:dyDescent="0.2">
      <c r="A690">
        <v>2019</v>
      </c>
      <c r="B690" s="1">
        <v>190</v>
      </c>
      <c r="C690" s="2" t="s">
        <v>288</v>
      </c>
      <c r="D690" s="2" t="s">
        <v>74</v>
      </c>
      <c r="E690" s="2">
        <v>22</v>
      </c>
      <c r="F690" s="3"/>
      <c r="G690" s="2">
        <v>9</v>
      </c>
      <c r="H690" s="2">
        <v>4</v>
      </c>
      <c r="I690" s="2">
        <v>36</v>
      </c>
      <c r="J690" s="2">
        <v>22</v>
      </c>
      <c r="K690" s="2">
        <v>254</v>
      </c>
      <c r="L690" s="2">
        <v>0</v>
      </c>
      <c r="M690" s="2">
        <v>10</v>
      </c>
      <c r="N690" s="2">
        <v>114</v>
      </c>
      <c r="O690" s="2">
        <v>5.2</v>
      </c>
      <c r="P690" s="2">
        <v>140</v>
      </c>
      <c r="Q690" s="2">
        <v>6.4</v>
      </c>
      <c r="R690" s="2">
        <v>7.6</v>
      </c>
      <c r="S690" s="2">
        <v>3</v>
      </c>
      <c r="T690" s="2">
        <v>7.3</v>
      </c>
      <c r="U690" s="2">
        <v>1</v>
      </c>
      <c r="V690" s="2">
        <v>2.8</v>
      </c>
      <c r="W690" s="2">
        <v>2</v>
      </c>
      <c r="X690" s="2">
        <v>59.3</v>
      </c>
      <c r="Y690" t="str">
        <f t="shared" si="40"/>
        <v>Keke Coutee</v>
      </c>
      <c r="Z690" t="str">
        <f t="shared" si="41"/>
        <v>2019-Keke Coutee</v>
      </c>
      <c r="AA690" s="13">
        <f t="shared" si="42"/>
        <v>451.55555555555554</v>
      </c>
      <c r="AB690">
        <f t="shared" si="43"/>
        <v>248.88888888888889</v>
      </c>
    </row>
    <row r="691" spans="1:28" x14ac:dyDescent="0.2">
      <c r="A691">
        <v>2019</v>
      </c>
      <c r="B691" s="1">
        <v>191</v>
      </c>
      <c r="C691" s="2" t="s">
        <v>117</v>
      </c>
      <c r="D691" s="2" t="s">
        <v>53</v>
      </c>
      <c r="E691" s="2">
        <v>26</v>
      </c>
      <c r="F691" s="2" t="s">
        <v>17</v>
      </c>
      <c r="G691" s="2">
        <v>14</v>
      </c>
      <c r="H691" s="2">
        <v>11</v>
      </c>
      <c r="I691" s="2">
        <v>30</v>
      </c>
      <c r="J691" s="2">
        <v>21</v>
      </c>
      <c r="K691" s="2">
        <v>180</v>
      </c>
      <c r="L691" s="2">
        <v>1</v>
      </c>
      <c r="M691" s="2">
        <v>9</v>
      </c>
      <c r="N691" s="2">
        <v>-24</v>
      </c>
      <c r="O691" s="2">
        <v>-1.1000000000000001</v>
      </c>
      <c r="P691" s="2">
        <v>204</v>
      </c>
      <c r="Q691" s="2">
        <v>9.6999999999999993</v>
      </c>
      <c r="R691" s="2">
        <v>-1</v>
      </c>
      <c r="S691" s="2">
        <v>0</v>
      </c>
      <c r="T691" s="3"/>
      <c r="U691" s="2">
        <v>2</v>
      </c>
      <c r="V691" s="2">
        <v>6.7</v>
      </c>
      <c r="W691" s="2">
        <v>1</v>
      </c>
      <c r="X691" s="2">
        <v>82.6</v>
      </c>
      <c r="Y691" t="str">
        <f t="shared" si="40"/>
        <v>Tevin Coleman</v>
      </c>
      <c r="Z691" t="str">
        <f t="shared" si="41"/>
        <v>2019-Tevin Coleman</v>
      </c>
      <c r="AA691" s="13">
        <f t="shared" si="42"/>
        <v>205.71428571428572</v>
      </c>
      <c r="AB691">
        <f t="shared" si="43"/>
        <v>233.14285714285714</v>
      </c>
    </row>
    <row r="692" spans="1:28" x14ac:dyDescent="0.2">
      <c r="A692">
        <v>2019</v>
      </c>
      <c r="B692" s="1">
        <v>192</v>
      </c>
      <c r="C692" s="2" t="s">
        <v>332</v>
      </c>
      <c r="D692" s="2" t="s">
        <v>88</v>
      </c>
      <c r="E692" s="2">
        <v>23</v>
      </c>
      <c r="F692" s="3"/>
      <c r="G692" s="2">
        <v>10</v>
      </c>
      <c r="H692" s="2">
        <v>4</v>
      </c>
      <c r="I692" s="2">
        <v>42</v>
      </c>
      <c r="J692" s="2">
        <v>21</v>
      </c>
      <c r="K692" s="2">
        <v>187</v>
      </c>
      <c r="L692" s="2">
        <v>1</v>
      </c>
      <c r="M692" s="2">
        <v>10</v>
      </c>
      <c r="N692" s="2">
        <v>144</v>
      </c>
      <c r="O692" s="2">
        <v>6.9</v>
      </c>
      <c r="P692" s="2">
        <v>43</v>
      </c>
      <c r="Q692" s="2">
        <v>2</v>
      </c>
      <c r="R692" s="2">
        <v>8.6999999999999993</v>
      </c>
      <c r="S692" s="2">
        <v>0</v>
      </c>
      <c r="T692" s="3"/>
      <c r="U692" s="2">
        <v>3</v>
      </c>
      <c r="V692" s="2">
        <v>7.1</v>
      </c>
      <c r="W692" s="2">
        <v>1</v>
      </c>
      <c r="X692" s="2">
        <v>60.3</v>
      </c>
      <c r="Y692" t="str">
        <f t="shared" si="40"/>
        <v>KeeSean Johnson</v>
      </c>
      <c r="Z692" t="str">
        <f t="shared" si="41"/>
        <v>2019-KeeSean Johnson</v>
      </c>
      <c r="AA692" s="13">
        <f t="shared" si="42"/>
        <v>299.2</v>
      </c>
      <c r="AB692">
        <f t="shared" si="43"/>
        <v>68.8</v>
      </c>
    </row>
    <row r="693" spans="1:28" x14ac:dyDescent="0.2">
      <c r="A693">
        <v>2019</v>
      </c>
      <c r="B693" s="1">
        <v>193</v>
      </c>
      <c r="C693" s="2" t="s">
        <v>1137</v>
      </c>
      <c r="D693" s="2" t="s">
        <v>109</v>
      </c>
      <c r="E693" s="2">
        <v>22</v>
      </c>
      <c r="F693" s="2" t="s">
        <v>232</v>
      </c>
      <c r="G693" s="2">
        <v>13</v>
      </c>
      <c r="H693" s="2">
        <v>7</v>
      </c>
      <c r="I693" s="2">
        <v>25</v>
      </c>
      <c r="J693" s="2">
        <v>21</v>
      </c>
      <c r="K693" s="2">
        <v>174</v>
      </c>
      <c r="L693" s="2">
        <v>5</v>
      </c>
      <c r="M693" s="2">
        <v>14</v>
      </c>
      <c r="N693" s="2">
        <v>77</v>
      </c>
      <c r="O693" s="2">
        <v>3.7</v>
      </c>
      <c r="P693" s="2">
        <v>97</v>
      </c>
      <c r="Q693" s="2">
        <v>4.5999999999999996</v>
      </c>
      <c r="R693" s="2">
        <v>4.4000000000000004</v>
      </c>
      <c r="S693" s="2">
        <v>4</v>
      </c>
      <c r="T693" s="2">
        <v>5.3</v>
      </c>
      <c r="U693" s="2">
        <v>0</v>
      </c>
      <c r="V693" s="2">
        <v>0</v>
      </c>
      <c r="W693" s="2">
        <v>1</v>
      </c>
      <c r="X693" s="2">
        <v>118.6</v>
      </c>
      <c r="Y693" t="str">
        <f t="shared" si="40"/>
        <v>Foster Moreau</v>
      </c>
      <c r="Z693" t="str">
        <f t="shared" si="41"/>
        <v>2019-Foster Moreau</v>
      </c>
      <c r="AA693" s="13">
        <f t="shared" si="42"/>
        <v>214.15384615384616</v>
      </c>
      <c r="AB693">
        <f t="shared" si="43"/>
        <v>119.38461538461539</v>
      </c>
    </row>
    <row r="694" spans="1:28" x14ac:dyDescent="0.2">
      <c r="A694">
        <v>2019</v>
      </c>
      <c r="B694" s="1">
        <v>194</v>
      </c>
      <c r="C694" s="2" t="s">
        <v>234</v>
      </c>
      <c r="D694" s="2" t="s">
        <v>64</v>
      </c>
      <c r="E694" s="2">
        <v>24</v>
      </c>
      <c r="F694" s="3"/>
      <c r="G694" s="2">
        <v>16</v>
      </c>
      <c r="H694" s="2">
        <v>2</v>
      </c>
      <c r="I694" s="2">
        <v>43</v>
      </c>
      <c r="J694" s="2">
        <v>21</v>
      </c>
      <c r="K694" s="2">
        <v>326</v>
      </c>
      <c r="L694" s="2">
        <v>1</v>
      </c>
      <c r="M694" s="2">
        <v>15</v>
      </c>
      <c r="N694" s="2">
        <v>187</v>
      </c>
      <c r="O694" s="2">
        <v>8.9</v>
      </c>
      <c r="P694" s="2">
        <v>139</v>
      </c>
      <c r="Q694" s="2">
        <v>6.6</v>
      </c>
      <c r="R694" s="2">
        <v>10.6</v>
      </c>
      <c r="S694" s="2">
        <v>6</v>
      </c>
      <c r="T694" s="2">
        <v>3.5</v>
      </c>
      <c r="U694" s="2">
        <v>3</v>
      </c>
      <c r="V694" s="2">
        <v>7</v>
      </c>
      <c r="W694" s="2">
        <v>1</v>
      </c>
      <c r="X694" s="2">
        <v>72.400000000000006</v>
      </c>
      <c r="Y694" t="str">
        <f t="shared" si="40"/>
        <v>Josh Reynolds</v>
      </c>
      <c r="Z694" t="str">
        <f t="shared" si="41"/>
        <v>2019-Josh Reynolds</v>
      </c>
      <c r="AA694" s="13">
        <f t="shared" si="42"/>
        <v>326</v>
      </c>
      <c r="AB694">
        <f t="shared" si="43"/>
        <v>139</v>
      </c>
    </row>
    <row r="695" spans="1:28" x14ac:dyDescent="0.2">
      <c r="A695">
        <v>2019</v>
      </c>
      <c r="B695" s="1">
        <v>195</v>
      </c>
      <c r="C695" s="2" t="s">
        <v>534</v>
      </c>
      <c r="D695" s="2" t="s">
        <v>23</v>
      </c>
      <c r="E695" s="2">
        <v>28</v>
      </c>
      <c r="F695" s="3"/>
      <c r="G695" s="2">
        <v>16</v>
      </c>
      <c r="H695" s="2">
        <v>0</v>
      </c>
      <c r="I695" s="2">
        <v>35</v>
      </c>
      <c r="J695" s="2">
        <v>21</v>
      </c>
      <c r="K695" s="2">
        <v>271</v>
      </c>
      <c r="L695" s="2">
        <v>2</v>
      </c>
      <c r="M695" s="2">
        <v>18</v>
      </c>
      <c r="N695" s="2">
        <v>201</v>
      </c>
      <c r="O695" s="2">
        <v>9.6</v>
      </c>
      <c r="P695" s="2">
        <v>70</v>
      </c>
      <c r="Q695" s="2">
        <v>3.3</v>
      </c>
      <c r="R695" s="2">
        <v>9.4</v>
      </c>
      <c r="S695" s="2">
        <v>0</v>
      </c>
      <c r="T695" s="3"/>
      <c r="U695" s="2">
        <v>0</v>
      </c>
      <c r="V695" s="2">
        <v>0</v>
      </c>
      <c r="W695" s="2">
        <v>1</v>
      </c>
      <c r="X695" s="2">
        <v>91.5</v>
      </c>
      <c r="Y695" t="str">
        <f t="shared" si="40"/>
        <v>Seth Roberts</v>
      </c>
      <c r="Z695" t="str">
        <f t="shared" si="41"/>
        <v>2019-Seth Roberts</v>
      </c>
      <c r="AA695" s="13">
        <f t="shared" si="42"/>
        <v>271</v>
      </c>
      <c r="AB695">
        <f t="shared" si="43"/>
        <v>70</v>
      </c>
    </row>
    <row r="696" spans="1:28" x14ac:dyDescent="0.2">
      <c r="A696">
        <v>2019</v>
      </c>
      <c r="B696" s="1">
        <v>196</v>
      </c>
      <c r="C696" s="2" t="s">
        <v>1065</v>
      </c>
      <c r="D696" s="2" t="s">
        <v>26</v>
      </c>
      <c r="E696" s="2">
        <v>35</v>
      </c>
      <c r="F696" s="2" t="s">
        <v>1131</v>
      </c>
      <c r="G696" s="2">
        <v>7</v>
      </c>
      <c r="H696" s="2">
        <v>4</v>
      </c>
      <c r="I696" s="2">
        <v>31</v>
      </c>
      <c r="J696" s="2">
        <v>21</v>
      </c>
      <c r="K696" s="2">
        <v>215</v>
      </c>
      <c r="L696" s="2">
        <v>2</v>
      </c>
      <c r="M696" s="2">
        <v>11</v>
      </c>
      <c r="N696" s="2">
        <v>149</v>
      </c>
      <c r="O696" s="2">
        <v>7.1</v>
      </c>
      <c r="P696" s="2">
        <v>66</v>
      </c>
      <c r="Q696" s="2">
        <v>3.1</v>
      </c>
      <c r="R696" s="2">
        <v>7.5</v>
      </c>
      <c r="S696" s="2">
        <v>0</v>
      </c>
      <c r="T696" s="3"/>
      <c r="U696" s="2">
        <v>2</v>
      </c>
      <c r="V696" s="2">
        <v>6.5</v>
      </c>
      <c r="W696" s="2">
        <v>1</v>
      </c>
      <c r="X696" s="2">
        <v>95.5</v>
      </c>
      <c r="Y696" t="str">
        <f t="shared" si="40"/>
        <v>Delanie Walker</v>
      </c>
      <c r="Z696" t="str">
        <f t="shared" si="41"/>
        <v>2019-Delanie Walker</v>
      </c>
      <c r="AA696" s="13">
        <f t="shared" si="42"/>
        <v>491.42857142857144</v>
      </c>
      <c r="AB696">
        <f t="shared" si="43"/>
        <v>150.85714285714286</v>
      </c>
    </row>
    <row r="697" spans="1:28" x14ac:dyDescent="0.2">
      <c r="A697">
        <v>2019</v>
      </c>
      <c r="B697" s="1">
        <v>197</v>
      </c>
      <c r="C697" s="2" t="s">
        <v>108</v>
      </c>
      <c r="D697" s="2" t="s">
        <v>109</v>
      </c>
      <c r="E697" s="2">
        <v>21</v>
      </c>
      <c r="F697" s="2" t="s">
        <v>17</v>
      </c>
      <c r="G697" s="2">
        <v>13</v>
      </c>
      <c r="H697" s="2">
        <v>13</v>
      </c>
      <c r="I697" s="2">
        <v>27</v>
      </c>
      <c r="J697" s="2">
        <v>20</v>
      </c>
      <c r="K697" s="2">
        <v>166</v>
      </c>
      <c r="L697" s="2">
        <v>0</v>
      </c>
      <c r="M697" s="2">
        <v>8</v>
      </c>
      <c r="N697" s="2">
        <v>-17</v>
      </c>
      <c r="O697" s="2">
        <v>-0.9</v>
      </c>
      <c r="P697" s="2">
        <v>183</v>
      </c>
      <c r="Q697" s="2">
        <v>9.1999999999999993</v>
      </c>
      <c r="R697" s="2">
        <v>-1.3</v>
      </c>
      <c r="S697" s="2">
        <v>4</v>
      </c>
      <c r="T697" s="2">
        <v>5</v>
      </c>
      <c r="U697" s="2">
        <v>3</v>
      </c>
      <c r="V697" s="2">
        <v>11.1</v>
      </c>
      <c r="W697" s="2">
        <v>0</v>
      </c>
      <c r="X697" s="2">
        <v>89.4</v>
      </c>
      <c r="Y697" t="str">
        <f t="shared" si="40"/>
        <v>Josh Jacobs</v>
      </c>
      <c r="Z697" t="str">
        <f t="shared" si="41"/>
        <v>2019-Josh Jacobs</v>
      </c>
      <c r="AA697" s="13">
        <f t="shared" si="42"/>
        <v>204.30769230769232</v>
      </c>
      <c r="AB697">
        <f t="shared" si="43"/>
        <v>225.23076923076923</v>
      </c>
    </row>
    <row r="698" spans="1:28" x14ac:dyDescent="0.2">
      <c r="A698">
        <v>2019</v>
      </c>
      <c r="B698" s="1">
        <v>198</v>
      </c>
      <c r="C698" s="2" t="s">
        <v>272</v>
      </c>
      <c r="D698" s="2" t="s">
        <v>53</v>
      </c>
      <c r="E698" s="2">
        <v>28</v>
      </c>
      <c r="F698" s="2" t="s">
        <v>217</v>
      </c>
      <c r="G698" s="2">
        <v>12</v>
      </c>
      <c r="H698" s="2">
        <v>12</v>
      </c>
      <c r="I698" s="2">
        <v>24</v>
      </c>
      <c r="J698" s="2">
        <v>20</v>
      </c>
      <c r="K698" s="2">
        <v>239</v>
      </c>
      <c r="L698" s="2">
        <v>1</v>
      </c>
      <c r="M698" s="2">
        <v>11</v>
      </c>
      <c r="N698" s="2">
        <v>82</v>
      </c>
      <c r="O698" s="2">
        <v>4.0999999999999996</v>
      </c>
      <c r="P698" s="2">
        <v>157</v>
      </c>
      <c r="Q698" s="2">
        <v>7.9</v>
      </c>
      <c r="R698" s="2">
        <v>5.6</v>
      </c>
      <c r="S698" s="2">
        <v>1</v>
      </c>
      <c r="T698" s="2">
        <v>20</v>
      </c>
      <c r="U698" s="2">
        <v>1</v>
      </c>
      <c r="V698" s="2">
        <v>4.2</v>
      </c>
      <c r="W698" s="2">
        <v>0</v>
      </c>
      <c r="X698" s="2">
        <v>122</v>
      </c>
      <c r="Y698" t="str">
        <f t="shared" si="40"/>
        <v>Kyle Juszczyk</v>
      </c>
      <c r="Z698" t="str">
        <f t="shared" si="41"/>
        <v>2019-Kyle Juszczyk</v>
      </c>
      <c r="AA698" s="13">
        <f t="shared" si="42"/>
        <v>318.66666666666669</v>
      </c>
      <c r="AB698">
        <f t="shared" si="43"/>
        <v>209.33333333333334</v>
      </c>
    </row>
    <row r="699" spans="1:28" x14ac:dyDescent="0.2">
      <c r="A699">
        <v>2019</v>
      </c>
      <c r="B699" s="1">
        <v>199</v>
      </c>
      <c r="C699" s="2" t="s">
        <v>119</v>
      </c>
      <c r="D699" s="2" t="s">
        <v>53</v>
      </c>
      <c r="E699" s="2">
        <v>24</v>
      </c>
      <c r="F699" s="2" t="s">
        <v>24</v>
      </c>
      <c r="G699" s="2">
        <v>13</v>
      </c>
      <c r="H699" s="2">
        <v>5</v>
      </c>
      <c r="I699" s="2">
        <v>22</v>
      </c>
      <c r="J699" s="2">
        <v>19</v>
      </c>
      <c r="K699" s="2">
        <v>120</v>
      </c>
      <c r="L699" s="2">
        <v>1</v>
      </c>
      <c r="M699" s="2">
        <v>6</v>
      </c>
      <c r="N699" s="2">
        <v>-7</v>
      </c>
      <c r="O699" s="2">
        <v>-0.4</v>
      </c>
      <c r="P699" s="2">
        <v>127</v>
      </c>
      <c r="Q699" s="2">
        <v>6.7</v>
      </c>
      <c r="R699" s="2">
        <v>-0.5</v>
      </c>
      <c r="S699" s="2">
        <v>2</v>
      </c>
      <c r="T699" s="2">
        <v>9.5</v>
      </c>
      <c r="U699" s="2">
        <v>1</v>
      </c>
      <c r="V699" s="2">
        <v>4.5</v>
      </c>
      <c r="W699" s="2">
        <v>1</v>
      </c>
      <c r="X699" s="2">
        <v>85.6</v>
      </c>
      <c r="Y699" t="str">
        <f t="shared" si="40"/>
        <v>Matt Breida</v>
      </c>
      <c r="Z699" t="str">
        <f t="shared" si="41"/>
        <v>2019-Matt Breida</v>
      </c>
      <c r="AA699" s="13">
        <f t="shared" si="42"/>
        <v>147.69230769230768</v>
      </c>
      <c r="AB699">
        <f t="shared" si="43"/>
        <v>156.30769230769232</v>
      </c>
    </row>
    <row r="700" spans="1:28" x14ac:dyDescent="0.2">
      <c r="A700">
        <v>2019</v>
      </c>
      <c r="B700" s="1">
        <v>200</v>
      </c>
      <c r="C700" s="2" t="s">
        <v>247</v>
      </c>
      <c r="D700" s="2" t="s">
        <v>78</v>
      </c>
      <c r="E700" s="2">
        <v>27</v>
      </c>
      <c r="F700" s="3"/>
      <c r="G700" s="2">
        <v>10</v>
      </c>
      <c r="H700" s="2">
        <v>2</v>
      </c>
      <c r="I700" s="2">
        <v>33</v>
      </c>
      <c r="J700" s="2">
        <v>19</v>
      </c>
      <c r="K700" s="2">
        <v>164</v>
      </c>
      <c r="L700" s="2">
        <v>0</v>
      </c>
      <c r="M700" s="2">
        <v>9</v>
      </c>
      <c r="N700" s="2">
        <v>77</v>
      </c>
      <c r="O700" s="2">
        <v>4.0999999999999996</v>
      </c>
      <c r="P700" s="2">
        <v>87</v>
      </c>
      <c r="Q700" s="2">
        <v>4.5999999999999996</v>
      </c>
      <c r="R700" s="2">
        <v>12.3</v>
      </c>
      <c r="S700" s="2">
        <v>0</v>
      </c>
      <c r="T700" s="3"/>
      <c r="U700" s="2">
        <v>1</v>
      </c>
      <c r="V700" s="2">
        <v>3</v>
      </c>
      <c r="W700" s="2">
        <v>2</v>
      </c>
      <c r="X700" s="2">
        <v>45.5</v>
      </c>
      <c r="Y700" t="str">
        <f t="shared" si="40"/>
        <v>Jakeem Grant</v>
      </c>
      <c r="Z700" t="str">
        <f t="shared" si="41"/>
        <v>2019-Jakeem Grant</v>
      </c>
      <c r="AA700" s="13">
        <f t="shared" si="42"/>
        <v>262.39999999999998</v>
      </c>
      <c r="AB700">
        <f t="shared" si="43"/>
        <v>139.19999999999999</v>
      </c>
    </row>
    <row r="701" spans="1:28" x14ac:dyDescent="0.2">
      <c r="A701">
        <v>2019</v>
      </c>
      <c r="B701" s="1">
        <v>201</v>
      </c>
      <c r="C701" s="2" t="s">
        <v>1008</v>
      </c>
      <c r="D701" s="2" t="s">
        <v>33</v>
      </c>
      <c r="E701" s="2">
        <v>28</v>
      </c>
      <c r="F701" s="2" t="s">
        <v>266</v>
      </c>
      <c r="G701" s="2">
        <v>16</v>
      </c>
      <c r="H701" s="2">
        <v>1</v>
      </c>
      <c r="I701" s="2">
        <v>26</v>
      </c>
      <c r="J701" s="2">
        <v>19</v>
      </c>
      <c r="K701" s="2">
        <v>195</v>
      </c>
      <c r="L701" s="2">
        <v>0</v>
      </c>
      <c r="M701" s="2">
        <v>9</v>
      </c>
      <c r="N701" s="2">
        <v>114</v>
      </c>
      <c r="O701" s="2">
        <v>6</v>
      </c>
      <c r="P701" s="2">
        <v>81</v>
      </c>
      <c r="Q701" s="2">
        <v>4.3</v>
      </c>
      <c r="R701" s="2">
        <v>7.7</v>
      </c>
      <c r="S701" s="2">
        <v>0</v>
      </c>
      <c r="T701" s="3"/>
      <c r="U701" s="2">
        <v>2</v>
      </c>
      <c r="V701" s="2">
        <v>7.7</v>
      </c>
      <c r="W701" s="2">
        <v>0</v>
      </c>
      <c r="X701" s="2">
        <v>94.2</v>
      </c>
      <c r="Y701" t="str">
        <f t="shared" si="40"/>
        <v>Justin Hardy</v>
      </c>
      <c r="Z701" t="str">
        <f t="shared" si="41"/>
        <v>2019-Justin Hardy</v>
      </c>
      <c r="AA701" s="13">
        <f t="shared" si="42"/>
        <v>195</v>
      </c>
      <c r="AB701">
        <f t="shared" si="43"/>
        <v>81</v>
      </c>
    </row>
    <row r="702" spans="1:28" x14ac:dyDescent="0.2">
      <c r="A702">
        <v>2019</v>
      </c>
      <c r="B702" s="1">
        <v>202</v>
      </c>
      <c r="C702" s="2" t="s">
        <v>168</v>
      </c>
      <c r="D702" s="2" t="s">
        <v>49</v>
      </c>
      <c r="E702" s="2">
        <v>29</v>
      </c>
      <c r="F702" s="2" t="s">
        <v>169</v>
      </c>
      <c r="G702" s="2">
        <v>16</v>
      </c>
      <c r="H702" s="2">
        <v>5</v>
      </c>
      <c r="I702" s="2">
        <v>22</v>
      </c>
      <c r="J702" s="2">
        <v>19</v>
      </c>
      <c r="K702" s="2">
        <v>234</v>
      </c>
      <c r="L702" s="2">
        <v>6</v>
      </c>
      <c r="M702" s="2">
        <v>14</v>
      </c>
      <c r="N702" s="2">
        <v>85</v>
      </c>
      <c r="O702" s="2">
        <v>4.5</v>
      </c>
      <c r="P702" s="2">
        <v>149</v>
      </c>
      <c r="Q702" s="2">
        <v>7.8</v>
      </c>
      <c r="R702" s="2">
        <v>4.7</v>
      </c>
      <c r="S702" s="2">
        <v>2</v>
      </c>
      <c r="T702" s="2">
        <v>9.5</v>
      </c>
      <c r="U702" s="2">
        <v>1</v>
      </c>
      <c r="V702" s="2">
        <v>4.5</v>
      </c>
      <c r="W702" s="2">
        <v>0</v>
      </c>
      <c r="X702" s="2">
        <v>150.6</v>
      </c>
      <c r="Y702" t="str">
        <f t="shared" si="40"/>
        <v>Taysom Hill</v>
      </c>
      <c r="Z702" t="str">
        <f t="shared" si="41"/>
        <v>2019-Taysom Hill</v>
      </c>
      <c r="AA702" s="13">
        <f t="shared" si="42"/>
        <v>234</v>
      </c>
      <c r="AB702">
        <f t="shared" si="43"/>
        <v>149</v>
      </c>
    </row>
    <row r="703" spans="1:28" x14ac:dyDescent="0.2">
      <c r="A703">
        <v>2019</v>
      </c>
      <c r="B703" s="1">
        <v>203</v>
      </c>
      <c r="C703" s="2" t="s">
        <v>242</v>
      </c>
      <c r="D703" s="2" t="s">
        <v>58</v>
      </c>
      <c r="E703" s="2">
        <v>22</v>
      </c>
      <c r="F703" s="3"/>
      <c r="G703" s="2">
        <v>7</v>
      </c>
      <c r="H703" s="2">
        <v>3</v>
      </c>
      <c r="I703" s="2">
        <v>24</v>
      </c>
      <c r="J703" s="2">
        <v>18</v>
      </c>
      <c r="K703" s="2">
        <v>127</v>
      </c>
      <c r="L703" s="2">
        <v>1</v>
      </c>
      <c r="M703" s="2">
        <v>6</v>
      </c>
      <c r="N703" s="2">
        <v>31</v>
      </c>
      <c r="O703" s="2">
        <v>1.7</v>
      </c>
      <c r="P703" s="2">
        <v>96</v>
      </c>
      <c r="Q703" s="2">
        <v>5.3</v>
      </c>
      <c r="R703" s="2">
        <v>8.3000000000000007</v>
      </c>
      <c r="S703" s="2">
        <v>3</v>
      </c>
      <c r="T703" s="2">
        <v>6</v>
      </c>
      <c r="U703" s="2">
        <v>1</v>
      </c>
      <c r="V703" s="2">
        <v>4.2</v>
      </c>
      <c r="W703" s="2">
        <v>0</v>
      </c>
      <c r="X703" s="2">
        <v>100.5</v>
      </c>
      <c r="Y703" t="str">
        <f t="shared" si="40"/>
        <v>Parris Campbell</v>
      </c>
      <c r="Z703" t="str">
        <f t="shared" si="41"/>
        <v>2019-Parris Campbell</v>
      </c>
      <c r="AA703" s="13">
        <f t="shared" si="42"/>
        <v>290.28571428571428</v>
      </c>
      <c r="AB703">
        <f t="shared" si="43"/>
        <v>219.42857142857142</v>
      </c>
    </row>
    <row r="704" spans="1:28" x14ac:dyDescent="0.2">
      <c r="A704">
        <v>2019</v>
      </c>
      <c r="B704" s="1">
        <v>204</v>
      </c>
      <c r="C704" s="2" t="s">
        <v>989</v>
      </c>
      <c r="D704" s="2" t="s">
        <v>88</v>
      </c>
      <c r="E704" s="2">
        <v>30</v>
      </c>
      <c r="F704" s="2" t="s">
        <v>232</v>
      </c>
      <c r="G704" s="2">
        <v>15</v>
      </c>
      <c r="H704" s="2">
        <v>10</v>
      </c>
      <c r="I704" s="2">
        <v>24</v>
      </c>
      <c r="J704" s="2">
        <v>18</v>
      </c>
      <c r="K704" s="2">
        <v>237</v>
      </c>
      <c r="L704" s="2">
        <v>1</v>
      </c>
      <c r="M704" s="2">
        <v>12</v>
      </c>
      <c r="N704" s="2">
        <v>142</v>
      </c>
      <c r="O704" s="2">
        <v>7.9</v>
      </c>
      <c r="P704" s="2">
        <v>95</v>
      </c>
      <c r="Q704" s="2">
        <v>5.3</v>
      </c>
      <c r="R704" s="2">
        <v>6.3</v>
      </c>
      <c r="S704" s="2">
        <v>2</v>
      </c>
      <c r="T704" s="2">
        <v>9</v>
      </c>
      <c r="U704" s="2">
        <v>0</v>
      </c>
      <c r="V704" s="2">
        <v>0</v>
      </c>
      <c r="W704" s="2">
        <v>1</v>
      </c>
      <c r="X704" s="2">
        <v>102.3</v>
      </c>
      <c r="Y704" t="str">
        <f t="shared" si="40"/>
        <v>Charles Clay</v>
      </c>
      <c r="Z704" t="str">
        <f t="shared" si="41"/>
        <v>2019-Charles Clay</v>
      </c>
      <c r="AA704" s="13">
        <f t="shared" si="42"/>
        <v>252.8</v>
      </c>
      <c r="AB704">
        <f t="shared" si="43"/>
        <v>101.33333333333333</v>
      </c>
    </row>
    <row r="705" spans="1:28" x14ac:dyDescent="0.2">
      <c r="A705">
        <v>2019</v>
      </c>
      <c r="B705" s="1">
        <v>205</v>
      </c>
      <c r="C705" s="2" t="s">
        <v>980</v>
      </c>
      <c r="D705" s="2" t="s">
        <v>35</v>
      </c>
      <c r="E705" s="2">
        <v>31</v>
      </c>
      <c r="F705" s="2" t="s">
        <v>1138</v>
      </c>
      <c r="G705" s="2">
        <v>10</v>
      </c>
      <c r="H705" s="2">
        <v>7</v>
      </c>
      <c r="I705" s="2">
        <v>28</v>
      </c>
      <c r="J705" s="2">
        <v>18</v>
      </c>
      <c r="K705" s="2">
        <v>167</v>
      </c>
      <c r="L705" s="2">
        <v>1</v>
      </c>
      <c r="M705" s="2">
        <v>4</v>
      </c>
      <c r="N705" s="2">
        <v>84</v>
      </c>
      <c r="O705" s="2">
        <v>4.7</v>
      </c>
      <c r="P705" s="2">
        <v>83</v>
      </c>
      <c r="Q705" s="2">
        <v>4.5999999999999996</v>
      </c>
      <c r="R705" s="2">
        <v>5.2</v>
      </c>
      <c r="S705" s="2">
        <v>2</v>
      </c>
      <c r="T705" s="2">
        <v>9</v>
      </c>
      <c r="U705" s="2">
        <v>2</v>
      </c>
      <c r="V705" s="2">
        <v>7.1</v>
      </c>
      <c r="W705" s="2">
        <v>1</v>
      </c>
      <c r="X705" s="2">
        <v>77.5</v>
      </c>
      <c r="Y705" t="str">
        <f t="shared" si="40"/>
        <v>Rhett Ellison</v>
      </c>
      <c r="Z705" t="str">
        <f t="shared" si="41"/>
        <v>2019-Rhett Ellison</v>
      </c>
      <c r="AA705" s="13">
        <f t="shared" si="42"/>
        <v>267.2</v>
      </c>
      <c r="AB705">
        <f t="shared" si="43"/>
        <v>132.80000000000001</v>
      </c>
    </row>
    <row r="706" spans="1:28" x14ac:dyDescent="0.2">
      <c r="A706">
        <v>2019</v>
      </c>
      <c r="B706" s="1">
        <v>206</v>
      </c>
      <c r="C706" s="2" t="s">
        <v>100</v>
      </c>
      <c r="D706" s="2" t="s">
        <v>26</v>
      </c>
      <c r="E706" s="2">
        <v>25</v>
      </c>
      <c r="F706" s="2" t="s">
        <v>17</v>
      </c>
      <c r="G706" s="2">
        <v>15</v>
      </c>
      <c r="H706" s="2">
        <v>15</v>
      </c>
      <c r="I706" s="2">
        <v>24</v>
      </c>
      <c r="J706" s="2">
        <v>18</v>
      </c>
      <c r="K706" s="2">
        <v>206</v>
      </c>
      <c r="L706" s="2">
        <v>2</v>
      </c>
      <c r="M706" s="2">
        <v>4</v>
      </c>
      <c r="N706" s="2">
        <v>-23</v>
      </c>
      <c r="O706" s="2">
        <v>-1.3</v>
      </c>
      <c r="P706" s="2">
        <v>229</v>
      </c>
      <c r="Q706" s="2">
        <v>12.7</v>
      </c>
      <c r="R706" s="2">
        <v>-1.6</v>
      </c>
      <c r="S706" s="2">
        <v>2</v>
      </c>
      <c r="T706" s="2">
        <v>9</v>
      </c>
      <c r="U706" s="2">
        <v>3</v>
      </c>
      <c r="V706" s="2">
        <v>12.5</v>
      </c>
      <c r="W706" s="2">
        <v>0</v>
      </c>
      <c r="X706" s="2">
        <v>128.1</v>
      </c>
      <c r="Y706" t="str">
        <f t="shared" si="40"/>
        <v>Derrick Henry</v>
      </c>
      <c r="Z706" t="str">
        <f t="shared" si="41"/>
        <v>2019-Derrick Henry</v>
      </c>
      <c r="AA706" s="13">
        <f t="shared" si="42"/>
        <v>219.73333333333332</v>
      </c>
      <c r="AB706">
        <f t="shared" si="43"/>
        <v>244.26666666666668</v>
      </c>
    </row>
    <row r="707" spans="1:28" x14ac:dyDescent="0.2">
      <c r="A707">
        <v>2019</v>
      </c>
      <c r="B707" s="1">
        <v>207</v>
      </c>
      <c r="C707" s="2" t="s">
        <v>468</v>
      </c>
      <c r="D707" s="2" t="s">
        <v>49</v>
      </c>
      <c r="E707" s="2">
        <v>23</v>
      </c>
      <c r="F707" s="2" t="s">
        <v>181</v>
      </c>
      <c r="G707" s="2">
        <v>11</v>
      </c>
      <c r="H707" s="2">
        <v>6</v>
      </c>
      <c r="I707" s="2">
        <v>25</v>
      </c>
      <c r="J707" s="2">
        <v>18</v>
      </c>
      <c r="K707" s="2">
        <v>234</v>
      </c>
      <c r="L707" s="2">
        <v>5</v>
      </c>
      <c r="M707" s="2">
        <v>17</v>
      </c>
      <c r="N707" s="2">
        <v>123</v>
      </c>
      <c r="O707" s="2">
        <v>6.8</v>
      </c>
      <c r="P707" s="2">
        <v>111</v>
      </c>
      <c r="Q707" s="2">
        <v>6.2</v>
      </c>
      <c r="R707" s="2">
        <v>9</v>
      </c>
      <c r="S707" s="2">
        <v>4</v>
      </c>
      <c r="T707" s="2">
        <v>4.5</v>
      </c>
      <c r="U707" s="2">
        <v>0</v>
      </c>
      <c r="V707" s="2">
        <v>0</v>
      </c>
      <c r="W707" s="2">
        <v>1</v>
      </c>
      <c r="X707" s="2">
        <v>124</v>
      </c>
      <c r="Y707" t="str">
        <f t="shared" ref="Y707:Y770" si="44">SUBSTITUTE(SUBSTITUTE(C707,"*",""),"+","")</f>
        <v>Tre'Quan Smith</v>
      </c>
      <c r="Z707" t="str">
        <f t="shared" ref="Z707:Z770" si="45">TRIM(CONCATENATE(A707,"-",Y707))</f>
        <v>2019-Tre'Quan Smith</v>
      </c>
      <c r="AA707" s="13">
        <f t="shared" ref="AA707:AA770" si="46">K707/G707*16</f>
        <v>340.36363636363637</v>
      </c>
      <c r="AB707">
        <f t="shared" ref="AB707:AB770" si="47">P707/G707*16</f>
        <v>161.45454545454547</v>
      </c>
    </row>
    <row r="708" spans="1:28" x14ac:dyDescent="0.2">
      <c r="A708">
        <v>2019</v>
      </c>
      <c r="B708" s="1">
        <v>208</v>
      </c>
      <c r="C708" s="2" t="s">
        <v>474</v>
      </c>
      <c r="D708" s="2" t="s">
        <v>41</v>
      </c>
      <c r="E708" s="2">
        <v>25</v>
      </c>
      <c r="F708" s="2" t="s">
        <v>169</v>
      </c>
      <c r="G708" s="2">
        <v>16</v>
      </c>
      <c r="H708" s="2">
        <v>6</v>
      </c>
      <c r="I708" s="2">
        <v>39</v>
      </c>
      <c r="J708" s="2">
        <v>18</v>
      </c>
      <c r="K708" s="2">
        <v>186</v>
      </c>
      <c r="L708" s="2">
        <v>1</v>
      </c>
      <c r="M708" s="2">
        <v>9</v>
      </c>
      <c r="N708" s="2">
        <v>141</v>
      </c>
      <c r="O708" s="2">
        <v>7.8</v>
      </c>
      <c r="P708" s="2">
        <v>45</v>
      </c>
      <c r="Q708" s="2">
        <v>2.5</v>
      </c>
      <c r="R708" s="2">
        <v>11.6</v>
      </c>
      <c r="S708" s="2">
        <v>0</v>
      </c>
      <c r="T708" s="3"/>
      <c r="U708" s="2">
        <v>3</v>
      </c>
      <c r="V708" s="2">
        <v>7.7</v>
      </c>
      <c r="W708" s="2">
        <v>2</v>
      </c>
      <c r="X708" s="2">
        <v>47.6</v>
      </c>
      <c r="Y708" t="str">
        <f t="shared" si="44"/>
        <v>Javon Wims</v>
      </c>
      <c r="Z708" t="str">
        <f t="shared" si="45"/>
        <v>2019-Javon Wims</v>
      </c>
      <c r="AA708" s="13">
        <f t="shared" si="46"/>
        <v>186</v>
      </c>
      <c r="AB708">
        <f t="shared" si="47"/>
        <v>45</v>
      </c>
    </row>
    <row r="709" spans="1:28" x14ac:dyDescent="0.2">
      <c r="A709">
        <v>2019</v>
      </c>
      <c r="B709" s="1">
        <v>209</v>
      </c>
      <c r="C709" s="2" t="s">
        <v>216</v>
      </c>
      <c r="D709" s="2" t="s">
        <v>39</v>
      </c>
      <c r="E709" s="2">
        <v>26</v>
      </c>
      <c r="F709" s="2" t="s">
        <v>217</v>
      </c>
      <c r="G709" s="2">
        <v>16</v>
      </c>
      <c r="H709" s="2">
        <v>7</v>
      </c>
      <c r="I709" s="2">
        <v>26</v>
      </c>
      <c r="J709" s="2">
        <v>17</v>
      </c>
      <c r="K709" s="2">
        <v>149</v>
      </c>
      <c r="L709" s="2">
        <v>1</v>
      </c>
      <c r="M709" s="2">
        <v>6</v>
      </c>
      <c r="N709" s="2">
        <v>24</v>
      </c>
      <c r="O709" s="2">
        <v>1.4</v>
      </c>
      <c r="P709" s="2">
        <v>125</v>
      </c>
      <c r="Q709" s="2">
        <v>7.4</v>
      </c>
      <c r="R709" s="2">
        <v>1.6</v>
      </c>
      <c r="S709" s="2">
        <v>2</v>
      </c>
      <c r="T709" s="2">
        <v>8.5</v>
      </c>
      <c r="U709" s="2">
        <v>1</v>
      </c>
      <c r="V709" s="2">
        <v>3.8</v>
      </c>
      <c r="W709" s="2">
        <v>0</v>
      </c>
      <c r="X709" s="2">
        <v>93.3</v>
      </c>
      <c r="Y709" t="str">
        <f t="shared" si="44"/>
        <v>C.J. Ham</v>
      </c>
      <c r="Z709" t="str">
        <f t="shared" si="45"/>
        <v>2019-C.J. Ham</v>
      </c>
      <c r="AA709" s="13">
        <f t="shared" si="46"/>
        <v>149</v>
      </c>
      <c r="AB709">
        <f t="shared" si="47"/>
        <v>125</v>
      </c>
    </row>
    <row r="710" spans="1:28" x14ac:dyDescent="0.2">
      <c r="A710">
        <v>2019</v>
      </c>
      <c r="B710" s="1">
        <v>210</v>
      </c>
      <c r="C710" s="2" t="s">
        <v>561</v>
      </c>
      <c r="D710" s="2" t="s">
        <v>58</v>
      </c>
      <c r="E710" s="2">
        <v>25</v>
      </c>
      <c r="F710" s="2" t="s">
        <v>181</v>
      </c>
      <c r="G710" s="2">
        <v>8</v>
      </c>
      <c r="H710" s="2">
        <v>6</v>
      </c>
      <c r="I710" s="2">
        <v>33</v>
      </c>
      <c r="J710" s="2">
        <v>17</v>
      </c>
      <c r="K710" s="2">
        <v>277</v>
      </c>
      <c r="L710" s="2">
        <v>2</v>
      </c>
      <c r="M710" s="2">
        <v>12</v>
      </c>
      <c r="N710" s="2">
        <v>234</v>
      </c>
      <c r="O710" s="2">
        <v>13.8</v>
      </c>
      <c r="P710" s="2">
        <v>43</v>
      </c>
      <c r="Q710" s="2">
        <v>2.5</v>
      </c>
      <c r="R710" s="2">
        <v>17.3</v>
      </c>
      <c r="S710" s="2">
        <v>0</v>
      </c>
      <c r="T710" s="3"/>
      <c r="U710" s="2">
        <v>3</v>
      </c>
      <c r="V710" s="2">
        <v>9.1</v>
      </c>
      <c r="W710" s="2">
        <v>0</v>
      </c>
      <c r="X710" s="2">
        <v>100.2</v>
      </c>
      <c r="Y710" t="str">
        <f t="shared" si="44"/>
        <v>Marcus Johnson</v>
      </c>
      <c r="Z710" t="str">
        <f t="shared" si="45"/>
        <v>2019-Marcus Johnson</v>
      </c>
      <c r="AA710" s="13">
        <f t="shared" si="46"/>
        <v>554</v>
      </c>
      <c r="AB710">
        <f t="shared" si="47"/>
        <v>86</v>
      </c>
    </row>
    <row r="711" spans="1:28" x14ac:dyDescent="0.2">
      <c r="A711">
        <v>2019</v>
      </c>
      <c r="B711" s="1">
        <v>211</v>
      </c>
      <c r="C711" s="2" t="s">
        <v>275</v>
      </c>
      <c r="D711" s="2" t="s">
        <v>51</v>
      </c>
      <c r="E711" s="2">
        <v>24</v>
      </c>
      <c r="F711" s="3"/>
      <c r="G711" s="2">
        <v>14</v>
      </c>
      <c r="H711" s="2">
        <v>1</v>
      </c>
      <c r="I711" s="2">
        <v>34</v>
      </c>
      <c r="J711" s="2">
        <v>17</v>
      </c>
      <c r="K711" s="2">
        <v>301</v>
      </c>
      <c r="L711" s="2">
        <v>2</v>
      </c>
      <c r="M711" s="2">
        <v>14</v>
      </c>
      <c r="N711" s="2">
        <v>173</v>
      </c>
      <c r="O711" s="2">
        <v>10.199999999999999</v>
      </c>
      <c r="P711" s="2">
        <v>128</v>
      </c>
      <c r="Q711" s="2">
        <v>7.5</v>
      </c>
      <c r="R711" s="2">
        <v>14.2</v>
      </c>
      <c r="S711" s="2">
        <v>3</v>
      </c>
      <c r="T711" s="2">
        <v>5.7</v>
      </c>
      <c r="U711" s="2">
        <v>1</v>
      </c>
      <c r="V711" s="2">
        <v>2.9</v>
      </c>
      <c r="W711" s="2">
        <v>1</v>
      </c>
      <c r="X711" s="2">
        <v>88</v>
      </c>
      <c r="Y711" t="str">
        <f t="shared" si="44"/>
        <v>David Moore</v>
      </c>
      <c r="Z711" t="str">
        <f t="shared" si="45"/>
        <v>2019-David Moore</v>
      </c>
      <c r="AA711" s="13">
        <f t="shared" si="46"/>
        <v>344</v>
      </c>
      <c r="AB711">
        <f t="shared" si="47"/>
        <v>146.28571428571428</v>
      </c>
    </row>
    <row r="712" spans="1:28" x14ac:dyDescent="0.2">
      <c r="A712">
        <v>2019</v>
      </c>
      <c r="B712" s="1">
        <v>212</v>
      </c>
      <c r="C712" s="2" t="s">
        <v>89</v>
      </c>
      <c r="D712" s="2" t="s">
        <v>70</v>
      </c>
      <c r="E712" s="2">
        <v>34</v>
      </c>
      <c r="F712" s="2" t="s">
        <v>17</v>
      </c>
      <c r="G712" s="2">
        <v>15</v>
      </c>
      <c r="H712" s="2">
        <v>15</v>
      </c>
      <c r="I712" s="2">
        <v>23</v>
      </c>
      <c r="J712" s="2">
        <v>17</v>
      </c>
      <c r="K712" s="2">
        <v>142</v>
      </c>
      <c r="L712" s="2">
        <v>0</v>
      </c>
      <c r="M712" s="2">
        <v>7</v>
      </c>
      <c r="N712" s="2">
        <v>-19</v>
      </c>
      <c r="O712" s="2">
        <v>-1.1000000000000001</v>
      </c>
      <c r="P712" s="2">
        <v>161</v>
      </c>
      <c r="Q712" s="2">
        <v>9.5</v>
      </c>
      <c r="R712" s="2">
        <v>-1.9</v>
      </c>
      <c r="S712" s="2">
        <v>6</v>
      </c>
      <c r="T712" s="2">
        <v>2.8</v>
      </c>
      <c r="U712" s="2">
        <v>1</v>
      </c>
      <c r="V712" s="2">
        <v>4.3</v>
      </c>
      <c r="W712" s="2">
        <v>0</v>
      </c>
      <c r="X712" s="2">
        <v>89.4</v>
      </c>
      <c r="Y712" t="str">
        <f t="shared" si="44"/>
        <v>Adrian Peterson</v>
      </c>
      <c r="Z712" t="str">
        <f t="shared" si="45"/>
        <v>2019-Adrian Peterson</v>
      </c>
      <c r="AA712" s="13">
        <f t="shared" si="46"/>
        <v>151.46666666666667</v>
      </c>
      <c r="AB712">
        <f t="shared" si="47"/>
        <v>171.73333333333332</v>
      </c>
    </row>
    <row r="713" spans="1:28" x14ac:dyDescent="0.2">
      <c r="A713">
        <v>2019</v>
      </c>
      <c r="B713" s="1">
        <v>213</v>
      </c>
      <c r="C713" s="2" t="s">
        <v>280</v>
      </c>
      <c r="D713" s="2" t="s">
        <v>68</v>
      </c>
      <c r="E713" s="2">
        <v>23</v>
      </c>
      <c r="F713" s="3"/>
      <c r="G713" s="2">
        <v>13</v>
      </c>
      <c r="H713" s="2">
        <v>4</v>
      </c>
      <c r="I713" s="2">
        <v>31</v>
      </c>
      <c r="J713" s="2">
        <v>17</v>
      </c>
      <c r="K713" s="2">
        <v>225</v>
      </c>
      <c r="L713" s="2">
        <v>0</v>
      </c>
      <c r="M713" s="2">
        <v>11</v>
      </c>
      <c r="N713" s="2">
        <v>120</v>
      </c>
      <c r="O713" s="2">
        <v>7.1</v>
      </c>
      <c r="P713" s="2">
        <v>105</v>
      </c>
      <c r="Q713" s="2">
        <v>6.2</v>
      </c>
      <c r="R713" s="2">
        <v>12</v>
      </c>
      <c r="S713" s="2">
        <v>2</v>
      </c>
      <c r="T713" s="2">
        <v>8.5</v>
      </c>
      <c r="U713" s="2">
        <v>2</v>
      </c>
      <c r="V713" s="2">
        <v>6.5</v>
      </c>
      <c r="W713" s="2">
        <v>2</v>
      </c>
      <c r="X713" s="2">
        <v>51.1</v>
      </c>
      <c r="Y713" t="str">
        <f t="shared" si="44"/>
        <v>Vyncint Smith</v>
      </c>
      <c r="Z713" t="str">
        <f t="shared" si="45"/>
        <v>2019-Vyncint Smith</v>
      </c>
      <c r="AA713" s="13">
        <f t="shared" si="46"/>
        <v>276.92307692307691</v>
      </c>
      <c r="AB713">
        <f t="shared" si="47"/>
        <v>129.23076923076923</v>
      </c>
    </row>
    <row r="714" spans="1:28" x14ac:dyDescent="0.2">
      <c r="A714">
        <v>2019</v>
      </c>
      <c r="B714" s="1">
        <v>214</v>
      </c>
      <c r="C714" s="2" t="s">
        <v>970</v>
      </c>
      <c r="D714" s="2" t="s">
        <v>115</v>
      </c>
      <c r="E714" s="2">
        <v>26</v>
      </c>
      <c r="F714" s="3"/>
      <c r="G714" s="2">
        <v>16</v>
      </c>
      <c r="H714" s="2">
        <v>7</v>
      </c>
      <c r="I714" s="2">
        <v>22</v>
      </c>
      <c r="J714" s="2">
        <v>17</v>
      </c>
      <c r="K714" s="2">
        <v>166</v>
      </c>
      <c r="L714" s="2">
        <v>0</v>
      </c>
      <c r="M714" s="2">
        <v>5</v>
      </c>
      <c r="N714" s="2">
        <v>100</v>
      </c>
      <c r="O714" s="2">
        <v>5.9</v>
      </c>
      <c r="P714" s="2">
        <v>66</v>
      </c>
      <c r="Q714" s="2">
        <v>3.9</v>
      </c>
      <c r="R714" s="2">
        <v>6.4</v>
      </c>
      <c r="S714" s="2">
        <v>2</v>
      </c>
      <c r="T714" s="2">
        <v>8.5</v>
      </c>
      <c r="U714" s="2">
        <v>0</v>
      </c>
      <c r="V714" s="2">
        <v>0</v>
      </c>
      <c r="W714" s="3"/>
      <c r="X714" s="2">
        <v>97.9</v>
      </c>
      <c r="Y714" t="str">
        <f t="shared" si="44"/>
        <v>Nick Vannett</v>
      </c>
      <c r="Z714" t="str">
        <f t="shared" si="45"/>
        <v>2019-Nick Vannett</v>
      </c>
      <c r="AA714" s="13">
        <f t="shared" si="46"/>
        <v>166</v>
      </c>
      <c r="AB714">
        <f t="shared" si="47"/>
        <v>66</v>
      </c>
    </row>
    <row r="715" spans="1:28" x14ac:dyDescent="0.2">
      <c r="A715">
        <v>2019</v>
      </c>
      <c r="B715" s="1">
        <v>215</v>
      </c>
      <c r="C715" s="2" t="s">
        <v>959</v>
      </c>
      <c r="D715" s="2" t="s">
        <v>81</v>
      </c>
      <c r="E715" s="2">
        <v>39</v>
      </c>
      <c r="F715" s="2" t="s">
        <v>311</v>
      </c>
      <c r="G715" s="2">
        <v>10</v>
      </c>
      <c r="H715" s="2">
        <v>8</v>
      </c>
      <c r="I715" s="2">
        <v>24</v>
      </c>
      <c r="J715" s="2">
        <v>17</v>
      </c>
      <c r="K715" s="2">
        <v>173</v>
      </c>
      <c r="L715" s="2">
        <v>0</v>
      </c>
      <c r="M715" s="2">
        <v>9</v>
      </c>
      <c r="N715" s="2">
        <v>90</v>
      </c>
      <c r="O715" s="2">
        <v>5.3</v>
      </c>
      <c r="P715" s="2">
        <v>83</v>
      </c>
      <c r="Q715" s="2">
        <v>4.9000000000000004</v>
      </c>
      <c r="R715" s="2">
        <v>8.9</v>
      </c>
      <c r="S715" s="2">
        <v>2</v>
      </c>
      <c r="T715" s="2">
        <v>8.5</v>
      </c>
      <c r="U715" s="2">
        <v>2</v>
      </c>
      <c r="V715" s="2">
        <v>8.3000000000000007</v>
      </c>
      <c r="W715" s="2">
        <v>0</v>
      </c>
      <c r="X715" s="2">
        <v>91.1</v>
      </c>
      <c r="Y715" t="str">
        <f t="shared" si="44"/>
        <v>Ben Watson</v>
      </c>
      <c r="Z715" t="str">
        <f t="shared" si="45"/>
        <v>2019-Ben Watson</v>
      </c>
      <c r="AA715" s="13">
        <f t="shared" si="46"/>
        <v>276.8</v>
      </c>
      <c r="AB715">
        <f t="shared" si="47"/>
        <v>132.80000000000001</v>
      </c>
    </row>
    <row r="716" spans="1:28" x14ac:dyDescent="0.2">
      <c r="A716">
        <v>2019</v>
      </c>
      <c r="B716" s="1">
        <v>216</v>
      </c>
      <c r="C716" s="2" t="s">
        <v>116</v>
      </c>
      <c r="D716" s="2" t="s">
        <v>16</v>
      </c>
      <c r="E716" s="2">
        <v>25</v>
      </c>
      <c r="F716" s="2" t="s">
        <v>24</v>
      </c>
      <c r="G716" s="2">
        <v>16</v>
      </c>
      <c r="H716" s="2">
        <v>7</v>
      </c>
      <c r="I716" s="2">
        <v>24</v>
      </c>
      <c r="J716" s="2">
        <v>16</v>
      </c>
      <c r="K716" s="2">
        <v>115</v>
      </c>
      <c r="L716" s="2">
        <v>1</v>
      </c>
      <c r="M716" s="2">
        <v>4</v>
      </c>
      <c r="N716" s="2">
        <v>2</v>
      </c>
      <c r="O716" s="2">
        <v>0.1</v>
      </c>
      <c r="P716" s="2">
        <v>113</v>
      </c>
      <c r="Q716" s="2">
        <v>7.1</v>
      </c>
      <c r="R716" s="2">
        <v>1.5</v>
      </c>
      <c r="S716" s="2">
        <v>2</v>
      </c>
      <c r="T716" s="2">
        <v>8</v>
      </c>
      <c r="U716" s="2">
        <v>1</v>
      </c>
      <c r="V716" s="2">
        <v>4.2</v>
      </c>
      <c r="W716" s="2">
        <v>1</v>
      </c>
      <c r="X716" s="2">
        <v>74.099999999999994</v>
      </c>
      <c r="Y716" t="str">
        <f t="shared" si="44"/>
        <v>Peyton Barber</v>
      </c>
      <c r="Z716" t="str">
        <f t="shared" si="45"/>
        <v>2019-Peyton Barber</v>
      </c>
      <c r="AA716" s="13">
        <f t="shared" si="46"/>
        <v>115</v>
      </c>
      <c r="AB716">
        <f t="shared" si="47"/>
        <v>113</v>
      </c>
    </row>
    <row r="717" spans="1:28" x14ac:dyDescent="0.2">
      <c r="A717">
        <v>2019</v>
      </c>
      <c r="B717" s="1">
        <v>217</v>
      </c>
      <c r="C717" s="2" t="s">
        <v>1007</v>
      </c>
      <c r="D717" s="2" t="s">
        <v>51</v>
      </c>
      <c r="E717" s="2">
        <v>29</v>
      </c>
      <c r="F717" s="2" t="s">
        <v>181</v>
      </c>
      <c r="G717" s="2">
        <v>14</v>
      </c>
      <c r="H717" s="2">
        <v>4</v>
      </c>
      <c r="I717" s="2">
        <v>28</v>
      </c>
      <c r="J717" s="2">
        <v>16</v>
      </c>
      <c r="K717" s="2">
        <v>220</v>
      </c>
      <c r="L717" s="2">
        <v>2</v>
      </c>
      <c r="M717" s="2">
        <v>10</v>
      </c>
      <c r="N717" s="2">
        <v>155</v>
      </c>
      <c r="O717" s="2">
        <v>9.6999999999999993</v>
      </c>
      <c r="P717" s="2">
        <v>65</v>
      </c>
      <c r="Q717" s="2">
        <v>4.0999999999999996</v>
      </c>
      <c r="R717" s="2">
        <v>8.9</v>
      </c>
      <c r="S717" s="2">
        <v>0</v>
      </c>
      <c r="T717" s="3"/>
      <c r="U717" s="2">
        <v>2</v>
      </c>
      <c r="V717" s="2">
        <v>7.1</v>
      </c>
      <c r="W717" s="2">
        <v>1</v>
      </c>
      <c r="X717" s="2">
        <v>91.4</v>
      </c>
      <c r="Y717" t="str">
        <f t="shared" si="44"/>
        <v>Jaron Brown</v>
      </c>
      <c r="Z717" t="str">
        <f t="shared" si="45"/>
        <v>2019-Jaron Brown</v>
      </c>
      <c r="AA717" s="13">
        <f t="shared" si="46"/>
        <v>251.42857142857142</v>
      </c>
      <c r="AB717">
        <f t="shared" si="47"/>
        <v>74.285714285714292</v>
      </c>
    </row>
    <row r="718" spans="1:28" x14ac:dyDescent="0.2">
      <c r="A718">
        <v>2019</v>
      </c>
      <c r="B718" s="1">
        <v>218</v>
      </c>
      <c r="C718" s="2" t="s">
        <v>969</v>
      </c>
      <c r="D718" s="2" t="s">
        <v>90</v>
      </c>
      <c r="E718" s="2">
        <v>25</v>
      </c>
      <c r="F718" s="2" t="s">
        <v>232</v>
      </c>
      <c r="G718" s="2">
        <v>16</v>
      </c>
      <c r="H718" s="2">
        <v>11</v>
      </c>
      <c r="I718" s="2">
        <v>27</v>
      </c>
      <c r="J718" s="2">
        <v>16</v>
      </c>
      <c r="K718" s="2">
        <v>142</v>
      </c>
      <c r="L718" s="2">
        <v>0</v>
      </c>
      <c r="M718" s="2">
        <v>8</v>
      </c>
      <c r="N718" s="2">
        <v>77</v>
      </c>
      <c r="O718" s="2">
        <v>4.8</v>
      </c>
      <c r="P718" s="2">
        <v>65</v>
      </c>
      <c r="Q718" s="2">
        <v>4.0999999999999996</v>
      </c>
      <c r="R718" s="2">
        <v>5.2</v>
      </c>
      <c r="S718" s="2">
        <v>1</v>
      </c>
      <c r="T718" s="2">
        <v>16</v>
      </c>
      <c r="U718" s="2">
        <v>2</v>
      </c>
      <c r="V718" s="2">
        <v>7.4</v>
      </c>
      <c r="W718" s="2">
        <v>0</v>
      </c>
      <c r="X718" s="2">
        <v>73.400000000000006</v>
      </c>
      <c r="Y718" t="str">
        <f t="shared" si="44"/>
        <v>Jesse James</v>
      </c>
      <c r="Z718" t="str">
        <f t="shared" si="45"/>
        <v>2019-Jesse James</v>
      </c>
      <c r="AA718" s="13">
        <f t="shared" si="46"/>
        <v>142</v>
      </c>
      <c r="AB718">
        <f t="shared" si="47"/>
        <v>65</v>
      </c>
    </row>
    <row r="719" spans="1:28" x14ac:dyDescent="0.2">
      <c r="A719">
        <v>2019</v>
      </c>
      <c r="B719" s="1">
        <v>219</v>
      </c>
      <c r="C719" s="2" t="s">
        <v>533</v>
      </c>
      <c r="D719" s="2" t="s">
        <v>60</v>
      </c>
      <c r="E719" s="2">
        <v>26</v>
      </c>
      <c r="F719" s="3"/>
      <c r="G719" s="2">
        <v>8</v>
      </c>
      <c r="H719" s="2">
        <v>2</v>
      </c>
      <c r="I719" s="2">
        <v>31</v>
      </c>
      <c r="J719" s="2">
        <v>16</v>
      </c>
      <c r="K719" s="2">
        <v>218</v>
      </c>
      <c r="L719" s="2">
        <v>0</v>
      </c>
      <c r="M719" s="2">
        <v>14</v>
      </c>
      <c r="N719" s="2">
        <v>180</v>
      </c>
      <c r="O719" s="2">
        <v>11.3</v>
      </c>
      <c r="P719" s="2">
        <v>38</v>
      </c>
      <c r="Q719" s="2">
        <v>2.4</v>
      </c>
      <c r="R719" s="2">
        <v>10.199999999999999</v>
      </c>
      <c r="S719" s="2">
        <v>1</v>
      </c>
      <c r="T719" s="2">
        <v>16</v>
      </c>
      <c r="U719" s="2">
        <v>1</v>
      </c>
      <c r="V719" s="2">
        <v>3.2</v>
      </c>
      <c r="W719" s="2">
        <v>1</v>
      </c>
      <c r="X719" s="2">
        <v>61</v>
      </c>
      <c r="Y719" t="str">
        <f t="shared" si="44"/>
        <v>Tim Patrick</v>
      </c>
      <c r="Z719" t="str">
        <f t="shared" si="45"/>
        <v>2019-Tim Patrick</v>
      </c>
      <c r="AA719" s="13">
        <f t="shared" si="46"/>
        <v>436</v>
      </c>
      <c r="AB719">
        <f t="shared" si="47"/>
        <v>76</v>
      </c>
    </row>
    <row r="720" spans="1:28" x14ac:dyDescent="0.2">
      <c r="A720">
        <v>2019</v>
      </c>
      <c r="B720" s="1">
        <v>220</v>
      </c>
      <c r="C720" s="2" t="s">
        <v>350</v>
      </c>
      <c r="D720" s="2" t="s">
        <v>58</v>
      </c>
      <c r="E720" s="2">
        <v>25</v>
      </c>
      <c r="F720" s="2" t="s">
        <v>169</v>
      </c>
      <c r="G720" s="2">
        <v>12</v>
      </c>
      <c r="H720" s="2">
        <v>6</v>
      </c>
      <c r="I720" s="2">
        <v>28</v>
      </c>
      <c r="J720" s="2">
        <v>16</v>
      </c>
      <c r="K720" s="2">
        <v>179</v>
      </c>
      <c r="L720" s="2">
        <v>2</v>
      </c>
      <c r="M720" s="2">
        <v>11</v>
      </c>
      <c r="N720" s="2">
        <v>110</v>
      </c>
      <c r="O720" s="2">
        <v>6.9</v>
      </c>
      <c r="P720" s="2">
        <v>69</v>
      </c>
      <c r="Q720" s="2">
        <v>4.3</v>
      </c>
      <c r="R720" s="2">
        <v>8.6999999999999993</v>
      </c>
      <c r="S720" s="2">
        <v>0</v>
      </c>
      <c r="T720" s="3"/>
      <c r="U720" s="2">
        <v>2</v>
      </c>
      <c r="V720" s="2">
        <v>7.1</v>
      </c>
      <c r="W720" s="2">
        <v>0</v>
      </c>
      <c r="X720" s="2">
        <v>100.1</v>
      </c>
      <c r="Y720" t="str">
        <f t="shared" si="44"/>
        <v>Chester Rogers</v>
      </c>
      <c r="Z720" t="str">
        <f t="shared" si="45"/>
        <v>2019-Chester Rogers</v>
      </c>
      <c r="AA720" s="13">
        <f t="shared" si="46"/>
        <v>238.66666666666666</v>
      </c>
      <c r="AB720">
        <f t="shared" si="47"/>
        <v>92</v>
      </c>
    </row>
    <row r="721" spans="1:28" x14ac:dyDescent="0.2">
      <c r="A721">
        <v>2019</v>
      </c>
      <c r="B721" s="1">
        <v>221</v>
      </c>
      <c r="C721" s="2" t="s">
        <v>955</v>
      </c>
      <c r="D721" s="2" t="s">
        <v>43</v>
      </c>
      <c r="E721" s="2">
        <v>23</v>
      </c>
      <c r="F721" s="3"/>
      <c r="G721" s="2">
        <v>16</v>
      </c>
      <c r="H721" s="2">
        <v>3</v>
      </c>
      <c r="I721" s="2">
        <v>30</v>
      </c>
      <c r="J721" s="2">
        <v>16</v>
      </c>
      <c r="K721" s="2">
        <v>136</v>
      </c>
      <c r="L721" s="2">
        <v>1</v>
      </c>
      <c r="M721" s="2">
        <v>10</v>
      </c>
      <c r="N721" s="2">
        <v>63</v>
      </c>
      <c r="O721" s="2">
        <v>3.9</v>
      </c>
      <c r="P721" s="2">
        <v>73</v>
      </c>
      <c r="Q721" s="2">
        <v>4.5999999999999996</v>
      </c>
      <c r="R721" s="2">
        <v>7.1</v>
      </c>
      <c r="S721" s="2">
        <v>0</v>
      </c>
      <c r="T721" s="3"/>
      <c r="U721" s="2">
        <v>3</v>
      </c>
      <c r="V721" s="2">
        <v>10</v>
      </c>
      <c r="W721" s="2">
        <v>1</v>
      </c>
      <c r="X721" s="2">
        <v>62.6</v>
      </c>
      <c r="Y721" t="str">
        <f t="shared" si="44"/>
        <v>Ian Thomas</v>
      </c>
      <c r="Z721" t="str">
        <f t="shared" si="45"/>
        <v>2019-Ian Thomas</v>
      </c>
      <c r="AA721" s="13">
        <f t="shared" si="46"/>
        <v>136</v>
      </c>
      <c r="AB721">
        <f t="shared" si="47"/>
        <v>73</v>
      </c>
    </row>
    <row r="722" spans="1:28" x14ac:dyDescent="0.2">
      <c r="A722">
        <v>2019</v>
      </c>
      <c r="B722" s="1">
        <v>222</v>
      </c>
      <c r="C722" s="2" t="s">
        <v>419</v>
      </c>
      <c r="D722" s="2" t="s">
        <v>90</v>
      </c>
      <c r="E722" s="2">
        <v>28</v>
      </c>
      <c r="F722" s="2" t="s">
        <v>1131</v>
      </c>
      <c r="G722" s="2">
        <v>16</v>
      </c>
      <c r="H722" s="2">
        <v>3</v>
      </c>
      <c r="I722" s="2">
        <v>28</v>
      </c>
      <c r="J722" s="2">
        <v>16</v>
      </c>
      <c r="K722" s="2">
        <v>173</v>
      </c>
      <c r="L722" s="2">
        <v>1</v>
      </c>
      <c r="M722" s="2">
        <v>10</v>
      </c>
      <c r="N722" s="2">
        <v>100</v>
      </c>
      <c r="O722" s="2">
        <v>6.3</v>
      </c>
      <c r="P722" s="2">
        <v>73</v>
      </c>
      <c r="Q722" s="2">
        <v>4.5999999999999996</v>
      </c>
      <c r="R722" s="2">
        <v>7.8</v>
      </c>
      <c r="S722" s="2">
        <v>0</v>
      </c>
      <c r="T722" s="3"/>
      <c r="U722" s="2">
        <v>0</v>
      </c>
      <c r="V722" s="2">
        <v>0</v>
      </c>
      <c r="W722" s="2">
        <v>1</v>
      </c>
      <c r="X722" s="2">
        <v>72.5</v>
      </c>
      <c r="Y722" t="str">
        <f t="shared" si="44"/>
        <v>Logan Thomas</v>
      </c>
      <c r="Z722" t="str">
        <f t="shared" si="45"/>
        <v>2019-Logan Thomas</v>
      </c>
      <c r="AA722" s="13">
        <f t="shared" si="46"/>
        <v>173</v>
      </c>
      <c r="AB722">
        <f t="shared" si="47"/>
        <v>73</v>
      </c>
    </row>
    <row r="723" spans="1:28" x14ac:dyDescent="0.2">
      <c r="A723">
        <v>2019</v>
      </c>
      <c r="B723" s="1">
        <v>223</v>
      </c>
      <c r="C723" s="2" t="s">
        <v>172</v>
      </c>
      <c r="D723" s="2" t="s">
        <v>39</v>
      </c>
      <c r="E723" s="2">
        <v>26</v>
      </c>
      <c r="F723" s="3"/>
      <c r="G723" s="2">
        <v>16</v>
      </c>
      <c r="H723" s="2">
        <v>0</v>
      </c>
      <c r="I723" s="2">
        <v>21</v>
      </c>
      <c r="J723" s="2">
        <v>15</v>
      </c>
      <c r="K723" s="2">
        <v>88</v>
      </c>
      <c r="L723" s="2">
        <v>1</v>
      </c>
      <c r="M723" s="2">
        <v>5</v>
      </c>
      <c r="N723" s="2">
        <v>9</v>
      </c>
      <c r="O723" s="2">
        <v>0.6</v>
      </c>
      <c r="P723" s="2">
        <v>79</v>
      </c>
      <c r="Q723" s="2">
        <v>5.3</v>
      </c>
      <c r="R723" s="2">
        <v>0.4</v>
      </c>
      <c r="S723" s="2">
        <v>0</v>
      </c>
      <c r="T723" s="3"/>
      <c r="U723" s="2">
        <v>0</v>
      </c>
      <c r="V723" s="2">
        <v>0</v>
      </c>
      <c r="W723" s="2">
        <v>1</v>
      </c>
      <c r="X723" s="2">
        <v>75.099999999999994</v>
      </c>
      <c r="Y723" t="str">
        <f t="shared" si="44"/>
        <v>Ameer Abdullah</v>
      </c>
      <c r="Z723" t="str">
        <f t="shared" si="45"/>
        <v>2019-Ameer Abdullah</v>
      </c>
      <c r="AA723" s="13">
        <f t="shared" si="46"/>
        <v>88</v>
      </c>
      <c r="AB723">
        <f t="shared" si="47"/>
        <v>79</v>
      </c>
    </row>
    <row r="724" spans="1:28" x14ac:dyDescent="0.2">
      <c r="A724">
        <v>2019</v>
      </c>
      <c r="B724" s="1">
        <v>224</v>
      </c>
      <c r="C724" s="2" t="s">
        <v>1081</v>
      </c>
      <c r="D724" s="2" t="s">
        <v>53</v>
      </c>
      <c r="E724" s="2">
        <v>24</v>
      </c>
      <c r="F724" s="2" t="s">
        <v>311</v>
      </c>
      <c r="G724" s="2">
        <v>16</v>
      </c>
      <c r="H724" s="2">
        <v>6</v>
      </c>
      <c r="I724" s="2">
        <v>22</v>
      </c>
      <c r="J724" s="2">
        <v>15</v>
      </c>
      <c r="K724" s="2">
        <v>91</v>
      </c>
      <c r="L724" s="2">
        <v>2</v>
      </c>
      <c r="M724" s="2">
        <v>8</v>
      </c>
      <c r="N724" s="2">
        <v>51</v>
      </c>
      <c r="O724" s="2">
        <v>3.4</v>
      </c>
      <c r="P724" s="2">
        <v>40</v>
      </c>
      <c r="Q724" s="2">
        <v>2.7</v>
      </c>
      <c r="R724" s="2">
        <v>5.3</v>
      </c>
      <c r="S724" s="2">
        <v>0</v>
      </c>
      <c r="T724" s="3"/>
      <c r="U724" s="2">
        <v>0</v>
      </c>
      <c r="V724" s="2">
        <v>0</v>
      </c>
      <c r="W724" s="2">
        <v>1</v>
      </c>
      <c r="X724" s="2">
        <v>87.5</v>
      </c>
      <c r="Y724" t="str">
        <f t="shared" si="44"/>
        <v>Ross Dwelley</v>
      </c>
      <c r="Z724" t="str">
        <f t="shared" si="45"/>
        <v>2019-Ross Dwelley</v>
      </c>
      <c r="AA724" s="13">
        <f t="shared" si="46"/>
        <v>91</v>
      </c>
      <c r="AB724">
        <f t="shared" si="47"/>
        <v>40</v>
      </c>
    </row>
    <row r="725" spans="1:28" x14ac:dyDescent="0.2">
      <c r="A725">
        <v>2019</v>
      </c>
      <c r="B725" s="1">
        <v>225</v>
      </c>
      <c r="C725" s="2" t="s">
        <v>1016</v>
      </c>
      <c r="D725" s="2" t="s">
        <v>28</v>
      </c>
      <c r="E725" s="2">
        <v>28</v>
      </c>
      <c r="F725" s="2" t="s">
        <v>232</v>
      </c>
      <c r="G725" s="2">
        <v>15</v>
      </c>
      <c r="H725" s="2">
        <v>6</v>
      </c>
      <c r="I725" s="2">
        <v>27</v>
      </c>
      <c r="J725" s="2">
        <v>15</v>
      </c>
      <c r="K725" s="2">
        <v>149</v>
      </c>
      <c r="L725" s="2">
        <v>3</v>
      </c>
      <c r="M725" s="2">
        <v>10</v>
      </c>
      <c r="N725" s="2">
        <v>81</v>
      </c>
      <c r="O725" s="2">
        <v>5.4</v>
      </c>
      <c r="P725" s="2">
        <v>68</v>
      </c>
      <c r="Q725" s="2">
        <v>4.5</v>
      </c>
      <c r="R725" s="2">
        <v>6.3</v>
      </c>
      <c r="S725" s="2">
        <v>3</v>
      </c>
      <c r="T725" s="2">
        <v>5</v>
      </c>
      <c r="U725" s="2">
        <v>5</v>
      </c>
      <c r="V725" s="2">
        <v>18.5</v>
      </c>
      <c r="W725" s="2">
        <v>0</v>
      </c>
      <c r="X725" s="2">
        <v>108.4</v>
      </c>
      <c r="Y725" t="str">
        <f t="shared" si="44"/>
        <v>Demetrius Harris</v>
      </c>
      <c r="Z725" t="str">
        <f t="shared" si="45"/>
        <v>2019-Demetrius Harris</v>
      </c>
      <c r="AA725" s="13">
        <f t="shared" si="46"/>
        <v>158.93333333333334</v>
      </c>
      <c r="AB725">
        <f t="shared" si="47"/>
        <v>72.533333333333331</v>
      </c>
    </row>
    <row r="726" spans="1:28" x14ac:dyDescent="0.2">
      <c r="A726">
        <v>2019</v>
      </c>
      <c r="B726" s="1">
        <v>226</v>
      </c>
      <c r="C726" s="2" t="s">
        <v>1075</v>
      </c>
      <c r="D726" s="2" t="s">
        <v>19</v>
      </c>
      <c r="E726" s="2">
        <v>35</v>
      </c>
      <c r="F726" s="2" t="s">
        <v>232</v>
      </c>
      <c r="G726" s="2">
        <v>16</v>
      </c>
      <c r="H726" s="2">
        <v>11</v>
      </c>
      <c r="I726" s="2">
        <v>19</v>
      </c>
      <c r="J726" s="2">
        <v>15</v>
      </c>
      <c r="K726" s="2">
        <v>156</v>
      </c>
      <c r="L726" s="2">
        <v>1</v>
      </c>
      <c r="M726" s="2">
        <v>8</v>
      </c>
      <c r="N726" s="2">
        <v>74</v>
      </c>
      <c r="O726" s="2">
        <v>4.9000000000000004</v>
      </c>
      <c r="P726" s="2">
        <v>82</v>
      </c>
      <c r="Q726" s="2">
        <v>5.5</v>
      </c>
      <c r="R726" s="2">
        <v>5.7</v>
      </c>
      <c r="S726" s="2">
        <v>0</v>
      </c>
      <c r="T726" s="3"/>
      <c r="U726" s="2">
        <v>0</v>
      </c>
      <c r="V726" s="2">
        <v>0</v>
      </c>
      <c r="W726" s="2">
        <v>0</v>
      </c>
      <c r="X726" s="2">
        <v>118.4</v>
      </c>
      <c r="Y726" t="str">
        <f t="shared" si="44"/>
        <v>Marcedes Lewis</v>
      </c>
      <c r="Z726" t="str">
        <f t="shared" si="45"/>
        <v>2019-Marcedes Lewis</v>
      </c>
      <c r="AA726" s="13">
        <f t="shared" si="46"/>
        <v>156</v>
      </c>
      <c r="AB726">
        <f t="shared" si="47"/>
        <v>82</v>
      </c>
    </row>
    <row r="727" spans="1:28" x14ac:dyDescent="0.2">
      <c r="A727">
        <v>2019</v>
      </c>
      <c r="B727" s="1">
        <v>227</v>
      </c>
      <c r="C727" s="2" t="s">
        <v>36</v>
      </c>
      <c r="D727" s="2" t="s">
        <v>37</v>
      </c>
      <c r="E727" s="2">
        <v>22</v>
      </c>
      <c r="F727" s="3"/>
      <c r="G727" s="2">
        <v>15</v>
      </c>
      <c r="H727" s="2">
        <v>0</v>
      </c>
      <c r="I727" s="2">
        <v>20</v>
      </c>
      <c r="J727" s="2">
        <v>15</v>
      </c>
      <c r="K727" s="2">
        <v>107</v>
      </c>
      <c r="L727" s="2">
        <v>1</v>
      </c>
      <c r="M727" s="2">
        <v>4</v>
      </c>
      <c r="N727" s="2">
        <v>-28</v>
      </c>
      <c r="O727" s="2">
        <v>-1.9</v>
      </c>
      <c r="P727" s="2">
        <v>135</v>
      </c>
      <c r="Q727" s="2">
        <v>9</v>
      </c>
      <c r="R727" s="2">
        <v>-0.9</v>
      </c>
      <c r="S727" s="2">
        <v>1</v>
      </c>
      <c r="T727" s="2">
        <v>15</v>
      </c>
      <c r="U727" s="2">
        <v>1</v>
      </c>
      <c r="V727" s="2">
        <v>5</v>
      </c>
      <c r="W727" s="2">
        <v>1</v>
      </c>
      <c r="X727" s="2">
        <v>82.7</v>
      </c>
      <c r="Y727" t="str">
        <f t="shared" si="44"/>
        <v>Tony Pollard</v>
      </c>
      <c r="Z727" t="str">
        <f t="shared" si="45"/>
        <v>2019-Tony Pollard</v>
      </c>
      <c r="AA727" s="13">
        <f t="shared" si="46"/>
        <v>114.13333333333334</v>
      </c>
      <c r="AB727">
        <f t="shared" si="47"/>
        <v>144</v>
      </c>
    </row>
    <row r="728" spans="1:28" x14ac:dyDescent="0.2">
      <c r="A728">
        <v>2019</v>
      </c>
      <c r="B728" s="1">
        <v>228</v>
      </c>
      <c r="C728" s="2" t="s">
        <v>1088</v>
      </c>
      <c r="D728" s="2" t="s">
        <v>51</v>
      </c>
      <c r="E728" s="2">
        <v>23</v>
      </c>
      <c r="F728" s="3"/>
      <c r="G728" s="2">
        <v>15</v>
      </c>
      <c r="H728" s="2">
        <v>3</v>
      </c>
      <c r="I728" s="2">
        <v>22</v>
      </c>
      <c r="J728" s="2">
        <v>15</v>
      </c>
      <c r="K728" s="2">
        <v>245</v>
      </c>
      <c r="L728" s="2">
        <v>1</v>
      </c>
      <c r="M728" s="2">
        <v>10</v>
      </c>
      <c r="N728" s="2">
        <v>144</v>
      </c>
      <c r="O728" s="2">
        <v>9.6</v>
      </c>
      <c r="P728" s="2">
        <v>101</v>
      </c>
      <c r="Q728" s="2">
        <v>6.7</v>
      </c>
      <c r="R728" s="2">
        <v>12</v>
      </c>
      <c r="S728" s="2">
        <v>0</v>
      </c>
      <c r="T728" s="3"/>
      <c r="U728" s="2">
        <v>1</v>
      </c>
      <c r="V728" s="2">
        <v>4.5</v>
      </c>
      <c r="W728" s="2">
        <v>0</v>
      </c>
      <c r="X728" s="2">
        <v>120.5</v>
      </c>
      <c r="Y728" t="str">
        <f t="shared" si="44"/>
        <v>Malik Turner</v>
      </c>
      <c r="Z728" t="str">
        <f t="shared" si="45"/>
        <v>2019-Malik Turner</v>
      </c>
      <c r="AA728" s="13">
        <f t="shared" si="46"/>
        <v>261.33333333333331</v>
      </c>
      <c r="AB728">
        <f t="shared" si="47"/>
        <v>107.73333333333333</v>
      </c>
    </row>
    <row r="729" spans="1:28" x14ac:dyDescent="0.2">
      <c r="A729">
        <v>2019</v>
      </c>
      <c r="B729" s="1">
        <v>229</v>
      </c>
      <c r="C729" s="2" t="s">
        <v>147</v>
      </c>
      <c r="D729" s="2" t="s">
        <v>78</v>
      </c>
      <c r="E729" s="2">
        <v>22</v>
      </c>
      <c r="F729" s="3"/>
      <c r="G729" s="2">
        <v>7</v>
      </c>
      <c r="H729" s="2">
        <v>4</v>
      </c>
      <c r="I729" s="2">
        <v>21</v>
      </c>
      <c r="J729" s="2">
        <v>15</v>
      </c>
      <c r="K729" s="2">
        <v>89</v>
      </c>
      <c r="L729" s="2">
        <v>0</v>
      </c>
      <c r="M729" s="2">
        <v>3</v>
      </c>
      <c r="N729" s="2">
        <v>-3</v>
      </c>
      <c r="O729" s="2">
        <v>-0.2</v>
      </c>
      <c r="P729" s="2">
        <v>92</v>
      </c>
      <c r="Q729" s="2">
        <v>6.1</v>
      </c>
      <c r="R729" s="2">
        <v>-0.5</v>
      </c>
      <c r="S729" s="2">
        <v>1</v>
      </c>
      <c r="T729" s="2">
        <v>15</v>
      </c>
      <c r="U729" s="2">
        <v>1</v>
      </c>
      <c r="V729" s="2">
        <v>4.8</v>
      </c>
      <c r="W729" s="2">
        <v>0</v>
      </c>
      <c r="X729" s="2">
        <v>79.3</v>
      </c>
      <c r="Y729" t="str">
        <f t="shared" si="44"/>
        <v>Mark Walton</v>
      </c>
      <c r="Z729" t="str">
        <f t="shared" si="45"/>
        <v>2019-Mark Walton</v>
      </c>
      <c r="AA729" s="13">
        <f t="shared" si="46"/>
        <v>203.42857142857142</v>
      </c>
      <c r="AB729">
        <f t="shared" si="47"/>
        <v>210.28571428571428</v>
      </c>
    </row>
    <row r="730" spans="1:28" x14ac:dyDescent="0.2">
      <c r="A730">
        <v>2019</v>
      </c>
      <c r="B730" s="1">
        <v>230</v>
      </c>
      <c r="C730" s="2" t="s">
        <v>1121</v>
      </c>
      <c r="D730" s="2" t="s">
        <v>16</v>
      </c>
      <c r="E730" s="2">
        <v>23</v>
      </c>
      <c r="F730" s="3"/>
      <c r="G730" s="2">
        <v>16</v>
      </c>
      <c r="H730" s="2">
        <v>2</v>
      </c>
      <c r="I730" s="2">
        <v>26</v>
      </c>
      <c r="J730" s="2">
        <v>15</v>
      </c>
      <c r="K730" s="2">
        <v>159</v>
      </c>
      <c r="L730" s="2">
        <v>2</v>
      </c>
      <c r="M730" s="2">
        <v>10</v>
      </c>
      <c r="N730" s="2">
        <v>145</v>
      </c>
      <c r="O730" s="2">
        <v>9.6999999999999993</v>
      </c>
      <c r="P730" s="2">
        <v>14</v>
      </c>
      <c r="Q730" s="2">
        <v>0.9</v>
      </c>
      <c r="R730" s="2">
        <v>13.5</v>
      </c>
      <c r="S730" s="2">
        <v>0</v>
      </c>
      <c r="T730" s="3"/>
      <c r="U730" s="2">
        <v>1</v>
      </c>
      <c r="V730" s="2">
        <v>3.8</v>
      </c>
      <c r="W730" s="2">
        <v>2</v>
      </c>
      <c r="X730" s="2">
        <v>69.2</v>
      </c>
      <c r="Y730" t="str">
        <f t="shared" si="44"/>
        <v>Justin Watson</v>
      </c>
      <c r="Z730" t="str">
        <f t="shared" si="45"/>
        <v>2019-Justin Watson</v>
      </c>
      <c r="AA730" s="13">
        <f t="shared" si="46"/>
        <v>159</v>
      </c>
      <c r="AB730">
        <f t="shared" si="47"/>
        <v>14</v>
      </c>
    </row>
    <row r="731" spans="1:28" x14ac:dyDescent="0.2">
      <c r="A731">
        <v>2019</v>
      </c>
      <c r="B731" s="1">
        <v>231</v>
      </c>
      <c r="C731" s="2" t="s">
        <v>154</v>
      </c>
      <c r="D731" s="2" t="s">
        <v>62</v>
      </c>
      <c r="E731" s="2">
        <v>24</v>
      </c>
      <c r="F731" s="3"/>
      <c r="G731" s="2">
        <v>12</v>
      </c>
      <c r="H731" s="2">
        <v>0</v>
      </c>
      <c r="I731" s="2">
        <v>19</v>
      </c>
      <c r="J731" s="2">
        <v>15</v>
      </c>
      <c r="K731" s="2">
        <v>167</v>
      </c>
      <c r="L731" s="2">
        <v>1</v>
      </c>
      <c r="M731" s="2">
        <v>7</v>
      </c>
      <c r="N731" s="2">
        <v>-12</v>
      </c>
      <c r="O731" s="2">
        <v>-0.8</v>
      </c>
      <c r="P731" s="2">
        <v>179</v>
      </c>
      <c r="Q731" s="2">
        <v>11.9</v>
      </c>
      <c r="R731" s="2">
        <v>1.1000000000000001</v>
      </c>
      <c r="S731" s="2">
        <v>0</v>
      </c>
      <c r="T731" s="3"/>
      <c r="U731" s="2">
        <v>0</v>
      </c>
      <c r="V731" s="2">
        <v>0</v>
      </c>
      <c r="W731" s="2">
        <v>0</v>
      </c>
      <c r="X731" s="2">
        <v>120.8</v>
      </c>
      <c r="Y731" t="str">
        <f t="shared" si="44"/>
        <v>Darrel Williams</v>
      </c>
      <c r="Z731" t="str">
        <f t="shared" si="45"/>
        <v>2019-Darrel Williams</v>
      </c>
      <c r="AA731" s="13">
        <f t="shared" si="46"/>
        <v>222.66666666666666</v>
      </c>
      <c r="AB731">
        <f t="shared" si="47"/>
        <v>238.66666666666666</v>
      </c>
    </row>
    <row r="732" spans="1:28" x14ac:dyDescent="0.2">
      <c r="A732">
        <v>2019</v>
      </c>
      <c r="B732" s="1">
        <v>232</v>
      </c>
      <c r="C732" s="2" t="s">
        <v>535</v>
      </c>
      <c r="D732" s="2" t="s">
        <v>88</v>
      </c>
      <c r="E732" s="2">
        <v>25</v>
      </c>
      <c r="F732" s="2" t="s">
        <v>232</v>
      </c>
      <c r="G732" s="2">
        <v>16</v>
      </c>
      <c r="H732" s="2">
        <v>10</v>
      </c>
      <c r="I732" s="2">
        <v>19</v>
      </c>
      <c r="J732" s="2">
        <v>15</v>
      </c>
      <c r="K732" s="2">
        <v>202</v>
      </c>
      <c r="L732" s="2">
        <v>1</v>
      </c>
      <c r="M732" s="2">
        <v>11</v>
      </c>
      <c r="N732" s="2">
        <v>98</v>
      </c>
      <c r="O732" s="2">
        <v>6.5</v>
      </c>
      <c r="P732" s="2">
        <v>104</v>
      </c>
      <c r="Q732" s="2">
        <v>6.9</v>
      </c>
      <c r="R732" s="2">
        <v>7.2</v>
      </c>
      <c r="S732" s="2">
        <v>3</v>
      </c>
      <c r="T732" s="2">
        <v>5</v>
      </c>
      <c r="U732" s="2">
        <v>1</v>
      </c>
      <c r="V732" s="2">
        <v>5.3</v>
      </c>
      <c r="W732" s="2">
        <v>1</v>
      </c>
      <c r="X732" s="2">
        <v>106.6</v>
      </c>
      <c r="Y732" t="str">
        <f t="shared" si="44"/>
        <v>Maxx Williams</v>
      </c>
      <c r="Z732" t="str">
        <f t="shared" si="45"/>
        <v>2019-Maxx Williams</v>
      </c>
      <c r="AA732" s="13">
        <f t="shared" si="46"/>
        <v>202</v>
      </c>
      <c r="AB732">
        <f t="shared" si="47"/>
        <v>104</v>
      </c>
    </row>
    <row r="733" spans="1:28" x14ac:dyDescent="0.2">
      <c r="A733">
        <v>2019</v>
      </c>
      <c r="B733" s="1">
        <v>233</v>
      </c>
      <c r="C733" s="2" t="s">
        <v>159</v>
      </c>
      <c r="D733" s="2" t="s">
        <v>31</v>
      </c>
      <c r="E733" s="2">
        <v>23</v>
      </c>
      <c r="F733" s="3"/>
      <c r="G733" s="2">
        <v>16</v>
      </c>
      <c r="H733" s="2">
        <v>1</v>
      </c>
      <c r="I733" s="2">
        <v>24</v>
      </c>
      <c r="J733" s="2">
        <v>14</v>
      </c>
      <c r="K733" s="2">
        <v>144</v>
      </c>
      <c r="L733" s="2">
        <v>2</v>
      </c>
      <c r="M733" s="2">
        <v>9</v>
      </c>
      <c r="N733" s="2">
        <v>25</v>
      </c>
      <c r="O733" s="2">
        <v>1.8</v>
      </c>
      <c r="P733" s="2">
        <v>119</v>
      </c>
      <c r="Q733" s="2">
        <v>8.5</v>
      </c>
      <c r="R733" s="2">
        <v>1.5</v>
      </c>
      <c r="S733" s="2">
        <v>0</v>
      </c>
      <c r="T733" s="3"/>
      <c r="U733" s="2">
        <v>2</v>
      </c>
      <c r="V733" s="2">
        <v>8.3000000000000007</v>
      </c>
      <c r="W733" s="2">
        <v>1</v>
      </c>
      <c r="X733" s="2">
        <v>86.1</v>
      </c>
      <c r="Y733" t="str">
        <f t="shared" si="44"/>
        <v>Ryquell Armstead</v>
      </c>
      <c r="Z733" t="str">
        <f t="shared" si="45"/>
        <v>2019-Ryquell Armstead</v>
      </c>
      <c r="AA733" s="13">
        <f t="shared" si="46"/>
        <v>144</v>
      </c>
      <c r="AB733">
        <f t="shared" si="47"/>
        <v>119</v>
      </c>
    </row>
    <row r="734" spans="1:28" x14ac:dyDescent="0.2">
      <c r="A734">
        <v>2019</v>
      </c>
      <c r="B734" s="1">
        <v>234</v>
      </c>
      <c r="C734" s="2" t="s">
        <v>130</v>
      </c>
      <c r="D734" s="2" t="s">
        <v>78</v>
      </c>
      <c r="E734" s="2">
        <v>24</v>
      </c>
      <c r="F734" s="2" t="s">
        <v>17</v>
      </c>
      <c r="G734" s="2">
        <v>12</v>
      </c>
      <c r="H734" s="2">
        <v>6</v>
      </c>
      <c r="I734" s="2">
        <v>24</v>
      </c>
      <c r="J734" s="2">
        <v>14</v>
      </c>
      <c r="K734" s="2">
        <v>63</v>
      </c>
      <c r="L734" s="2">
        <v>0</v>
      </c>
      <c r="M734" s="2">
        <v>4</v>
      </c>
      <c r="N734" s="2">
        <v>-24</v>
      </c>
      <c r="O734" s="2">
        <v>-1.7</v>
      </c>
      <c r="P734" s="2">
        <v>87</v>
      </c>
      <c r="Q734" s="2">
        <v>6.2</v>
      </c>
      <c r="R734" s="2">
        <v>-0.3</v>
      </c>
      <c r="S734" s="2">
        <v>0</v>
      </c>
      <c r="T734" s="3"/>
      <c r="U734" s="2">
        <v>4</v>
      </c>
      <c r="V734" s="2">
        <v>16.7</v>
      </c>
      <c r="W734" s="2">
        <v>1</v>
      </c>
      <c r="X734" s="2">
        <v>45.8</v>
      </c>
      <c r="Y734" t="str">
        <f t="shared" si="44"/>
        <v>Kalen Ballage</v>
      </c>
      <c r="Z734" t="str">
        <f t="shared" si="45"/>
        <v>2019-Kalen Ballage</v>
      </c>
      <c r="AA734" s="13">
        <f t="shared" si="46"/>
        <v>84</v>
      </c>
      <c r="AB734">
        <f t="shared" si="47"/>
        <v>116</v>
      </c>
    </row>
    <row r="735" spans="1:28" x14ac:dyDescent="0.2">
      <c r="A735">
        <v>2019</v>
      </c>
      <c r="B735" s="1">
        <v>235</v>
      </c>
      <c r="C735" s="2" t="s">
        <v>422</v>
      </c>
      <c r="D735" s="2" t="s">
        <v>41</v>
      </c>
      <c r="E735" s="2">
        <v>28</v>
      </c>
      <c r="F735" s="2" t="s">
        <v>311</v>
      </c>
      <c r="G735" s="2">
        <v>8</v>
      </c>
      <c r="H735" s="2">
        <v>5</v>
      </c>
      <c r="I735" s="2">
        <v>24</v>
      </c>
      <c r="J735" s="2">
        <v>14</v>
      </c>
      <c r="K735" s="2">
        <v>84</v>
      </c>
      <c r="L735" s="2">
        <v>0</v>
      </c>
      <c r="M735" s="2">
        <v>5</v>
      </c>
      <c r="N735" s="2">
        <v>48</v>
      </c>
      <c r="O735" s="2">
        <v>3.4</v>
      </c>
      <c r="P735" s="2">
        <v>36</v>
      </c>
      <c r="Q735" s="2">
        <v>2.6</v>
      </c>
      <c r="R735" s="2">
        <v>5</v>
      </c>
      <c r="S735" s="2">
        <v>0</v>
      </c>
      <c r="T735" s="3"/>
      <c r="U735" s="2">
        <v>2</v>
      </c>
      <c r="V735" s="2">
        <v>8.3000000000000007</v>
      </c>
      <c r="W735" s="2">
        <v>1</v>
      </c>
      <c r="X735" s="2">
        <v>47.9</v>
      </c>
      <c r="Y735" t="str">
        <f t="shared" si="44"/>
        <v>Trey Burton</v>
      </c>
      <c r="Z735" t="str">
        <f t="shared" si="45"/>
        <v>2019-Trey Burton</v>
      </c>
      <c r="AA735" s="13">
        <f t="shared" si="46"/>
        <v>168</v>
      </c>
      <c r="AB735">
        <f t="shared" si="47"/>
        <v>72</v>
      </c>
    </row>
    <row r="736" spans="1:28" x14ac:dyDescent="0.2">
      <c r="A736">
        <v>2019</v>
      </c>
      <c r="B736" s="1">
        <v>236</v>
      </c>
      <c r="C736" s="2" t="s">
        <v>994</v>
      </c>
      <c r="D736" s="2" t="s">
        <v>26</v>
      </c>
      <c r="E736" s="2">
        <v>24</v>
      </c>
      <c r="F736" s="3"/>
      <c r="G736" s="2">
        <v>15</v>
      </c>
      <c r="H736" s="2">
        <v>1</v>
      </c>
      <c r="I736" s="2">
        <v>24</v>
      </c>
      <c r="J736" s="2">
        <v>14</v>
      </c>
      <c r="K736" s="2">
        <v>204</v>
      </c>
      <c r="L736" s="2">
        <v>1</v>
      </c>
      <c r="M736" s="2">
        <v>9</v>
      </c>
      <c r="N736" s="2">
        <v>133</v>
      </c>
      <c r="O736" s="2">
        <v>9.5</v>
      </c>
      <c r="P736" s="2">
        <v>71</v>
      </c>
      <c r="Q736" s="2">
        <v>5.0999999999999996</v>
      </c>
      <c r="R736" s="2">
        <v>9.3000000000000007</v>
      </c>
      <c r="S736" s="2">
        <v>0</v>
      </c>
      <c r="T736" s="3"/>
      <c r="U736" s="2">
        <v>1</v>
      </c>
      <c r="V736" s="2">
        <v>4.2</v>
      </c>
      <c r="W736" s="2">
        <v>1</v>
      </c>
      <c r="X736" s="2">
        <v>82.6</v>
      </c>
      <c r="Y736" t="str">
        <f t="shared" si="44"/>
        <v>Anthony Firkser</v>
      </c>
      <c r="Z736" t="str">
        <f t="shared" si="45"/>
        <v>2019-Anthony Firkser</v>
      </c>
      <c r="AA736" s="13">
        <f t="shared" si="46"/>
        <v>217.6</v>
      </c>
      <c r="AB736">
        <f t="shared" si="47"/>
        <v>75.733333333333334</v>
      </c>
    </row>
    <row r="737" spans="1:28" x14ac:dyDescent="0.2">
      <c r="A737">
        <v>2019</v>
      </c>
      <c r="B737" s="1">
        <v>237</v>
      </c>
      <c r="C737" s="2" t="s">
        <v>966</v>
      </c>
      <c r="D737" s="2" t="s">
        <v>60</v>
      </c>
      <c r="E737" s="2">
        <v>27</v>
      </c>
      <c r="F737" s="2" t="s">
        <v>232</v>
      </c>
      <c r="G737" s="2">
        <v>14</v>
      </c>
      <c r="H737" s="2">
        <v>11</v>
      </c>
      <c r="I737" s="2">
        <v>20</v>
      </c>
      <c r="J737" s="2">
        <v>14</v>
      </c>
      <c r="K737" s="2">
        <v>114</v>
      </c>
      <c r="L737" s="2">
        <v>1</v>
      </c>
      <c r="M737" s="2">
        <v>9</v>
      </c>
      <c r="N737" s="2">
        <v>72</v>
      </c>
      <c r="O737" s="2">
        <v>5.0999999999999996</v>
      </c>
      <c r="P737" s="2">
        <v>42</v>
      </c>
      <c r="Q737" s="2">
        <v>3</v>
      </c>
      <c r="R737" s="2">
        <v>5.4</v>
      </c>
      <c r="S737" s="2">
        <v>1</v>
      </c>
      <c r="T737" s="2">
        <v>14</v>
      </c>
      <c r="U737" s="2">
        <v>0</v>
      </c>
      <c r="V737" s="2">
        <v>0</v>
      </c>
      <c r="W737" s="2">
        <v>1</v>
      </c>
      <c r="X737" s="2">
        <v>80</v>
      </c>
      <c r="Y737" t="str">
        <f t="shared" si="44"/>
        <v>Jeff Heuerman</v>
      </c>
      <c r="Z737" t="str">
        <f t="shared" si="45"/>
        <v>2019-Jeff Heuerman</v>
      </c>
      <c r="AA737" s="13">
        <f t="shared" si="46"/>
        <v>130.28571428571428</v>
      </c>
      <c r="AB737">
        <f t="shared" si="47"/>
        <v>48</v>
      </c>
    </row>
    <row r="738" spans="1:28" x14ac:dyDescent="0.2">
      <c r="A738">
        <v>2019</v>
      </c>
      <c r="B738" s="1">
        <v>238</v>
      </c>
      <c r="C738" s="2" t="s">
        <v>104</v>
      </c>
      <c r="D738" s="2" t="s">
        <v>58</v>
      </c>
      <c r="E738" s="2">
        <v>23</v>
      </c>
      <c r="F738" s="2" t="s">
        <v>17</v>
      </c>
      <c r="G738" s="2">
        <v>14</v>
      </c>
      <c r="H738" s="2">
        <v>12</v>
      </c>
      <c r="I738" s="2">
        <v>17</v>
      </c>
      <c r="J738" s="2">
        <v>14</v>
      </c>
      <c r="K738" s="2">
        <v>82</v>
      </c>
      <c r="L738" s="2">
        <v>0</v>
      </c>
      <c r="M738" s="2">
        <v>2</v>
      </c>
      <c r="N738" s="2">
        <v>2</v>
      </c>
      <c r="O738" s="2">
        <v>0.1</v>
      </c>
      <c r="P738" s="2">
        <v>80</v>
      </c>
      <c r="Q738" s="2">
        <v>5.7</v>
      </c>
      <c r="R738" s="2">
        <v>-0.3</v>
      </c>
      <c r="S738" s="2">
        <v>0</v>
      </c>
      <c r="T738" s="3"/>
      <c r="U738" s="2">
        <v>1</v>
      </c>
      <c r="V738" s="2">
        <v>5.9</v>
      </c>
      <c r="W738" s="2">
        <v>0</v>
      </c>
      <c r="X738" s="2">
        <v>86.8</v>
      </c>
      <c r="Y738" t="str">
        <f t="shared" si="44"/>
        <v>Marlon Mack</v>
      </c>
      <c r="Z738" t="str">
        <f t="shared" si="45"/>
        <v>2019-Marlon Mack</v>
      </c>
      <c r="AA738" s="13">
        <f t="shared" si="46"/>
        <v>93.714285714285708</v>
      </c>
      <c r="AB738">
        <f t="shared" si="47"/>
        <v>91.428571428571431</v>
      </c>
    </row>
    <row r="739" spans="1:28" x14ac:dyDescent="0.2">
      <c r="A739">
        <v>2019</v>
      </c>
      <c r="B739" s="1">
        <v>239</v>
      </c>
      <c r="C739" s="2" t="s">
        <v>93</v>
      </c>
      <c r="D739" s="2" t="s">
        <v>53</v>
      </c>
      <c r="E739" s="2">
        <v>27</v>
      </c>
      <c r="F739" s="3"/>
      <c r="G739" s="2">
        <v>16</v>
      </c>
      <c r="H739" s="2">
        <v>0</v>
      </c>
      <c r="I739" s="2">
        <v>22</v>
      </c>
      <c r="J739" s="2">
        <v>14</v>
      </c>
      <c r="K739" s="2">
        <v>180</v>
      </c>
      <c r="L739" s="2">
        <v>2</v>
      </c>
      <c r="M739" s="2">
        <v>6</v>
      </c>
      <c r="N739" s="2">
        <v>25</v>
      </c>
      <c r="O739" s="2">
        <v>1.8</v>
      </c>
      <c r="P739" s="2">
        <v>155</v>
      </c>
      <c r="Q739" s="2">
        <v>11.1</v>
      </c>
      <c r="R739" s="2">
        <v>2</v>
      </c>
      <c r="S739" s="2">
        <v>1</v>
      </c>
      <c r="T739" s="2">
        <v>14</v>
      </c>
      <c r="U739" s="2">
        <v>2</v>
      </c>
      <c r="V739" s="2">
        <v>9.1</v>
      </c>
      <c r="W739" s="2">
        <v>0</v>
      </c>
      <c r="X739" s="2">
        <v>119.5</v>
      </c>
      <c r="Y739" t="str">
        <f t="shared" si="44"/>
        <v>Raheem Mostert</v>
      </c>
      <c r="Z739" t="str">
        <f t="shared" si="45"/>
        <v>2019-Raheem Mostert</v>
      </c>
      <c r="AA739" s="13">
        <f t="shared" si="46"/>
        <v>180</v>
      </c>
      <c r="AB739">
        <f t="shared" si="47"/>
        <v>155</v>
      </c>
    </row>
    <row r="740" spans="1:28" x14ac:dyDescent="0.2">
      <c r="A740">
        <v>2019</v>
      </c>
      <c r="B740" s="1">
        <v>240</v>
      </c>
      <c r="C740" s="2" t="s">
        <v>983</v>
      </c>
      <c r="D740" s="2" t="s">
        <v>31</v>
      </c>
      <c r="E740" s="2">
        <v>27</v>
      </c>
      <c r="F740" s="2" t="s">
        <v>232</v>
      </c>
      <c r="G740" s="2">
        <v>5</v>
      </c>
      <c r="H740" s="2">
        <v>5</v>
      </c>
      <c r="I740" s="2">
        <v>20</v>
      </c>
      <c r="J740" s="2">
        <v>14</v>
      </c>
      <c r="K740" s="2">
        <v>153</v>
      </c>
      <c r="L740" s="2">
        <v>2</v>
      </c>
      <c r="M740" s="2">
        <v>7</v>
      </c>
      <c r="N740" s="2">
        <v>69</v>
      </c>
      <c r="O740" s="2">
        <v>4.9000000000000004</v>
      </c>
      <c r="P740" s="2">
        <v>84</v>
      </c>
      <c r="Q740" s="2">
        <v>6</v>
      </c>
      <c r="R740" s="2">
        <v>5.9</v>
      </c>
      <c r="S740" s="2">
        <v>2</v>
      </c>
      <c r="T740" s="2">
        <v>7</v>
      </c>
      <c r="U740" s="2">
        <v>0</v>
      </c>
      <c r="V740" s="2">
        <v>0</v>
      </c>
      <c r="W740" s="2">
        <v>0</v>
      </c>
      <c r="X740" s="2">
        <v>125.6</v>
      </c>
      <c r="Y740" t="str">
        <f t="shared" si="44"/>
        <v>James O'Shaughnessy</v>
      </c>
      <c r="Z740" t="str">
        <f t="shared" si="45"/>
        <v>2019-James O'Shaughnessy</v>
      </c>
      <c r="AA740" s="13">
        <f t="shared" si="46"/>
        <v>489.6</v>
      </c>
      <c r="AB740">
        <f t="shared" si="47"/>
        <v>268.8</v>
      </c>
    </row>
    <row r="741" spans="1:28" x14ac:dyDescent="0.2">
      <c r="A741">
        <v>2019</v>
      </c>
      <c r="B741" s="1">
        <v>241</v>
      </c>
      <c r="C741" s="2" t="s">
        <v>962</v>
      </c>
      <c r="D741" s="2" t="s">
        <v>28</v>
      </c>
      <c r="E741" s="2">
        <v>24</v>
      </c>
      <c r="F741" s="2" t="s">
        <v>1131</v>
      </c>
      <c r="G741" s="2">
        <v>14</v>
      </c>
      <c r="H741" s="2">
        <v>3</v>
      </c>
      <c r="I741" s="2">
        <v>22</v>
      </c>
      <c r="J741" s="2">
        <v>14</v>
      </c>
      <c r="K741" s="2">
        <v>229</v>
      </c>
      <c r="L741" s="2">
        <v>4</v>
      </c>
      <c r="M741" s="2">
        <v>10</v>
      </c>
      <c r="N741" s="2">
        <v>134</v>
      </c>
      <c r="O741" s="2">
        <v>9.6</v>
      </c>
      <c r="P741" s="2">
        <v>95</v>
      </c>
      <c r="Q741" s="2">
        <v>6.8</v>
      </c>
      <c r="R741" s="2">
        <v>11.5</v>
      </c>
      <c r="S741" s="2">
        <v>0</v>
      </c>
      <c r="T741" s="3"/>
      <c r="U741" s="2">
        <v>1</v>
      </c>
      <c r="V741" s="2">
        <v>4.5</v>
      </c>
      <c r="W741" s="2">
        <v>0</v>
      </c>
      <c r="X741" s="2">
        <v>138.1</v>
      </c>
      <c r="Y741" t="str">
        <f t="shared" si="44"/>
        <v>Ricky Seals-Jones</v>
      </c>
      <c r="Z741" t="str">
        <f t="shared" si="45"/>
        <v>2019-Ricky Seals-Jones</v>
      </c>
      <c r="AA741" s="13">
        <f t="shared" si="46"/>
        <v>261.71428571428572</v>
      </c>
      <c r="AB741">
        <f t="shared" si="47"/>
        <v>108.57142857142857</v>
      </c>
    </row>
    <row r="742" spans="1:28" x14ac:dyDescent="0.2">
      <c r="A742">
        <v>2019</v>
      </c>
      <c r="B742" s="1">
        <v>242</v>
      </c>
      <c r="C742" s="2" t="s">
        <v>222</v>
      </c>
      <c r="D742" s="2" t="s">
        <v>37</v>
      </c>
      <c r="E742" s="2">
        <v>29</v>
      </c>
      <c r="F742" s="3"/>
      <c r="G742" s="2">
        <v>14</v>
      </c>
      <c r="H742" s="2">
        <v>0</v>
      </c>
      <c r="I742" s="2">
        <v>24</v>
      </c>
      <c r="J742" s="2">
        <v>13</v>
      </c>
      <c r="K742" s="2">
        <v>177</v>
      </c>
      <c r="L742" s="2">
        <v>1</v>
      </c>
      <c r="M742" s="2">
        <v>8</v>
      </c>
      <c r="N742" s="2">
        <v>92</v>
      </c>
      <c r="O742" s="2">
        <v>7.1</v>
      </c>
      <c r="P742" s="2">
        <v>85</v>
      </c>
      <c r="Q742" s="2">
        <v>6.5</v>
      </c>
      <c r="R742" s="2">
        <v>12.5</v>
      </c>
      <c r="S742" s="2">
        <v>0</v>
      </c>
      <c r="T742" s="3"/>
      <c r="U742" s="2">
        <v>0</v>
      </c>
      <c r="V742" s="2">
        <v>0</v>
      </c>
      <c r="W742" s="2">
        <v>1</v>
      </c>
      <c r="X742" s="2">
        <v>74.5</v>
      </c>
      <c r="Y742" t="str">
        <f t="shared" si="44"/>
        <v>Tavon Austin</v>
      </c>
      <c r="Z742" t="str">
        <f t="shared" si="45"/>
        <v>2019-Tavon Austin</v>
      </c>
      <c r="AA742" s="13">
        <f t="shared" si="46"/>
        <v>202.28571428571428</v>
      </c>
      <c r="AB742">
        <f t="shared" si="47"/>
        <v>97.142857142857139</v>
      </c>
    </row>
    <row r="743" spans="1:28" x14ac:dyDescent="0.2">
      <c r="A743">
        <v>2019</v>
      </c>
      <c r="B743" s="1">
        <v>243</v>
      </c>
      <c r="C743" s="2" t="s">
        <v>1139</v>
      </c>
      <c r="D743" s="2" t="s">
        <v>23</v>
      </c>
      <c r="E743" s="2">
        <v>23</v>
      </c>
      <c r="F743" s="2" t="s">
        <v>181</v>
      </c>
      <c r="G743" s="2">
        <v>16</v>
      </c>
      <c r="H743" s="2">
        <v>11</v>
      </c>
      <c r="I743" s="2">
        <v>22</v>
      </c>
      <c r="J743" s="2">
        <v>13</v>
      </c>
      <c r="K743" s="2">
        <v>198</v>
      </c>
      <c r="L743" s="2">
        <v>3</v>
      </c>
      <c r="M743" s="2">
        <v>10</v>
      </c>
      <c r="N743" s="2">
        <v>186</v>
      </c>
      <c r="O743" s="2">
        <v>14.3</v>
      </c>
      <c r="P743" s="2">
        <v>12</v>
      </c>
      <c r="Q743" s="2">
        <v>0.9</v>
      </c>
      <c r="R743" s="2">
        <v>17.2</v>
      </c>
      <c r="S743" s="2">
        <v>0</v>
      </c>
      <c r="T743" s="3"/>
      <c r="U743" s="2">
        <v>1</v>
      </c>
      <c r="V743" s="2">
        <v>4.5</v>
      </c>
      <c r="W743" s="2">
        <v>0</v>
      </c>
      <c r="X743" s="2">
        <v>128.4</v>
      </c>
      <c r="Y743" t="str">
        <f t="shared" si="44"/>
        <v>Miles Boykin</v>
      </c>
      <c r="Z743" t="str">
        <f t="shared" si="45"/>
        <v>2019-Miles Boykin</v>
      </c>
      <c r="AA743" s="13">
        <f t="shared" si="46"/>
        <v>198</v>
      </c>
      <c r="AB743">
        <f t="shared" si="47"/>
        <v>12</v>
      </c>
    </row>
    <row r="744" spans="1:28" x14ac:dyDescent="0.2">
      <c r="A744">
        <v>2019</v>
      </c>
      <c r="B744" s="1">
        <v>244</v>
      </c>
      <c r="C744" s="2" t="s">
        <v>313</v>
      </c>
      <c r="D744" s="2" t="s">
        <v>109</v>
      </c>
      <c r="E744" s="2">
        <v>29</v>
      </c>
      <c r="F744" s="3"/>
      <c r="G744" s="2">
        <v>16</v>
      </c>
      <c r="H744" s="2">
        <v>4</v>
      </c>
      <c r="I744" s="2">
        <v>19</v>
      </c>
      <c r="J744" s="2">
        <v>13</v>
      </c>
      <c r="K744" s="2">
        <v>108</v>
      </c>
      <c r="L744" s="2">
        <v>1</v>
      </c>
      <c r="M744" s="2">
        <v>4</v>
      </c>
      <c r="N744" s="2">
        <v>57</v>
      </c>
      <c r="O744" s="2">
        <v>4.4000000000000004</v>
      </c>
      <c r="P744" s="2">
        <v>51</v>
      </c>
      <c r="Q744" s="2">
        <v>3.9</v>
      </c>
      <c r="R744" s="2">
        <v>8.6999999999999993</v>
      </c>
      <c r="S744" s="2">
        <v>0</v>
      </c>
      <c r="T744" s="3"/>
      <c r="U744" s="2">
        <v>1</v>
      </c>
      <c r="V744" s="2">
        <v>5.3</v>
      </c>
      <c r="W744" s="2">
        <v>0</v>
      </c>
      <c r="X744" s="2">
        <v>100.3</v>
      </c>
      <c r="Y744" t="str">
        <f t="shared" si="44"/>
        <v>Derek Carrier</v>
      </c>
      <c r="Z744" t="str">
        <f t="shared" si="45"/>
        <v>2019-Derek Carrier</v>
      </c>
      <c r="AA744" s="13">
        <f t="shared" si="46"/>
        <v>108</v>
      </c>
      <c r="AB744">
        <f t="shared" si="47"/>
        <v>51</v>
      </c>
    </row>
    <row r="745" spans="1:28" x14ac:dyDescent="0.2">
      <c r="A745">
        <v>2019</v>
      </c>
      <c r="B745" s="1">
        <v>245</v>
      </c>
      <c r="C745" s="2" t="s">
        <v>67</v>
      </c>
      <c r="D745" s="2" t="s">
        <v>21</v>
      </c>
      <c r="E745" s="2">
        <v>36</v>
      </c>
      <c r="F745" s="2" t="s">
        <v>24</v>
      </c>
      <c r="G745" s="2">
        <v>16</v>
      </c>
      <c r="H745" s="2">
        <v>8</v>
      </c>
      <c r="I745" s="2">
        <v>16</v>
      </c>
      <c r="J745" s="2">
        <v>13</v>
      </c>
      <c r="K745" s="2">
        <v>100</v>
      </c>
      <c r="L745" s="2">
        <v>0</v>
      </c>
      <c r="M745" s="2">
        <v>5</v>
      </c>
      <c r="N745" s="2">
        <v>12</v>
      </c>
      <c r="O745" s="2">
        <v>0.9</v>
      </c>
      <c r="P745" s="2">
        <v>88</v>
      </c>
      <c r="Q745" s="2">
        <v>6.8</v>
      </c>
      <c r="R745" s="2">
        <v>0.9</v>
      </c>
      <c r="S745" s="2">
        <v>1</v>
      </c>
      <c r="T745" s="2">
        <v>13</v>
      </c>
      <c r="U745" s="2">
        <v>1</v>
      </c>
      <c r="V745" s="2">
        <v>6.3</v>
      </c>
      <c r="W745" s="2">
        <v>0</v>
      </c>
      <c r="X745" s="2">
        <v>92.7</v>
      </c>
      <c r="Y745" t="str">
        <f t="shared" si="44"/>
        <v>Frank Gore</v>
      </c>
      <c r="Z745" t="str">
        <f t="shared" si="45"/>
        <v>2019-Frank Gore</v>
      </c>
      <c r="AA745" s="13">
        <f t="shared" si="46"/>
        <v>100</v>
      </c>
      <c r="AB745">
        <f t="shared" si="47"/>
        <v>88</v>
      </c>
    </row>
    <row r="746" spans="1:28" x14ac:dyDescent="0.2">
      <c r="A746">
        <v>2019</v>
      </c>
      <c r="B746" s="1">
        <v>246</v>
      </c>
      <c r="C746" s="2" t="s">
        <v>982</v>
      </c>
      <c r="D746" s="2" t="s">
        <v>81</v>
      </c>
      <c r="E746" s="2">
        <v>27</v>
      </c>
      <c r="F746" s="2" t="s">
        <v>232</v>
      </c>
      <c r="G746" s="2">
        <v>11</v>
      </c>
      <c r="H746" s="2">
        <v>8</v>
      </c>
      <c r="I746" s="2">
        <v>19</v>
      </c>
      <c r="J746" s="2">
        <v>13</v>
      </c>
      <c r="K746" s="2">
        <v>131</v>
      </c>
      <c r="L746" s="2">
        <v>1</v>
      </c>
      <c r="M746" s="2">
        <v>6</v>
      </c>
      <c r="N746" s="2">
        <v>85</v>
      </c>
      <c r="O746" s="2">
        <v>6.5</v>
      </c>
      <c r="P746" s="2">
        <v>46</v>
      </c>
      <c r="Q746" s="2">
        <v>3.5</v>
      </c>
      <c r="R746" s="2">
        <v>7.1</v>
      </c>
      <c r="S746" s="2">
        <v>0</v>
      </c>
      <c r="T746" s="3"/>
      <c r="U746" s="2">
        <v>2</v>
      </c>
      <c r="V746" s="2">
        <v>10.5</v>
      </c>
      <c r="W746" s="2">
        <v>1</v>
      </c>
      <c r="X746" s="2">
        <v>83.4</v>
      </c>
      <c r="Y746" t="str">
        <f t="shared" si="44"/>
        <v>Matt LaCosse</v>
      </c>
      <c r="Z746" t="str">
        <f t="shared" si="45"/>
        <v>2019-Matt LaCosse</v>
      </c>
      <c r="AA746" s="13">
        <f t="shared" si="46"/>
        <v>190.54545454545453</v>
      </c>
      <c r="AB746">
        <f t="shared" si="47"/>
        <v>66.909090909090907</v>
      </c>
    </row>
    <row r="747" spans="1:28" x14ac:dyDescent="0.2">
      <c r="A747">
        <v>2019</v>
      </c>
      <c r="B747" s="1">
        <v>247</v>
      </c>
      <c r="C747" s="2" t="s">
        <v>297</v>
      </c>
      <c r="D747" s="2" t="s">
        <v>16</v>
      </c>
      <c r="E747" s="2">
        <v>22</v>
      </c>
      <c r="F747" s="3"/>
      <c r="G747" s="2">
        <v>10</v>
      </c>
      <c r="H747" s="2">
        <v>2</v>
      </c>
      <c r="I747" s="2">
        <v>26</v>
      </c>
      <c r="J747" s="2">
        <v>13</v>
      </c>
      <c r="K747" s="2">
        <v>200</v>
      </c>
      <c r="L747" s="2">
        <v>1</v>
      </c>
      <c r="M747" s="2">
        <v>5</v>
      </c>
      <c r="N747" s="2">
        <v>164</v>
      </c>
      <c r="O747" s="2">
        <v>12.6</v>
      </c>
      <c r="P747" s="2">
        <v>36</v>
      </c>
      <c r="Q747" s="2">
        <v>2.8</v>
      </c>
      <c r="R747" s="2">
        <v>17.899999999999999</v>
      </c>
      <c r="S747" s="2">
        <v>0</v>
      </c>
      <c r="T747" s="3"/>
      <c r="U747" s="2">
        <v>0</v>
      </c>
      <c r="V747" s="2">
        <v>0</v>
      </c>
      <c r="W747" s="2">
        <v>0</v>
      </c>
      <c r="X747" s="2">
        <v>88.6</v>
      </c>
      <c r="Y747" t="str">
        <f t="shared" si="44"/>
        <v>Scott Miller</v>
      </c>
      <c r="Z747" t="str">
        <f t="shared" si="45"/>
        <v>2019-Scott Miller</v>
      </c>
      <c r="AA747" s="13">
        <f t="shared" si="46"/>
        <v>320</v>
      </c>
      <c r="AB747">
        <f t="shared" si="47"/>
        <v>57.6</v>
      </c>
    </row>
    <row r="748" spans="1:28" x14ac:dyDescent="0.2">
      <c r="A748">
        <v>2019</v>
      </c>
      <c r="B748" s="1">
        <v>248</v>
      </c>
      <c r="C748" s="2" t="s">
        <v>162</v>
      </c>
      <c r="D748" s="2" t="s">
        <v>68</v>
      </c>
      <c r="E748" s="2">
        <v>26</v>
      </c>
      <c r="F748" s="2" t="s">
        <v>121</v>
      </c>
      <c r="G748" s="2">
        <v>16</v>
      </c>
      <c r="H748" s="2">
        <v>2</v>
      </c>
      <c r="I748" s="2">
        <v>17</v>
      </c>
      <c r="J748" s="2">
        <v>13</v>
      </c>
      <c r="K748" s="2">
        <v>90</v>
      </c>
      <c r="L748" s="2">
        <v>0</v>
      </c>
      <c r="M748" s="2">
        <v>3</v>
      </c>
      <c r="N748" s="2">
        <v>-4</v>
      </c>
      <c r="O748" s="2">
        <v>-0.3</v>
      </c>
      <c r="P748" s="2">
        <v>94</v>
      </c>
      <c r="Q748" s="2">
        <v>7.2</v>
      </c>
      <c r="R748" s="2">
        <v>1.4</v>
      </c>
      <c r="S748" s="2">
        <v>1</v>
      </c>
      <c r="T748" s="2">
        <v>13</v>
      </c>
      <c r="U748" s="2">
        <v>0</v>
      </c>
      <c r="V748" s="2">
        <v>0</v>
      </c>
      <c r="W748" s="2">
        <v>1</v>
      </c>
      <c r="X748" s="2">
        <v>63.4</v>
      </c>
      <c r="Y748" t="str">
        <f t="shared" si="44"/>
        <v>Ty Montgomery</v>
      </c>
      <c r="Z748" t="str">
        <f t="shared" si="45"/>
        <v>2019-Ty Montgomery</v>
      </c>
      <c r="AA748" s="13">
        <f t="shared" si="46"/>
        <v>90</v>
      </c>
      <c r="AB748">
        <f t="shared" si="47"/>
        <v>94</v>
      </c>
    </row>
    <row r="749" spans="1:28" x14ac:dyDescent="0.2">
      <c r="A749">
        <v>2019</v>
      </c>
      <c r="B749" s="1">
        <v>249</v>
      </c>
      <c r="C749" s="2" t="s">
        <v>1037</v>
      </c>
      <c r="D749" s="2" t="s">
        <v>115</v>
      </c>
      <c r="E749" s="2">
        <v>27</v>
      </c>
      <c r="F749" s="3"/>
      <c r="G749" s="2">
        <v>12</v>
      </c>
      <c r="H749" s="2">
        <v>5</v>
      </c>
      <c r="I749" s="2">
        <v>18</v>
      </c>
      <c r="J749" s="2">
        <v>13</v>
      </c>
      <c r="K749" s="2">
        <v>109</v>
      </c>
      <c r="L749" s="2">
        <v>1</v>
      </c>
      <c r="M749" s="2">
        <v>4</v>
      </c>
      <c r="N749" s="2">
        <v>70</v>
      </c>
      <c r="O749" s="2">
        <v>5.4</v>
      </c>
      <c r="P749" s="2">
        <v>39</v>
      </c>
      <c r="Q749" s="2">
        <v>3</v>
      </c>
      <c r="R749" s="2">
        <v>5.3</v>
      </c>
      <c r="S749" s="2">
        <v>0</v>
      </c>
      <c r="T749" s="3"/>
      <c r="U749" s="2">
        <v>1</v>
      </c>
      <c r="V749" s="2">
        <v>5.6</v>
      </c>
      <c r="W749" s="3"/>
      <c r="X749" s="2">
        <v>106</v>
      </c>
      <c r="Y749" t="str">
        <f t="shared" si="44"/>
        <v>Nick O'Leary</v>
      </c>
      <c r="Z749" t="str">
        <f t="shared" si="45"/>
        <v>2019-Nick O'Leary</v>
      </c>
      <c r="AA749" s="13">
        <f t="shared" si="46"/>
        <v>145.33333333333334</v>
      </c>
      <c r="AB749">
        <f t="shared" si="47"/>
        <v>52</v>
      </c>
    </row>
    <row r="750" spans="1:28" x14ac:dyDescent="0.2">
      <c r="A750">
        <v>2019</v>
      </c>
      <c r="B750" s="1">
        <v>250</v>
      </c>
      <c r="C750" s="2" t="s">
        <v>976</v>
      </c>
      <c r="D750" s="2" t="s">
        <v>31</v>
      </c>
      <c r="E750" s="2">
        <v>26</v>
      </c>
      <c r="F750" s="2" t="s">
        <v>1131</v>
      </c>
      <c r="G750" s="2">
        <v>6</v>
      </c>
      <c r="H750" s="2">
        <v>2</v>
      </c>
      <c r="I750" s="2">
        <v>17</v>
      </c>
      <c r="J750" s="2">
        <v>13</v>
      </c>
      <c r="K750" s="2">
        <v>65</v>
      </c>
      <c r="L750" s="2">
        <v>0</v>
      </c>
      <c r="M750" s="2">
        <v>1</v>
      </c>
      <c r="N750" s="2">
        <v>19</v>
      </c>
      <c r="O750" s="2">
        <v>1.5</v>
      </c>
      <c r="P750" s="2">
        <v>46</v>
      </c>
      <c r="Q750" s="2">
        <v>3.5</v>
      </c>
      <c r="R750" s="2">
        <v>3.2</v>
      </c>
      <c r="S750" s="2">
        <v>0</v>
      </c>
      <c r="T750" s="3"/>
      <c r="U750" s="2">
        <v>1</v>
      </c>
      <c r="V750" s="2">
        <v>5.9</v>
      </c>
      <c r="W750" s="2">
        <v>0</v>
      </c>
      <c r="X750" s="2">
        <v>81.7</v>
      </c>
      <c r="Y750" t="str">
        <f t="shared" si="44"/>
        <v>Geoff Swaim</v>
      </c>
      <c r="Z750" t="str">
        <f t="shared" si="45"/>
        <v>2019-Geoff Swaim</v>
      </c>
      <c r="AA750" s="13">
        <f t="shared" si="46"/>
        <v>173.33333333333334</v>
      </c>
      <c r="AB750">
        <f t="shared" si="47"/>
        <v>122.66666666666667</v>
      </c>
    </row>
    <row r="751" spans="1:28" x14ac:dyDescent="0.2">
      <c r="A751">
        <v>2019</v>
      </c>
      <c r="B751" s="1">
        <v>251</v>
      </c>
      <c r="C751" s="2" t="s">
        <v>188</v>
      </c>
      <c r="D751" s="2" t="s">
        <v>21</v>
      </c>
      <c r="E751" s="2">
        <v>26</v>
      </c>
      <c r="F751" s="3"/>
      <c r="G751" s="2">
        <v>6</v>
      </c>
      <c r="H751" s="2">
        <v>0</v>
      </c>
      <c r="I751" s="2">
        <v>15</v>
      </c>
      <c r="J751" s="2">
        <v>13</v>
      </c>
      <c r="K751" s="2">
        <v>124</v>
      </c>
      <c r="L751" s="2">
        <v>0</v>
      </c>
      <c r="M751" s="2">
        <v>6</v>
      </c>
      <c r="N751" s="2">
        <v>9</v>
      </c>
      <c r="O751" s="2">
        <v>0.7</v>
      </c>
      <c r="P751" s="2">
        <v>115</v>
      </c>
      <c r="Q751" s="2">
        <v>8.8000000000000007</v>
      </c>
      <c r="R751" s="2">
        <v>1.1000000000000001</v>
      </c>
      <c r="S751" s="2">
        <v>1</v>
      </c>
      <c r="T751" s="2">
        <v>13</v>
      </c>
      <c r="U751" s="2">
        <v>0</v>
      </c>
      <c r="V751" s="2">
        <v>0</v>
      </c>
      <c r="W751" s="2">
        <v>1</v>
      </c>
      <c r="X751" s="2">
        <v>73.3</v>
      </c>
      <c r="Y751" t="str">
        <f t="shared" si="44"/>
        <v>T.J. Yeldon</v>
      </c>
      <c r="Z751" t="str">
        <f t="shared" si="45"/>
        <v>2019-T.J. Yeldon</v>
      </c>
      <c r="AA751" s="13">
        <f t="shared" si="46"/>
        <v>330.66666666666669</v>
      </c>
      <c r="AB751">
        <f t="shared" si="47"/>
        <v>306.66666666666669</v>
      </c>
    </row>
    <row r="752" spans="1:28" x14ac:dyDescent="0.2">
      <c r="A752">
        <v>2019</v>
      </c>
      <c r="B752" s="1">
        <v>252</v>
      </c>
      <c r="C752" s="2" t="s">
        <v>1051</v>
      </c>
      <c r="D752" s="2" t="s">
        <v>31</v>
      </c>
      <c r="E752" s="2">
        <v>26</v>
      </c>
      <c r="F752" s="2" t="s">
        <v>311</v>
      </c>
      <c r="G752" s="2">
        <v>12</v>
      </c>
      <c r="H752" s="2">
        <v>6</v>
      </c>
      <c r="I752" s="2">
        <v>18</v>
      </c>
      <c r="J752" s="2">
        <v>12</v>
      </c>
      <c r="K752" s="2">
        <v>140</v>
      </c>
      <c r="L752" s="2">
        <v>0</v>
      </c>
      <c r="M752" s="2">
        <v>7</v>
      </c>
      <c r="N752" s="2">
        <v>79</v>
      </c>
      <c r="O752" s="2">
        <v>6.6</v>
      </c>
      <c r="P752" s="2">
        <v>61</v>
      </c>
      <c r="Q752" s="2">
        <v>5.0999999999999996</v>
      </c>
      <c r="R752" s="2">
        <v>5.8</v>
      </c>
      <c r="S752" s="2">
        <v>0</v>
      </c>
      <c r="T752" s="3"/>
      <c r="U752" s="2">
        <v>1</v>
      </c>
      <c r="V752" s="2">
        <v>5.6</v>
      </c>
      <c r="W752" s="2">
        <v>0</v>
      </c>
      <c r="X752" s="2">
        <v>90</v>
      </c>
      <c r="Y752" t="str">
        <f t="shared" si="44"/>
        <v>Seth Devalve</v>
      </c>
      <c r="Z752" t="str">
        <f t="shared" si="45"/>
        <v>2019-Seth Devalve</v>
      </c>
      <c r="AA752" s="13">
        <f t="shared" si="46"/>
        <v>186.66666666666666</v>
      </c>
      <c r="AB752">
        <f t="shared" si="47"/>
        <v>81.333333333333329</v>
      </c>
    </row>
    <row r="753" spans="1:28" x14ac:dyDescent="0.2">
      <c r="A753">
        <v>2019</v>
      </c>
      <c r="B753" s="1">
        <v>253</v>
      </c>
      <c r="C753" s="2" t="s">
        <v>141</v>
      </c>
      <c r="D753" s="2" t="s">
        <v>88</v>
      </c>
      <c r="E753" s="2">
        <v>23</v>
      </c>
      <c r="F753" s="3"/>
      <c r="G753" s="2">
        <v>13</v>
      </c>
      <c r="H753" s="2">
        <v>2</v>
      </c>
      <c r="I753" s="2">
        <v>21</v>
      </c>
      <c r="J753" s="2">
        <v>12</v>
      </c>
      <c r="K753" s="2">
        <v>105</v>
      </c>
      <c r="L753" s="2">
        <v>1</v>
      </c>
      <c r="M753" s="2">
        <v>5</v>
      </c>
      <c r="N753" s="2">
        <v>-3</v>
      </c>
      <c r="O753" s="2">
        <v>-0.3</v>
      </c>
      <c r="P753" s="2">
        <v>108</v>
      </c>
      <c r="Q753" s="2">
        <v>9</v>
      </c>
      <c r="R753" s="2">
        <v>0.1</v>
      </c>
      <c r="S753" s="2">
        <v>2</v>
      </c>
      <c r="T753" s="2">
        <v>6</v>
      </c>
      <c r="U753" s="2">
        <v>5</v>
      </c>
      <c r="V753" s="2">
        <v>23.8</v>
      </c>
      <c r="W753" s="2">
        <v>1</v>
      </c>
      <c r="X753" s="2">
        <v>66.599999999999994</v>
      </c>
      <c r="Y753" t="str">
        <f t="shared" si="44"/>
        <v>Chase Edmonds</v>
      </c>
      <c r="Z753" t="str">
        <f t="shared" si="45"/>
        <v>2019-Chase Edmonds</v>
      </c>
      <c r="AA753" s="13">
        <f t="shared" si="46"/>
        <v>129.23076923076923</v>
      </c>
      <c r="AB753">
        <f t="shared" si="47"/>
        <v>132.92307692307693</v>
      </c>
    </row>
    <row r="754" spans="1:28" x14ac:dyDescent="0.2">
      <c r="A754">
        <v>2019</v>
      </c>
      <c r="B754" s="1">
        <v>254</v>
      </c>
      <c r="C754" s="2" t="s">
        <v>324</v>
      </c>
      <c r="D754" s="2" t="s">
        <v>53</v>
      </c>
      <c r="E754" s="2">
        <v>29</v>
      </c>
      <c r="F754" s="2" t="s">
        <v>169</v>
      </c>
      <c r="G754" s="2">
        <v>9</v>
      </c>
      <c r="H754" s="2">
        <v>6</v>
      </c>
      <c r="I754" s="2">
        <v>21</v>
      </c>
      <c r="J754" s="2">
        <v>12</v>
      </c>
      <c r="K754" s="2">
        <v>186</v>
      </c>
      <c r="L754" s="2">
        <v>1</v>
      </c>
      <c r="M754" s="2">
        <v>10</v>
      </c>
      <c r="N754" s="2">
        <v>153</v>
      </c>
      <c r="O754" s="2">
        <v>12.8</v>
      </c>
      <c r="P754" s="2">
        <v>33</v>
      </c>
      <c r="Q754" s="2">
        <v>2.8</v>
      </c>
      <c r="R754" s="2">
        <v>13.4</v>
      </c>
      <c r="S754" s="2">
        <v>0</v>
      </c>
      <c r="T754" s="3"/>
      <c r="U754" s="2">
        <v>2</v>
      </c>
      <c r="V754" s="2">
        <v>9.5</v>
      </c>
      <c r="W754" s="2">
        <v>0</v>
      </c>
      <c r="X754" s="2">
        <v>102.5</v>
      </c>
      <c r="Y754" t="str">
        <f t="shared" si="44"/>
        <v>Marquise Goodwin</v>
      </c>
      <c r="Z754" t="str">
        <f t="shared" si="45"/>
        <v>2019-Marquise Goodwin</v>
      </c>
      <c r="AA754" s="13">
        <f t="shared" si="46"/>
        <v>330.66666666666669</v>
      </c>
      <c r="AB754">
        <f t="shared" si="47"/>
        <v>58.666666666666664</v>
      </c>
    </row>
    <row r="755" spans="1:28" x14ac:dyDescent="0.2">
      <c r="A755">
        <v>2019</v>
      </c>
      <c r="B755" s="1">
        <v>255</v>
      </c>
      <c r="C755" s="2" t="s">
        <v>229</v>
      </c>
      <c r="D755" s="2" t="s">
        <v>81</v>
      </c>
      <c r="E755" s="2">
        <v>22</v>
      </c>
      <c r="F755" s="2" t="s">
        <v>169</v>
      </c>
      <c r="G755" s="2">
        <v>7</v>
      </c>
      <c r="H755" s="2">
        <v>5</v>
      </c>
      <c r="I755" s="2">
        <v>24</v>
      </c>
      <c r="J755" s="2">
        <v>12</v>
      </c>
      <c r="K755" s="2">
        <v>105</v>
      </c>
      <c r="L755" s="2">
        <v>2</v>
      </c>
      <c r="M755" s="2">
        <v>7</v>
      </c>
      <c r="N755" s="2">
        <v>63</v>
      </c>
      <c r="O755" s="2">
        <v>5.3</v>
      </c>
      <c r="P755" s="2">
        <v>42</v>
      </c>
      <c r="Q755" s="2">
        <v>3.5</v>
      </c>
      <c r="R755" s="2">
        <v>9.3000000000000007</v>
      </c>
      <c r="S755" s="2">
        <v>1</v>
      </c>
      <c r="T755" s="2">
        <v>12</v>
      </c>
      <c r="U755" s="2">
        <v>1</v>
      </c>
      <c r="V755" s="2">
        <v>4.2</v>
      </c>
      <c r="W755" s="2">
        <v>1</v>
      </c>
      <c r="X755" s="2">
        <v>72.400000000000006</v>
      </c>
      <c r="Y755" t="str">
        <f t="shared" si="44"/>
        <v>N'Keal Harry</v>
      </c>
      <c r="Z755" t="str">
        <f t="shared" si="45"/>
        <v>2019-N'Keal Harry</v>
      </c>
      <c r="AA755" s="13">
        <f t="shared" si="46"/>
        <v>240</v>
      </c>
      <c r="AB755">
        <f t="shared" si="47"/>
        <v>96</v>
      </c>
    </row>
    <row r="756" spans="1:28" x14ac:dyDescent="0.2">
      <c r="A756">
        <v>2019</v>
      </c>
      <c r="B756" s="1">
        <v>256</v>
      </c>
      <c r="C756" s="2" t="s">
        <v>194</v>
      </c>
      <c r="D756" s="2" t="s">
        <v>28</v>
      </c>
      <c r="E756" s="2">
        <v>24</v>
      </c>
      <c r="F756" s="3"/>
      <c r="G756" s="2">
        <v>14</v>
      </c>
      <c r="H756" s="2">
        <v>0</v>
      </c>
      <c r="I756" s="2">
        <v>15</v>
      </c>
      <c r="J756" s="2">
        <v>12</v>
      </c>
      <c r="K756" s="2">
        <v>92</v>
      </c>
      <c r="L756" s="2">
        <v>0</v>
      </c>
      <c r="M756" s="2">
        <v>4</v>
      </c>
      <c r="N756" s="2">
        <v>-11</v>
      </c>
      <c r="O756" s="2">
        <v>-0.9</v>
      </c>
      <c r="P756" s="2">
        <v>103</v>
      </c>
      <c r="Q756" s="2">
        <v>8.6</v>
      </c>
      <c r="R756" s="2">
        <v>0.3</v>
      </c>
      <c r="S756" s="2">
        <v>0</v>
      </c>
      <c r="T756" s="3"/>
      <c r="U756" s="2">
        <v>1</v>
      </c>
      <c r="V756" s="2">
        <v>6.7</v>
      </c>
      <c r="W756" s="2">
        <v>1</v>
      </c>
      <c r="X756" s="2">
        <v>64.400000000000006</v>
      </c>
      <c r="Y756" t="str">
        <f t="shared" si="44"/>
        <v>Dontrell Hilliard</v>
      </c>
      <c r="Z756" t="str">
        <f t="shared" si="45"/>
        <v>2019-Dontrell Hilliard</v>
      </c>
      <c r="AA756" s="13">
        <f t="shared" si="46"/>
        <v>105.14285714285714</v>
      </c>
      <c r="AB756">
        <f t="shared" si="47"/>
        <v>117.71428571428571</v>
      </c>
    </row>
    <row r="757" spans="1:28" x14ac:dyDescent="0.2">
      <c r="A757">
        <v>2019</v>
      </c>
      <c r="B757" s="1">
        <v>257</v>
      </c>
      <c r="C757" s="2" t="s">
        <v>972</v>
      </c>
      <c r="D757" s="2" t="s">
        <v>115</v>
      </c>
      <c r="E757" s="2">
        <v>30</v>
      </c>
      <c r="F757" s="3"/>
      <c r="G757" s="2">
        <v>7</v>
      </c>
      <c r="H757" s="2">
        <v>1</v>
      </c>
      <c r="I757" s="2">
        <v>21</v>
      </c>
      <c r="J757" s="2">
        <v>12</v>
      </c>
      <c r="K757" s="2">
        <v>181</v>
      </c>
      <c r="L757" s="2">
        <v>0</v>
      </c>
      <c r="M757" s="2">
        <v>9</v>
      </c>
      <c r="N757" s="2">
        <v>139</v>
      </c>
      <c r="O757" s="2">
        <v>11.6</v>
      </c>
      <c r="P757" s="2">
        <v>42</v>
      </c>
      <c r="Q757" s="2">
        <v>3.5</v>
      </c>
      <c r="R757" s="2">
        <v>13</v>
      </c>
      <c r="S757" s="2">
        <v>0</v>
      </c>
      <c r="T757" s="3"/>
      <c r="U757" s="2">
        <v>2</v>
      </c>
      <c r="V757" s="2">
        <v>9.5</v>
      </c>
      <c r="W757" s="3"/>
      <c r="X757" s="2">
        <v>85.6</v>
      </c>
      <c r="Y757" t="str">
        <f t="shared" si="44"/>
        <v>Dontrelle Inman</v>
      </c>
      <c r="Z757" t="str">
        <f t="shared" si="45"/>
        <v>2019-Dontrelle Inman</v>
      </c>
      <c r="AA757" s="13">
        <f t="shared" si="46"/>
        <v>413.71428571428572</v>
      </c>
      <c r="AB757">
        <f t="shared" si="47"/>
        <v>96</v>
      </c>
    </row>
    <row r="758" spans="1:28" x14ac:dyDescent="0.2">
      <c r="A758">
        <v>2019</v>
      </c>
      <c r="B758" s="1">
        <v>258</v>
      </c>
      <c r="C758" s="2" t="s">
        <v>1036</v>
      </c>
      <c r="D758" s="2" t="s">
        <v>19</v>
      </c>
      <c r="E758" s="2">
        <v>27</v>
      </c>
      <c r="F758" s="3"/>
      <c r="G758" s="2">
        <v>14</v>
      </c>
      <c r="H758" s="2">
        <v>4</v>
      </c>
      <c r="I758" s="2">
        <v>21</v>
      </c>
      <c r="J758" s="2">
        <v>12</v>
      </c>
      <c r="K758" s="2">
        <v>219</v>
      </c>
      <c r="L758" s="2">
        <v>1</v>
      </c>
      <c r="M758" s="2">
        <v>8</v>
      </c>
      <c r="N758" s="2">
        <v>134</v>
      </c>
      <c r="O758" s="2">
        <v>11.2</v>
      </c>
      <c r="P758" s="2">
        <v>85</v>
      </c>
      <c r="Q758" s="2">
        <v>7.1</v>
      </c>
      <c r="R758" s="2">
        <v>15.1</v>
      </c>
      <c r="S758" s="2">
        <v>2</v>
      </c>
      <c r="T758" s="2">
        <v>6</v>
      </c>
      <c r="U758" s="2">
        <v>0</v>
      </c>
      <c r="V758" s="2">
        <v>0</v>
      </c>
      <c r="W758" s="2">
        <v>1</v>
      </c>
      <c r="X758" s="2">
        <v>89.2</v>
      </c>
      <c r="Y758" t="str">
        <f t="shared" si="44"/>
        <v>Jake Kumerow</v>
      </c>
      <c r="Z758" t="str">
        <f t="shared" si="45"/>
        <v>2019-Jake Kumerow</v>
      </c>
      <c r="AA758" s="13">
        <f t="shared" si="46"/>
        <v>250.28571428571428</v>
      </c>
      <c r="AB758">
        <f t="shared" si="47"/>
        <v>97.142857142857139</v>
      </c>
    </row>
    <row r="759" spans="1:28" x14ac:dyDescent="0.2">
      <c r="A759">
        <v>2019</v>
      </c>
      <c r="B759" s="1">
        <v>259</v>
      </c>
      <c r="C759" s="2" t="s">
        <v>105</v>
      </c>
      <c r="D759" s="2" t="s">
        <v>81</v>
      </c>
      <c r="E759" s="2">
        <v>24</v>
      </c>
      <c r="F759" s="2" t="s">
        <v>17</v>
      </c>
      <c r="G759" s="2">
        <v>16</v>
      </c>
      <c r="H759" s="2">
        <v>14</v>
      </c>
      <c r="I759" s="2">
        <v>20</v>
      </c>
      <c r="J759" s="2">
        <v>12</v>
      </c>
      <c r="K759" s="2">
        <v>94</v>
      </c>
      <c r="L759" s="2">
        <v>0</v>
      </c>
      <c r="M759" s="2">
        <v>7</v>
      </c>
      <c r="N759" s="2">
        <v>-2</v>
      </c>
      <c r="O759" s="2">
        <v>-0.2</v>
      </c>
      <c r="P759" s="2">
        <v>96</v>
      </c>
      <c r="Q759" s="2">
        <v>8</v>
      </c>
      <c r="R759" s="2">
        <v>0.5</v>
      </c>
      <c r="S759" s="2">
        <v>1</v>
      </c>
      <c r="T759" s="2">
        <v>12</v>
      </c>
      <c r="U759" s="2">
        <v>3</v>
      </c>
      <c r="V759" s="2">
        <v>15</v>
      </c>
      <c r="W759" s="2">
        <v>0</v>
      </c>
      <c r="X759" s="2">
        <v>71.7</v>
      </c>
      <c r="Y759" t="str">
        <f t="shared" si="44"/>
        <v>Sony Michel</v>
      </c>
      <c r="Z759" t="str">
        <f t="shared" si="45"/>
        <v>2019-Sony Michel</v>
      </c>
      <c r="AA759" s="13">
        <f t="shared" si="46"/>
        <v>94</v>
      </c>
      <c r="AB759">
        <f t="shared" si="47"/>
        <v>96</v>
      </c>
    </row>
    <row r="760" spans="1:28" x14ac:dyDescent="0.2">
      <c r="A760">
        <v>2019</v>
      </c>
      <c r="B760" s="1">
        <v>260</v>
      </c>
      <c r="C760" s="2" t="s">
        <v>1140</v>
      </c>
      <c r="D760" s="2" t="s">
        <v>62</v>
      </c>
      <c r="E760" s="2">
        <v>26</v>
      </c>
      <c r="F760" s="3"/>
      <c r="G760" s="2">
        <v>16</v>
      </c>
      <c r="H760" s="2">
        <v>0</v>
      </c>
      <c r="I760" s="2">
        <v>16</v>
      </c>
      <c r="J760" s="2">
        <v>12</v>
      </c>
      <c r="K760" s="2">
        <v>170</v>
      </c>
      <c r="L760" s="2">
        <v>1</v>
      </c>
      <c r="M760" s="2">
        <v>7</v>
      </c>
      <c r="N760" s="2">
        <v>107</v>
      </c>
      <c r="O760" s="2">
        <v>8.9</v>
      </c>
      <c r="P760" s="2">
        <v>63</v>
      </c>
      <c r="Q760" s="2">
        <v>5.3</v>
      </c>
      <c r="R760" s="2">
        <v>11.1</v>
      </c>
      <c r="S760" s="2">
        <v>2</v>
      </c>
      <c r="T760" s="2">
        <v>6</v>
      </c>
      <c r="U760" s="2">
        <v>2</v>
      </c>
      <c r="V760" s="2">
        <v>12.5</v>
      </c>
      <c r="W760" s="2">
        <v>1</v>
      </c>
      <c r="X760" s="2">
        <v>103.6</v>
      </c>
      <c r="Y760" t="str">
        <f t="shared" si="44"/>
        <v>Byron Pringle</v>
      </c>
      <c r="Z760" t="str">
        <f t="shared" si="45"/>
        <v>2019-Byron Pringle</v>
      </c>
      <c r="AA760" s="13">
        <f t="shared" si="46"/>
        <v>170</v>
      </c>
      <c r="AB760">
        <f t="shared" si="47"/>
        <v>63</v>
      </c>
    </row>
    <row r="761" spans="1:28" x14ac:dyDescent="0.2">
      <c r="A761">
        <v>2019</v>
      </c>
      <c r="B761" s="1">
        <v>261</v>
      </c>
      <c r="C761" s="2" t="s">
        <v>1013</v>
      </c>
      <c r="D761" s="2" t="s">
        <v>28</v>
      </c>
      <c r="E761" s="2">
        <v>24</v>
      </c>
      <c r="F761" s="3"/>
      <c r="G761" s="2">
        <v>13</v>
      </c>
      <c r="H761" s="2">
        <v>3</v>
      </c>
      <c r="I761" s="2">
        <v>24</v>
      </c>
      <c r="J761" s="2">
        <v>12</v>
      </c>
      <c r="K761" s="2">
        <v>200</v>
      </c>
      <c r="L761" s="2">
        <v>1</v>
      </c>
      <c r="M761" s="2">
        <v>11</v>
      </c>
      <c r="N761" s="2">
        <v>153</v>
      </c>
      <c r="O761" s="2">
        <v>12.8</v>
      </c>
      <c r="P761" s="2">
        <v>47</v>
      </c>
      <c r="Q761" s="2">
        <v>3.9</v>
      </c>
      <c r="R761" s="2">
        <v>12.8</v>
      </c>
      <c r="S761" s="2">
        <v>1</v>
      </c>
      <c r="T761" s="2">
        <v>12</v>
      </c>
      <c r="U761" s="2">
        <v>0</v>
      </c>
      <c r="V761" s="2">
        <v>0</v>
      </c>
      <c r="W761" s="2">
        <v>1</v>
      </c>
      <c r="X761" s="2">
        <v>75</v>
      </c>
      <c r="Y761" t="str">
        <f t="shared" si="44"/>
        <v>Damion Ratley</v>
      </c>
      <c r="Z761" t="str">
        <f t="shared" si="45"/>
        <v>2019-Damion Ratley</v>
      </c>
      <c r="AA761" s="13">
        <f t="shared" si="46"/>
        <v>246.15384615384616</v>
      </c>
      <c r="AB761">
        <f t="shared" si="47"/>
        <v>57.846153846153847</v>
      </c>
    </row>
    <row r="762" spans="1:28" x14ac:dyDescent="0.2">
      <c r="A762">
        <v>2019</v>
      </c>
      <c r="B762" s="1">
        <v>262</v>
      </c>
      <c r="C762" s="2" t="s">
        <v>1141</v>
      </c>
      <c r="D762" s="2" t="s">
        <v>21</v>
      </c>
      <c r="E762" s="2">
        <v>27</v>
      </c>
      <c r="F762" s="3"/>
      <c r="G762" s="2">
        <v>4</v>
      </c>
      <c r="H762" s="2">
        <v>3</v>
      </c>
      <c r="I762" s="2">
        <v>19</v>
      </c>
      <c r="J762" s="2">
        <v>12</v>
      </c>
      <c r="K762" s="2">
        <v>166</v>
      </c>
      <c r="L762" s="2">
        <v>1</v>
      </c>
      <c r="M762" s="2">
        <v>8</v>
      </c>
      <c r="N762" s="2">
        <v>116</v>
      </c>
      <c r="O762" s="2">
        <v>9.6999999999999993</v>
      </c>
      <c r="P762" s="2">
        <v>50</v>
      </c>
      <c r="Q762" s="2">
        <v>4.2</v>
      </c>
      <c r="R762" s="2">
        <v>11.1</v>
      </c>
      <c r="S762" s="2">
        <v>2</v>
      </c>
      <c r="T762" s="2">
        <v>6</v>
      </c>
      <c r="U762" s="2">
        <v>2</v>
      </c>
      <c r="V762" s="2">
        <v>10.5</v>
      </c>
      <c r="W762" s="2">
        <v>0</v>
      </c>
      <c r="X762" s="2">
        <v>108.7</v>
      </c>
      <c r="Y762" t="str">
        <f t="shared" si="44"/>
        <v>Duke Williams</v>
      </c>
      <c r="Z762" t="str">
        <f t="shared" si="45"/>
        <v>2019-Duke Williams</v>
      </c>
      <c r="AA762" s="13">
        <f t="shared" si="46"/>
        <v>664</v>
      </c>
      <c r="AB762">
        <f t="shared" si="47"/>
        <v>200</v>
      </c>
    </row>
    <row r="763" spans="1:28" x14ac:dyDescent="0.2">
      <c r="A763">
        <v>2019</v>
      </c>
      <c r="B763" s="1">
        <v>263</v>
      </c>
      <c r="C763" s="2" t="s">
        <v>1142</v>
      </c>
      <c r="D763" s="2" t="s">
        <v>33</v>
      </c>
      <c r="E763" s="2">
        <v>23</v>
      </c>
      <c r="F763" s="3"/>
      <c r="G763" s="2">
        <v>9</v>
      </c>
      <c r="H763" s="2">
        <v>3</v>
      </c>
      <c r="I763" s="2">
        <v>24</v>
      </c>
      <c r="J763" s="2">
        <v>11</v>
      </c>
      <c r="K763" s="2">
        <v>91</v>
      </c>
      <c r="L763" s="2">
        <v>0</v>
      </c>
      <c r="M763" s="2">
        <v>5</v>
      </c>
      <c r="N763" s="2">
        <v>67</v>
      </c>
      <c r="O763" s="2">
        <v>6.1</v>
      </c>
      <c r="P763" s="2">
        <v>24</v>
      </c>
      <c r="Q763" s="2">
        <v>2.2000000000000002</v>
      </c>
      <c r="R763" s="2">
        <v>7.7</v>
      </c>
      <c r="S763" s="2">
        <v>0</v>
      </c>
      <c r="T763" s="3"/>
      <c r="U763" s="2">
        <v>0</v>
      </c>
      <c r="V763" s="2">
        <v>0</v>
      </c>
      <c r="W763" s="2">
        <v>0</v>
      </c>
      <c r="X763" s="2">
        <v>56.1</v>
      </c>
      <c r="Y763" t="str">
        <f t="shared" si="44"/>
        <v>Christian Blake</v>
      </c>
      <c r="Z763" t="str">
        <f t="shared" si="45"/>
        <v>2019-Christian Blake</v>
      </c>
      <c r="AA763" s="13">
        <f t="shared" si="46"/>
        <v>161.77777777777777</v>
      </c>
      <c r="AB763">
        <f t="shared" si="47"/>
        <v>42.666666666666664</v>
      </c>
    </row>
    <row r="764" spans="1:28" x14ac:dyDescent="0.2">
      <c r="A764">
        <v>2019</v>
      </c>
      <c r="B764" s="1">
        <v>264</v>
      </c>
      <c r="C764" s="2" t="s">
        <v>550</v>
      </c>
      <c r="D764" s="2" t="s">
        <v>74</v>
      </c>
      <c r="E764" s="2">
        <v>26</v>
      </c>
      <c r="F764" s="3"/>
      <c r="G764" s="2">
        <v>16</v>
      </c>
      <c r="H764" s="2">
        <v>3</v>
      </c>
      <c r="I764" s="2">
        <v>14</v>
      </c>
      <c r="J764" s="2">
        <v>11</v>
      </c>
      <c r="K764" s="2">
        <v>162</v>
      </c>
      <c r="L764" s="2">
        <v>0</v>
      </c>
      <c r="M764" s="2">
        <v>6</v>
      </c>
      <c r="N764" s="2">
        <v>105</v>
      </c>
      <c r="O764" s="2">
        <v>9.5</v>
      </c>
      <c r="P764" s="2">
        <v>57</v>
      </c>
      <c r="Q764" s="2">
        <v>5.2</v>
      </c>
      <c r="R764" s="2">
        <v>10.8</v>
      </c>
      <c r="S764" s="2">
        <v>0</v>
      </c>
      <c r="T764" s="3"/>
      <c r="U764" s="2">
        <v>0</v>
      </c>
      <c r="V764" s="2">
        <v>0</v>
      </c>
      <c r="W764" s="2">
        <v>0</v>
      </c>
      <c r="X764" s="2">
        <v>114.9</v>
      </c>
      <c r="Y764" t="str">
        <f t="shared" si="44"/>
        <v>DeAndre Carter</v>
      </c>
      <c r="Z764" t="str">
        <f t="shared" si="45"/>
        <v>2019-DeAndre Carter</v>
      </c>
      <c r="AA764" s="13">
        <f t="shared" si="46"/>
        <v>162</v>
      </c>
      <c r="AB764">
        <f t="shared" si="47"/>
        <v>57</v>
      </c>
    </row>
    <row r="765" spans="1:28" x14ac:dyDescent="0.2">
      <c r="A765">
        <v>2019</v>
      </c>
      <c r="B765" s="1">
        <v>265</v>
      </c>
      <c r="C765" s="2" t="s">
        <v>1143</v>
      </c>
      <c r="D765" s="2" t="s">
        <v>109</v>
      </c>
      <c r="E765" s="2">
        <v>23</v>
      </c>
      <c r="F765" s="3"/>
      <c r="G765" s="2">
        <v>8</v>
      </c>
      <c r="H765" s="2">
        <v>2</v>
      </c>
      <c r="I765" s="2">
        <v>14</v>
      </c>
      <c r="J765" s="2">
        <v>11</v>
      </c>
      <c r="K765" s="2">
        <v>133</v>
      </c>
      <c r="L765" s="2">
        <v>0</v>
      </c>
      <c r="M765" s="2">
        <v>6</v>
      </c>
      <c r="N765" s="2">
        <v>76</v>
      </c>
      <c r="O765" s="2">
        <v>6.9</v>
      </c>
      <c r="P765" s="2">
        <v>57</v>
      </c>
      <c r="Q765" s="2">
        <v>5.2</v>
      </c>
      <c r="R765" s="2">
        <v>8.9</v>
      </c>
      <c r="S765" s="2">
        <v>0</v>
      </c>
      <c r="T765" s="3"/>
      <c r="U765" s="2">
        <v>1</v>
      </c>
      <c r="V765" s="2">
        <v>7.1</v>
      </c>
      <c r="W765" s="2">
        <v>0</v>
      </c>
      <c r="X765" s="2">
        <v>106.2</v>
      </c>
      <c r="Y765" t="str">
        <f t="shared" si="44"/>
        <v>Keelan Doss</v>
      </c>
      <c r="Z765" t="str">
        <f t="shared" si="45"/>
        <v>2019-Keelan Doss</v>
      </c>
      <c r="AA765" s="13">
        <f t="shared" si="46"/>
        <v>266</v>
      </c>
      <c r="AB765">
        <f t="shared" si="47"/>
        <v>114</v>
      </c>
    </row>
    <row r="766" spans="1:28" x14ac:dyDescent="0.2">
      <c r="A766">
        <v>2019</v>
      </c>
      <c r="B766" s="1">
        <v>266</v>
      </c>
      <c r="C766" s="2" t="s">
        <v>34</v>
      </c>
      <c r="D766" s="2" t="s">
        <v>35</v>
      </c>
      <c r="E766" s="2">
        <v>25</v>
      </c>
      <c r="F766" s="3"/>
      <c r="G766" s="2">
        <v>10</v>
      </c>
      <c r="H766" s="2">
        <v>2</v>
      </c>
      <c r="I766" s="2">
        <v>15</v>
      </c>
      <c r="J766" s="2">
        <v>11</v>
      </c>
      <c r="K766" s="2">
        <v>102</v>
      </c>
      <c r="L766" s="2">
        <v>1</v>
      </c>
      <c r="M766" s="2">
        <v>4</v>
      </c>
      <c r="N766" s="2">
        <v>-2</v>
      </c>
      <c r="O766" s="2">
        <v>-0.2</v>
      </c>
      <c r="P766" s="2">
        <v>104</v>
      </c>
      <c r="Q766" s="2">
        <v>9.5</v>
      </c>
      <c r="R766" s="2">
        <v>2.1</v>
      </c>
      <c r="S766" s="2">
        <v>2</v>
      </c>
      <c r="T766" s="2">
        <v>5.5</v>
      </c>
      <c r="U766" s="2">
        <v>0</v>
      </c>
      <c r="V766" s="2">
        <v>0</v>
      </c>
      <c r="W766" s="2">
        <v>0</v>
      </c>
      <c r="X766" s="2">
        <v>113.7</v>
      </c>
      <c r="Y766" t="str">
        <f t="shared" si="44"/>
        <v>Wayne Gallman</v>
      </c>
      <c r="Z766" t="str">
        <f t="shared" si="45"/>
        <v>2019-Wayne Gallman</v>
      </c>
      <c r="AA766" s="13">
        <f t="shared" si="46"/>
        <v>163.19999999999999</v>
      </c>
      <c r="AB766">
        <f t="shared" si="47"/>
        <v>166.4</v>
      </c>
    </row>
    <row r="767" spans="1:28" x14ac:dyDescent="0.2">
      <c r="A767">
        <v>2019</v>
      </c>
      <c r="B767" s="1">
        <v>267</v>
      </c>
      <c r="C767" s="2" t="s">
        <v>183</v>
      </c>
      <c r="D767" s="2" t="s">
        <v>51</v>
      </c>
      <c r="E767" s="2">
        <v>21</v>
      </c>
      <c r="F767" s="3"/>
      <c r="G767" s="2">
        <v>16</v>
      </c>
      <c r="H767" s="2">
        <v>1</v>
      </c>
      <c r="I767" s="2">
        <v>13</v>
      </c>
      <c r="J767" s="2">
        <v>11</v>
      </c>
      <c r="K767" s="2">
        <v>56</v>
      </c>
      <c r="L767" s="2">
        <v>0</v>
      </c>
      <c r="M767" s="2">
        <v>3</v>
      </c>
      <c r="N767" s="2">
        <v>-4</v>
      </c>
      <c r="O767" s="2">
        <v>-0.4</v>
      </c>
      <c r="P767" s="2">
        <v>60</v>
      </c>
      <c r="Q767" s="2">
        <v>5.5</v>
      </c>
      <c r="R767" s="2">
        <v>-0.3</v>
      </c>
      <c r="S767" s="2">
        <v>1</v>
      </c>
      <c r="T767" s="2">
        <v>11</v>
      </c>
      <c r="U767" s="2">
        <v>0</v>
      </c>
      <c r="V767" s="2">
        <v>0</v>
      </c>
      <c r="W767" s="2">
        <v>0</v>
      </c>
      <c r="X767" s="2">
        <v>84.6</v>
      </c>
      <c r="Y767" t="str">
        <f t="shared" si="44"/>
        <v>Travis Homer</v>
      </c>
      <c r="Z767" t="str">
        <f t="shared" si="45"/>
        <v>2019-Travis Homer</v>
      </c>
      <c r="AA767" s="13">
        <f t="shared" si="46"/>
        <v>56</v>
      </c>
      <c r="AB767">
        <f t="shared" si="47"/>
        <v>60</v>
      </c>
    </row>
    <row r="768" spans="1:28" x14ac:dyDescent="0.2">
      <c r="A768">
        <v>2019</v>
      </c>
      <c r="B768" s="1">
        <v>268</v>
      </c>
      <c r="C768" s="2" t="s">
        <v>184</v>
      </c>
      <c r="D768" s="2" t="s">
        <v>41</v>
      </c>
      <c r="E768" s="2">
        <v>28</v>
      </c>
      <c r="F768" s="3"/>
      <c r="G768" s="2">
        <v>16</v>
      </c>
      <c r="H768" s="2">
        <v>4</v>
      </c>
      <c r="I768" s="2">
        <v>17</v>
      </c>
      <c r="J768" s="2">
        <v>11</v>
      </c>
      <c r="K768" s="2">
        <v>83</v>
      </c>
      <c r="L768" s="2">
        <v>0</v>
      </c>
      <c r="M768" s="2">
        <v>3</v>
      </c>
      <c r="N768" s="2">
        <v>11</v>
      </c>
      <c r="O768" s="2">
        <v>1</v>
      </c>
      <c r="P768" s="2">
        <v>72</v>
      </c>
      <c r="Q768" s="2">
        <v>6.5</v>
      </c>
      <c r="R768" s="2">
        <v>4.9000000000000004</v>
      </c>
      <c r="S768" s="2">
        <v>2</v>
      </c>
      <c r="T768" s="2">
        <v>5.5</v>
      </c>
      <c r="U768" s="2">
        <v>0</v>
      </c>
      <c r="V768" s="2">
        <v>0</v>
      </c>
      <c r="W768" s="2">
        <v>0</v>
      </c>
      <c r="X768" s="2">
        <v>76.3</v>
      </c>
      <c r="Y768" t="str">
        <f t="shared" si="44"/>
        <v>Cordarrelle Patterson</v>
      </c>
      <c r="Z768" t="str">
        <f t="shared" si="45"/>
        <v>2019-Cordarrelle Patterson</v>
      </c>
      <c r="AA768" s="13">
        <f t="shared" si="46"/>
        <v>83</v>
      </c>
      <c r="AB768">
        <f t="shared" si="47"/>
        <v>72</v>
      </c>
    </row>
    <row r="769" spans="1:28" x14ac:dyDescent="0.2">
      <c r="A769">
        <v>2019</v>
      </c>
      <c r="B769" s="1">
        <v>269</v>
      </c>
      <c r="C769" s="2" t="s">
        <v>567</v>
      </c>
      <c r="D769" s="2" t="s">
        <v>53</v>
      </c>
      <c r="E769" s="2">
        <v>24</v>
      </c>
      <c r="F769" s="3"/>
      <c r="G769" s="2">
        <v>11</v>
      </c>
      <c r="H769" s="2">
        <v>4</v>
      </c>
      <c r="I769" s="2">
        <v>24</v>
      </c>
      <c r="J769" s="2">
        <v>11</v>
      </c>
      <c r="K769" s="2">
        <v>109</v>
      </c>
      <c r="L769" s="2">
        <v>2</v>
      </c>
      <c r="M769" s="2">
        <v>7</v>
      </c>
      <c r="N769" s="2">
        <v>86</v>
      </c>
      <c r="O769" s="2">
        <v>7.8</v>
      </c>
      <c r="P769" s="2">
        <v>23</v>
      </c>
      <c r="Q769" s="2">
        <v>2.1</v>
      </c>
      <c r="R769" s="2">
        <v>7.9</v>
      </c>
      <c r="S769" s="2">
        <v>1</v>
      </c>
      <c r="T769" s="2">
        <v>11</v>
      </c>
      <c r="U769" s="2">
        <v>3</v>
      </c>
      <c r="V769" s="2">
        <v>12.5</v>
      </c>
      <c r="W769" s="2">
        <v>2</v>
      </c>
      <c r="X769" s="2">
        <v>52.3</v>
      </c>
      <c r="Y769" t="str">
        <f t="shared" si="44"/>
        <v>Dante Pettis</v>
      </c>
      <c r="Z769" t="str">
        <f t="shared" si="45"/>
        <v>2019-Dante Pettis</v>
      </c>
      <c r="AA769" s="13">
        <f t="shared" si="46"/>
        <v>158.54545454545453</v>
      </c>
      <c r="AB769">
        <f t="shared" si="47"/>
        <v>33.454545454545453</v>
      </c>
    </row>
    <row r="770" spans="1:28" x14ac:dyDescent="0.2">
      <c r="A770">
        <v>2019</v>
      </c>
      <c r="B770" s="1">
        <v>270</v>
      </c>
      <c r="C770" s="2" t="s">
        <v>179</v>
      </c>
      <c r="D770" s="2" t="s">
        <v>33</v>
      </c>
      <c r="E770" s="2">
        <v>24</v>
      </c>
      <c r="F770" s="3"/>
      <c r="G770" s="2">
        <v>7</v>
      </c>
      <c r="H770" s="2">
        <v>0</v>
      </c>
      <c r="I770" s="2">
        <v>14</v>
      </c>
      <c r="J770" s="2">
        <v>11</v>
      </c>
      <c r="K770" s="2">
        <v>87</v>
      </c>
      <c r="L770" s="2">
        <v>0</v>
      </c>
      <c r="M770" s="2">
        <v>2</v>
      </c>
      <c r="N770" s="2">
        <v>15</v>
      </c>
      <c r="O770" s="2">
        <v>1.4</v>
      </c>
      <c r="P770" s="2">
        <v>72</v>
      </c>
      <c r="Q770" s="2">
        <v>6.5</v>
      </c>
      <c r="R770" s="2">
        <v>1.7</v>
      </c>
      <c r="S770" s="2">
        <v>2</v>
      </c>
      <c r="T770" s="2">
        <v>5.5</v>
      </c>
      <c r="U770" s="2">
        <v>0</v>
      </c>
      <c r="V770" s="2">
        <v>0</v>
      </c>
      <c r="W770" s="2">
        <v>0</v>
      </c>
      <c r="X770" s="2">
        <v>92.6</v>
      </c>
      <c r="Y770" t="str">
        <f t="shared" si="44"/>
        <v>Ito Smith</v>
      </c>
      <c r="Z770" t="str">
        <f t="shared" si="45"/>
        <v>2019-Ito Smith</v>
      </c>
      <c r="AA770" s="13">
        <f t="shared" si="46"/>
        <v>198.85714285714286</v>
      </c>
      <c r="AB770">
        <f t="shared" si="47"/>
        <v>164.57142857142858</v>
      </c>
    </row>
    <row r="771" spans="1:28" x14ac:dyDescent="0.2">
      <c r="A771">
        <v>2019</v>
      </c>
      <c r="B771" s="1">
        <v>271</v>
      </c>
      <c r="C771" s="2" t="s">
        <v>1144</v>
      </c>
      <c r="D771" s="2" t="s">
        <v>47</v>
      </c>
      <c r="E771" s="2">
        <v>23</v>
      </c>
      <c r="F771" s="2" t="s">
        <v>169</v>
      </c>
      <c r="G771" s="2">
        <v>16</v>
      </c>
      <c r="H771" s="2">
        <v>5</v>
      </c>
      <c r="I771" s="2">
        <v>22</v>
      </c>
      <c r="J771" s="2">
        <v>10</v>
      </c>
      <c r="K771" s="2">
        <v>169</v>
      </c>
      <c r="L771" s="2">
        <v>1</v>
      </c>
      <c r="M771" s="2">
        <v>7</v>
      </c>
      <c r="N771" s="2">
        <v>153</v>
      </c>
      <c r="O771" s="2">
        <v>15.3</v>
      </c>
      <c r="P771" s="2">
        <v>16</v>
      </c>
      <c r="Q771" s="2">
        <v>1.6</v>
      </c>
      <c r="R771" s="2">
        <v>16.600000000000001</v>
      </c>
      <c r="S771" s="2">
        <v>0</v>
      </c>
      <c r="T771" s="3"/>
      <c r="U771" s="2">
        <v>1</v>
      </c>
      <c r="V771" s="2">
        <v>4.5</v>
      </c>
      <c r="W771" s="2">
        <v>1</v>
      </c>
      <c r="X771" s="2">
        <v>68.2</v>
      </c>
      <c r="Y771" t="str">
        <f t="shared" ref="Y771:Y834" si="48">SUBSTITUTE(SUBSTITUTE(C771,"*",""),"+","")</f>
        <v>JJ Arcega-Whiteside</v>
      </c>
      <c r="Z771" t="str">
        <f t="shared" ref="Z771:Z834" si="49">TRIM(CONCATENATE(A771,"-",Y771))</f>
        <v>2019-JJ Arcega-Whiteside</v>
      </c>
      <c r="AA771" s="13">
        <f t="shared" ref="AA771:AA834" si="50">K771/G771*16</f>
        <v>169</v>
      </c>
      <c r="AB771">
        <f t="shared" ref="AB771:AB834" si="51">P771/G771*16</f>
        <v>16</v>
      </c>
    </row>
    <row r="772" spans="1:28" x14ac:dyDescent="0.2">
      <c r="A772">
        <v>2019</v>
      </c>
      <c r="B772" s="1">
        <v>272</v>
      </c>
      <c r="C772" s="2" t="s">
        <v>979</v>
      </c>
      <c r="D772" s="2" t="s">
        <v>70</v>
      </c>
      <c r="E772" s="2">
        <v>35</v>
      </c>
      <c r="F772" s="2" t="s">
        <v>1131</v>
      </c>
      <c r="G772" s="2">
        <v>4</v>
      </c>
      <c r="H772" s="2">
        <v>1</v>
      </c>
      <c r="I772" s="2">
        <v>19</v>
      </c>
      <c r="J772" s="2">
        <v>10</v>
      </c>
      <c r="K772" s="2">
        <v>123</v>
      </c>
      <c r="L772" s="2">
        <v>1</v>
      </c>
      <c r="M772" s="2">
        <v>4</v>
      </c>
      <c r="N772" s="2">
        <v>43</v>
      </c>
      <c r="O772" s="2">
        <v>4.3</v>
      </c>
      <c r="P772" s="2">
        <v>80</v>
      </c>
      <c r="Q772" s="2">
        <v>8</v>
      </c>
      <c r="R772" s="2">
        <v>6.9</v>
      </c>
      <c r="S772" s="2">
        <v>2</v>
      </c>
      <c r="T772" s="2">
        <v>5</v>
      </c>
      <c r="U772" s="2">
        <v>1</v>
      </c>
      <c r="V772" s="2">
        <v>5.3</v>
      </c>
      <c r="W772" s="2">
        <v>2</v>
      </c>
      <c r="X772" s="2">
        <v>50.9</v>
      </c>
      <c r="Y772" t="str">
        <f t="shared" si="48"/>
        <v>Vernon Davis</v>
      </c>
      <c r="Z772" t="str">
        <f t="shared" si="49"/>
        <v>2019-Vernon Davis</v>
      </c>
      <c r="AA772" s="13">
        <f t="shared" si="50"/>
        <v>492</v>
      </c>
      <c r="AB772">
        <f t="shared" si="51"/>
        <v>320</v>
      </c>
    </row>
    <row r="773" spans="1:28" x14ac:dyDescent="0.2">
      <c r="A773">
        <v>2019</v>
      </c>
      <c r="B773" s="1">
        <v>273</v>
      </c>
      <c r="C773" s="2" t="s">
        <v>32</v>
      </c>
      <c r="D773" s="2" t="s">
        <v>33</v>
      </c>
      <c r="E773" s="2">
        <v>24</v>
      </c>
      <c r="F773" s="3"/>
      <c r="G773" s="2">
        <v>12</v>
      </c>
      <c r="H773" s="2">
        <v>2</v>
      </c>
      <c r="I773" s="2">
        <v>14</v>
      </c>
      <c r="J773" s="2">
        <v>10</v>
      </c>
      <c r="K773" s="2">
        <v>69</v>
      </c>
      <c r="L773" s="2">
        <v>1</v>
      </c>
      <c r="M773" s="2">
        <v>4</v>
      </c>
      <c r="N773" s="2">
        <v>15</v>
      </c>
      <c r="O773" s="2">
        <v>1.5</v>
      </c>
      <c r="P773" s="2">
        <v>54</v>
      </c>
      <c r="Q773" s="2">
        <v>5.4</v>
      </c>
      <c r="R773" s="2">
        <v>1.5</v>
      </c>
      <c r="S773" s="2">
        <v>2</v>
      </c>
      <c r="T773" s="2">
        <v>5</v>
      </c>
      <c r="U773" s="2">
        <v>1</v>
      </c>
      <c r="V773" s="2">
        <v>7.1</v>
      </c>
      <c r="W773" s="2">
        <v>0</v>
      </c>
      <c r="X773" s="2">
        <v>106</v>
      </c>
      <c r="Y773" t="str">
        <f t="shared" si="48"/>
        <v>Brian Hill</v>
      </c>
      <c r="Z773" t="str">
        <f t="shared" si="49"/>
        <v>2019-Brian Hill</v>
      </c>
      <c r="AA773" s="13">
        <f t="shared" si="50"/>
        <v>92</v>
      </c>
      <c r="AB773">
        <f t="shared" si="51"/>
        <v>72</v>
      </c>
    </row>
    <row r="774" spans="1:28" x14ac:dyDescent="0.2">
      <c r="A774">
        <v>2019</v>
      </c>
      <c r="B774" s="1">
        <v>274</v>
      </c>
      <c r="C774" s="2" t="s">
        <v>1145</v>
      </c>
      <c r="D774" s="2" t="s">
        <v>115</v>
      </c>
      <c r="E774" s="2">
        <v>26</v>
      </c>
      <c r="F774" s="3"/>
      <c r="G774" s="2">
        <v>16</v>
      </c>
      <c r="H774" s="2">
        <v>3</v>
      </c>
      <c r="I774" s="2">
        <v>23</v>
      </c>
      <c r="J774" s="2">
        <v>10</v>
      </c>
      <c r="K774" s="2">
        <v>125</v>
      </c>
      <c r="L774" s="2">
        <v>0</v>
      </c>
      <c r="M774" s="2">
        <v>7</v>
      </c>
      <c r="N774" s="2">
        <v>92</v>
      </c>
      <c r="O774" s="2">
        <v>9.1999999999999993</v>
      </c>
      <c r="P774" s="2">
        <v>33</v>
      </c>
      <c r="Q774" s="2">
        <v>3.3</v>
      </c>
      <c r="R774" s="2">
        <v>13.2</v>
      </c>
      <c r="S774" s="2">
        <v>0</v>
      </c>
      <c r="T774" s="3"/>
      <c r="U774" s="2">
        <v>1</v>
      </c>
      <c r="V774" s="2">
        <v>4.3</v>
      </c>
      <c r="W774" s="3"/>
      <c r="X774" s="2">
        <v>61</v>
      </c>
      <c r="Y774" t="str">
        <f t="shared" si="48"/>
        <v>Mack Hollins</v>
      </c>
      <c r="Z774" t="str">
        <f t="shared" si="49"/>
        <v>2019-Mack Hollins</v>
      </c>
      <c r="AA774" s="13">
        <f t="shared" si="50"/>
        <v>125</v>
      </c>
      <c r="AB774">
        <f t="shared" si="51"/>
        <v>33</v>
      </c>
    </row>
    <row r="775" spans="1:28" x14ac:dyDescent="0.2">
      <c r="A775">
        <v>2019</v>
      </c>
      <c r="B775" s="1">
        <v>275</v>
      </c>
      <c r="C775" s="2" t="s">
        <v>120</v>
      </c>
      <c r="D775" s="2" t="s">
        <v>47</v>
      </c>
      <c r="E775" s="2">
        <v>25</v>
      </c>
      <c r="F775" s="2" t="s">
        <v>121</v>
      </c>
      <c r="G775" s="2">
        <v>10</v>
      </c>
      <c r="H775" s="2">
        <v>4</v>
      </c>
      <c r="I775" s="2">
        <v>14</v>
      </c>
      <c r="J775" s="2">
        <v>10</v>
      </c>
      <c r="K775" s="2">
        <v>69</v>
      </c>
      <c r="L775" s="2">
        <v>1</v>
      </c>
      <c r="M775" s="2">
        <v>3</v>
      </c>
      <c r="N775" s="2">
        <v>0</v>
      </c>
      <c r="O775" s="2">
        <v>0</v>
      </c>
      <c r="P775" s="2">
        <v>69</v>
      </c>
      <c r="Q775" s="2">
        <v>6.9</v>
      </c>
      <c r="R775" s="2">
        <v>0.1</v>
      </c>
      <c r="S775" s="2">
        <v>1</v>
      </c>
      <c r="T775" s="2">
        <v>10</v>
      </c>
      <c r="U775" s="2">
        <v>1</v>
      </c>
      <c r="V775" s="2">
        <v>7.1</v>
      </c>
      <c r="W775" s="2">
        <v>0</v>
      </c>
      <c r="X775" s="2">
        <v>106</v>
      </c>
      <c r="Y775" t="str">
        <f t="shared" si="48"/>
        <v>Jordan Howard</v>
      </c>
      <c r="Z775" t="str">
        <f t="shared" si="49"/>
        <v>2019-Jordan Howard</v>
      </c>
      <c r="AA775" s="13">
        <f t="shared" si="50"/>
        <v>110.4</v>
      </c>
      <c r="AB775">
        <f t="shared" si="51"/>
        <v>110.4</v>
      </c>
    </row>
    <row r="776" spans="1:28" x14ac:dyDescent="0.2">
      <c r="A776">
        <v>2019</v>
      </c>
      <c r="B776" s="1">
        <v>276</v>
      </c>
      <c r="C776" s="2" t="s">
        <v>107</v>
      </c>
      <c r="D776" s="2" t="s">
        <v>74</v>
      </c>
      <c r="E776" s="2">
        <v>29</v>
      </c>
      <c r="F776" s="2" t="s">
        <v>17</v>
      </c>
      <c r="G776" s="2">
        <v>16</v>
      </c>
      <c r="H776" s="2">
        <v>14</v>
      </c>
      <c r="I776" s="2">
        <v>16</v>
      </c>
      <c r="J776" s="2">
        <v>10</v>
      </c>
      <c r="K776" s="2">
        <v>42</v>
      </c>
      <c r="L776" s="2">
        <v>0</v>
      </c>
      <c r="M776" s="2">
        <v>2</v>
      </c>
      <c r="N776" s="2">
        <v>-9</v>
      </c>
      <c r="O776" s="2">
        <v>-0.9</v>
      </c>
      <c r="P776" s="2">
        <v>51</v>
      </c>
      <c r="Q776" s="2">
        <v>5.0999999999999996</v>
      </c>
      <c r="R776" s="2">
        <v>1.4</v>
      </c>
      <c r="S776" s="2">
        <v>2</v>
      </c>
      <c r="T776" s="2">
        <v>5</v>
      </c>
      <c r="U776" s="2">
        <v>1</v>
      </c>
      <c r="V776" s="2">
        <v>6.3</v>
      </c>
      <c r="W776" s="2">
        <v>2</v>
      </c>
      <c r="X776" s="2">
        <v>27.1</v>
      </c>
      <c r="Y776" t="str">
        <f t="shared" si="48"/>
        <v>Carlos Hyde</v>
      </c>
      <c r="Z776" t="str">
        <f t="shared" si="49"/>
        <v>2019-Carlos Hyde</v>
      </c>
      <c r="AA776" s="13">
        <f t="shared" si="50"/>
        <v>42</v>
      </c>
      <c r="AB776">
        <f t="shared" si="51"/>
        <v>51</v>
      </c>
    </row>
    <row r="777" spans="1:28" x14ac:dyDescent="0.2">
      <c r="A777">
        <v>2019</v>
      </c>
      <c r="B777" s="1">
        <v>277</v>
      </c>
      <c r="C777" s="2" t="s">
        <v>122</v>
      </c>
      <c r="D777" s="2" t="s">
        <v>90</v>
      </c>
      <c r="E777" s="2">
        <v>22</v>
      </c>
      <c r="F777" s="2" t="s">
        <v>17</v>
      </c>
      <c r="G777" s="2">
        <v>8</v>
      </c>
      <c r="H777" s="2">
        <v>7</v>
      </c>
      <c r="I777" s="2">
        <v>15</v>
      </c>
      <c r="J777" s="2">
        <v>10</v>
      </c>
      <c r="K777" s="2">
        <v>127</v>
      </c>
      <c r="L777" s="2">
        <v>1</v>
      </c>
      <c r="M777" s="2">
        <v>7</v>
      </c>
      <c r="N777" s="2">
        <v>11</v>
      </c>
      <c r="O777" s="2">
        <v>1.1000000000000001</v>
      </c>
      <c r="P777" s="2">
        <v>116</v>
      </c>
      <c r="Q777" s="2">
        <v>11.6</v>
      </c>
      <c r="R777" s="2">
        <v>4.5999999999999996</v>
      </c>
      <c r="S777" s="2">
        <v>2</v>
      </c>
      <c r="T777" s="2">
        <v>5</v>
      </c>
      <c r="U777" s="2">
        <v>2</v>
      </c>
      <c r="V777" s="2">
        <v>13.3</v>
      </c>
      <c r="W777" s="2">
        <v>0</v>
      </c>
      <c r="X777" s="2">
        <v>115.1</v>
      </c>
      <c r="Y777" t="str">
        <f t="shared" si="48"/>
        <v>Kerryon Johnson</v>
      </c>
      <c r="Z777" t="str">
        <f t="shared" si="49"/>
        <v>2019-Kerryon Johnson</v>
      </c>
      <c r="AA777" s="13">
        <f t="shared" si="50"/>
        <v>254</v>
      </c>
      <c r="AB777">
        <f t="shared" si="51"/>
        <v>232</v>
      </c>
    </row>
    <row r="778" spans="1:28" x14ac:dyDescent="0.2">
      <c r="A778">
        <v>2019</v>
      </c>
      <c r="B778" s="1">
        <v>278</v>
      </c>
      <c r="C778" s="2" t="s">
        <v>126</v>
      </c>
      <c r="D778" s="2" t="s">
        <v>39</v>
      </c>
      <c r="E778" s="2">
        <v>21</v>
      </c>
      <c r="F778" s="3"/>
      <c r="G778" s="2">
        <v>13</v>
      </c>
      <c r="H778" s="2">
        <v>0</v>
      </c>
      <c r="I778" s="2">
        <v>12</v>
      </c>
      <c r="J778" s="2">
        <v>10</v>
      </c>
      <c r="K778" s="2">
        <v>82</v>
      </c>
      <c r="L778" s="2">
        <v>0</v>
      </c>
      <c r="M778" s="2">
        <v>3</v>
      </c>
      <c r="N778" s="2">
        <v>8</v>
      </c>
      <c r="O778" s="2">
        <v>0.8</v>
      </c>
      <c r="P778" s="2">
        <v>74</v>
      </c>
      <c r="Q778" s="2">
        <v>7.4</v>
      </c>
      <c r="R778" s="2">
        <v>2.2999999999999998</v>
      </c>
      <c r="S778" s="2">
        <v>0</v>
      </c>
      <c r="T778" s="3"/>
      <c r="U778" s="2">
        <v>0</v>
      </c>
      <c r="V778" s="2">
        <v>0</v>
      </c>
      <c r="W778" s="2">
        <v>0</v>
      </c>
      <c r="X778" s="2">
        <v>95.1</v>
      </c>
      <c r="Y778" t="str">
        <f t="shared" si="48"/>
        <v>Alexander Mattison</v>
      </c>
      <c r="Z778" t="str">
        <f t="shared" si="49"/>
        <v>2019-Alexander Mattison</v>
      </c>
      <c r="AA778" s="13">
        <f t="shared" si="50"/>
        <v>100.92307692307692</v>
      </c>
      <c r="AB778">
        <f t="shared" si="51"/>
        <v>91.07692307692308</v>
      </c>
    </row>
    <row r="779" spans="1:28" x14ac:dyDescent="0.2">
      <c r="A779">
        <v>2019</v>
      </c>
      <c r="B779" s="1">
        <v>279</v>
      </c>
      <c r="C779" s="2" t="s">
        <v>173</v>
      </c>
      <c r="D779" s="2" t="s">
        <v>51</v>
      </c>
      <c r="E779" s="2">
        <v>25</v>
      </c>
      <c r="F779" s="3"/>
      <c r="G779" s="2">
        <v>9</v>
      </c>
      <c r="H779" s="2">
        <v>0</v>
      </c>
      <c r="I779" s="2">
        <v>12</v>
      </c>
      <c r="J779" s="2">
        <v>10</v>
      </c>
      <c r="K779" s="2">
        <v>76</v>
      </c>
      <c r="L779" s="2">
        <v>0</v>
      </c>
      <c r="M779" s="2">
        <v>3</v>
      </c>
      <c r="N779" s="2">
        <v>10</v>
      </c>
      <c r="O779" s="2">
        <v>1</v>
      </c>
      <c r="P779" s="2">
        <v>66</v>
      </c>
      <c r="Q779" s="2">
        <v>6.6</v>
      </c>
      <c r="R779" s="2">
        <v>4.3</v>
      </c>
      <c r="S779" s="2">
        <v>0</v>
      </c>
      <c r="T779" s="3"/>
      <c r="U779" s="2">
        <v>0</v>
      </c>
      <c r="V779" s="2">
        <v>0</v>
      </c>
      <c r="W779" s="2">
        <v>0</v>
      </c>
      <c r="X779" s="2">
        <v>93.1</v>
      </c>
      <c r="Y779" t="str">
        <f t="shared" si="48"/>
        <v>C.J. Prosise</v>
      </c>
      <c r="Z779" t="str">
        <f t="shared" si="49"/>
        <v>2019-C.J. Prosise</v>
      </c>
      <c r="AA779" s="13">
        <f t="shared" si="50"/>
        <v>135.11111111111111</v>
      </c>
      <c r="AB779">
        <f t="shared" si="51"/>
        <v>117.33333333333333</v>
      </c>
    </row>
    <row r="780" spans="1:28" x14ac:dyDescent="0.2">
      <c r="A780">
        <v>2019</v>
      </c>
      <c r="B780" s="1">
        <v>280</v>
      </c>
      <c r="C780" s="2" t="s">
        <v>1064</v>
      </c>
      <c r="D780" s="2" t="s">
        <v>19</v>
      </c>
      <c r="E780" s="2">
        <v>25</v>
      </c>
      <c r="F780" s="3"/>
      <c r="G780" s="2">
        <v>11</v>
      </c>
      <c r="H780" s="2">
        <v>1</v>
      </c>
      <c r="I780" s="2">
        <v>15</v>
      </c>
      <c r="J780" s="2">
        <v>10</v>
      </c>
      <c r="K780" s="2">
        <v>100</v>
      </c>
      <c r="L780" s="2">
        <v>1</v>
      </c>
      <c r="M780" s="2">
        <v>4</v>
      </c>
      <c r="N780" s="2">
        <v>74</v>
      </c>
      <c r="O780" s="2">
        <v>7.4</v>
      </c>
      <c r="P780" s="2">
        <v>26</v>
      </c>
      <c r="Q780" s="2">
        <v>2.6</v>
      </c>
      <c r="R780" s="2">
        <v>10.5</v>
      </c>
      <c r="S780" s="2">
        <v>0</v>
      </c>
      <c r="T780" s="3"/>
      <c r="U780" s="2">
        <v>0</v>
      </c>
      <c r="V780" s="2">
        <v>0</v>
      </c>
      <c r="W780" s="2">
        <v>0</v>
      </c>
      <c r="X780" s="2">
        <v>107.6</v>
      </c>
      <c r="Y780" t="str">
        <f t="shared" si="48"/>
        <v>Robert Tonyan</v>
      </c>
      <c r="Z780" t="str">
        <f t="shared" si="49"/>
        <v>2019-Robert Tonyan</v>
      </c>
      <c r="AA780" s="13">
        <f t="shared" si="50"/>
        <v>145.45454545454547</v>
      </c>
      <c r="AB780">
        <f t="shared" si="51"/>
        <v>37.81818181818182</v>
      </c>
    </row>
    <row r="781" spans="1:28" x14ac:dyDescent="0.2">
      <c r="A781">
        <v>2019</v>
      </c>
      <c r="B781" s="1">
        <v>281</v>
      </c>
      <c r="C781" s="2" t="s">
        <v>310</v>
      </c>
      <c r="D781" s="2" t="s">
        <v>60</v>
      </c>
      <c r="E781" s="2">
        <v>23</v>
      </c>
      <c r="F781" s="2" t="s">
        <v>311</v>
      </c>
      <c r="G781" s="2">
        <v>16</v>
      </c>
      <c r="H781" s="2">
        <v>6</v>
      </c>
      <c r="I781" s="2">
        <v>12</v>
      </c>
      <c r="J781" s="2">
        <v>9</v>
      </c>
      <c r="K781" s="2">
        <v>90</v>
      </c>
      <c r="L781" s="2">
        <v>1</v>
      </c>
      <c r="M781" s="2">
        <v>6</v>
      </c>
      <c r="N781" s="2">
        <v>23</v>
      </c>
      <c r="O781" s="2">
        <v>2.6</v>
      </c>
      <c r="P781" s="2">
        <v>67</v>
      </c>
      <c r="Q781" s="2">
        <v>7.4</v>
      </c>
      <c r="R781" s="2">
        <v>2.2000000000000002</v>
      </c>
      <c r="S781" s="2">
        <v>0</v>
      </c>
      <c r="T781" s="3"/>
      <c r="U781" s="2">
        <v>1</v>
      </c>
      <c r="V781" s="2">
        <v>8.3000000000000007</v>
      </c>
      <c r="W781" s="2">
        <v>0</v>
      </c>
      <c r="X781" s="2">
        <v>123.6</v>
      </c>
      <c r="Y781" t="str">
        <f t="shared" si="48"/>
        <v>Andrew Beck</v>
      </c>
      <c r="Z781" t="str">
        <f t="shared" si="49"/>
        <v>2019-Andrew Beck</v>
      </c>
      <c r="AA781" s="13">
        <f t="shared" si="50"/>
        <v>90</v>
      </c>
      <c r="AB781">
        <f t="shared" si="51"/>
        <v>67</v>
      </c>
    </row>
    <row r="782" spans="1:28" x14ac:dyDescent="0.2">
      <c r="A782">
        <v>2019</v>
      </c>
      <c r="B782" s="1">
        <v>282</v>
      </c>
      <c r="C782" s="2" t="s">
        <v>191</v>
      </c>
      <c r="D782" s="2" t="s">
        <v>81</v>
      </c>
      <c r="E782" s="2">
        <v>29</v>
      </c>
      <c r="F782" s="3"/>
      <c r="G782" s="2">
        <v>15</v>
      </c>
      <c r="H782" s="2">
        <v>2</v>
      </c>
      <c r="I782" s="2">
        <v>11</v>
      </c>
      <c r="J782" s="2">
        <v>9</v>
      </c>
      <c r="K782" s="2">
        <v>111</v>
      </c>
      <c r="L782" s="2">
        <v>1</v>
      </c>
      <c r="M782" s="2">
        <v>6</v>
      </c>
      <c r="N782" s="2">
        <v>52</v>
      </c>
      <c r="O782" s="2">
        <v>5.8</v>
      </c>
      <c r="P782" s="2">
        <v>59</v>
      </c>
      <c r="Q782" s="2">
        <v>6.6</v>
      </c>
      <c r="R782" s="2">
        <v>6</v>
      </c>
      <c r="S782" s="2">
        <v>1</v>
      </c>
      <c r="T782" s="2">
        <v>9</v>
      </c>
      <c r="U782" s="2">
        <v>1</v>
      </c>
      <c r="V782" s="2">
        <v>9.1</v>
      </c>
      <c r="W782" s="2">
        <v>1</v>
      </c>
      <c r="X782" s="2">
        <v>101.1</v>
      </c>
      <c r="Y782" t="str">
        <f t="shared" si="48"/>
        <v>Brandon Bolden</v>
      </c>
      <c r="Z782" t="str">
        <f t="shared" si="49"/>
        <v>2019-Brandon Bolden</v>
      </c>
      <c r="AA782" s="13">
        <f t="shared" si="50"/>
        <v>118.4</v>
      </c>
      <c r="AB782">
        <f t="shared" si="51"/>
        <v>62.93333333333333</v>
      </c>
    </row>
    <row r="783" spans="1:28" x14ac:dyDescent="0.2">
      <c r="A783">
        <v>2019</v>
      </c>
      <c r="B783" s="1">
        <v>283</v>
      </c>
      <c r="C783" s="2" t="s">
        <v>1146</v>
      </c>
      <c r="D783" s="2" t="s">
        <v>115</v>
      </c>
      <c r="E783" s="2">
        <v>23</v>
      </c>
      <c r="F783" s="3"/>
      <c r="G783" s="2">
        <v>13</v>
      </c>
      <c r="H783" s="2">
        <v>6</v>
      </c>
      <c r="I783" s="2">
        <v>20</v>
      </c>
      <c r="J783" s="2">
        <v>9</v>
      </c>
      <c r="K783" s="2">
        <v>124</v>
      </c>
      <c r="L783" s="2">
        <v>0</v>
      </c>
      <c r="M783" s="2">
        <v>7</v>
      </c>
      <c r="N783" s="2">
        <v>102</v>
      </c>
      <c r="O783" s="2">
        <v>11.3</v>
      </c>
      <c r="P783" s="2">
        <v>22</v>
      </c>
      <c r="Q783" s="2">
        <v>2.4</v>
      </c>
      <c r="R783" s="2">
        <v>11.4</v>
      </c>
      <c r="S783" s="2">
        <v>0</v>
      </c>
      <c r="T783" s="3"/>
      <c r="U783" s="2">
        <v>1</v>
      </c>
      <c r="V783" s="2">
        <v>5</v>
      </c>
      <c r="W783" s="3"/>
      <c r="X783" s="2">
        <v>65.400000000000006</v>
      </c>
      <c r="Y783" t="str">
        <f t="shared" si="48"/>
        <v>Deon Cain</v>
      </c>
      <c r="Z783" t="str">
        <f t="shared" si="49"/>
        <v>2019-Deon Cain</v>
      </c>
      <c r="AA783" s="13">
        <f t="shared" si="50"/>
        <v>152.61538461538461</v>
      </c>
      <c r="AB783">
        <f t="shared" si="51"/>
        <v>27.076923076923077</v>
      </c>
    </row>
    <row r="784" spans="1:28" x14ac:dyDescent="0.2">
      <c r="A784">
        <v>2019</v>
      </c>
      <c r="B784" s="1">
        <v>284</v>
      </c>
      <c r="C784" s="2" t="s">
        <v>1147</v>
      </c>
      <c r="D784" s="2" t="s">
        <v>33</v>
      </c>
      <c r="E784" s="2">
        <v>24</v>
      </c>
      <c r="F784" s="3"/>
      <c r="G784" s="2">
        <v>16</v>
      </c>
      <c r="H784" s="2">
        <v>0</v>
      </c>
      <c r="I784" s="2">
        <v>10</v>
      </c>
      <c r="J784" s="2">
        <v>9</v>
      </c>
      <c r="K784" s="2">
        <v>149</v>
      </c>
      <c r="L784" s="2">
        <v>1</v>
      </c>
      <c r="M784" s="2">
        <v>7</v>
      </c>
      <c r="N784" s="2">
        <v>76</v>
      </c>
      <c r="O784" s="2">
        <v>8.4</v>
      </c>
      <c r="P784" s="2">
        <v>73</v>
      </c>
      <c r="Q784" s="2">
        <v>8.1</v>
      </c>
      <c r="R784" s="2">
        <v>8.6</v>
      </c>
      <c r="S784" s="2">
        <v>1</v>
      </c>
      <c r="T784" s="2">
        <v>9</v>
      </c>
      <c r="U784" s="2">
        <v>0</v>
      </c>
      <c r="V784" s="2">
        <v>0</v>
      </c>
      <c r="W784" s="2">
        <v>0</v>
      </c>
      <c r="X784" s="2">
        <v>152.1</v>
      </c>
      <c r="Y784" t="str">
        <f t="shared" si="48"/>
        <v>Jaeden Graham</v>
      </c>
      <c r="Z784" t="str">
        <f t="shared" si="49"/>
        <v>2019-Jaeden Graham</v>
      </c>
      <c r="AA784" s="13">
        <f t="shared" si="50"/>
        <v>149</v>
      </c>
      <c r="AB784">
        <f t="shared" si="51"/>
        <v>73</v>
      </c>
    </row>
    <row r="785" spans="1:28" x14ac:dyDescent="0.2">
      <c r="A785">
        <v>2019</v>
      </c>
      <c r="B785" s="1">
        <v>285</v>
      </c>
      <c r="C785" s="2" t="s">
        <v>995</v>
      </c>
      <c r="D785" s="2" t="s">
        <v>55</v>
      </c>
      <c r="E785" s="2">
        <v>31</v>
      </c>
      <c r="F785" s="3"/>
      <c r="G785" s="2">
        <v>15</v>
      </c>
      <c r="H785" s="2">
        <v>4</v>
      </c>
      <c r="I785" s="2">
        <v>13</v>
      </c>
      <c r="J785" s="2">
        <v>9</v>
      </c>
      <c r="K785" s="2">
        <v>78</v>
      </c>
      <c r="L785" s="2">
        <v>1</v>
      </c>
      <c r="M785" s="2">
        <v>4</v>
      </c>
      <c r="N785" s="2">
        <v>39</v>
      </c>
      <c r="O785" s="2">
        <v>4.3</v>
      </c>
      <c r="P785" s="2">
        <v>39</v>
      </c>
      <c r="Q785" s="2">
        <v>4.3</v>
      </c>
      <c r="R785" s="2">
        <v>4.8</v>
      </c>
      <c r="S785" s="2">
        <v>1</v>
      </c>
      <c r="T785" s="2">
        <v>9</v>
      </c>
      <c r="U785" s="2">
        <v>0</v>
      </c>
      <c r="V785" s="2">
        <v>0</v>
      </c>
      <c r="W785" s="2">
        <v>0</v>
      </c>
      <c r="X785" s="2">
        <v>110.4</v>
      </c>
      <c r="Y785" t="str">
        <f t="shared" si="48"/>
        <v>Virgil Green</v>
      </c>
      <c r="Z785" t="str">
        <f t="shared" si="49"/>
        <v>2019-Virgil Green</v>
      </c>
      <c r="AA785" s="13">
        <f t="shared" si="50"/>
        <v>83.2</v>
      </c>
      <c r="AB785">
        <f t="shared" si="51"/>
        <v>41.6</v>
      </c>
    </row>
    <row r="786" spans="1:28" x14ac:dyDescent="0.2">
      <c r="A786">
        <v>2019</v>
      </c>
      <c r="B786" s="1">
        <v>286</v>
      </c>
      <c r="C786" s="2" t="s">
        <v>251</v>
      </c>
      <c r="D786" s="2" t="s">
        <v>88</v>
      </c>
      <c r="E786" s="2">
        <v>23</v>
      </c>
      <c r="F786" s="3"/>
      <c r="G786" s="2">
        <v>15</v>
      </c>
      <c r="H786" s="2">
        <v>1</v>
      </c>
      <c r="I786" s="2">
        <v>13</v>
      </c>
      <c r="J786" s="2">
        <v>9</v>
      </c>
      <c r="K786" s="2">
        <v>189</v>
      </c>
      <c r="L786" s="2">
        <v>1</v>
      </c>
      <c r="M786" s="2">
        <v>4</v>
      </c>
      <c r="N786" s="2">
        <v>49</v>
      </c>
      <c r="O786" s="2">
        <v>5.4</v>
      </c>
      <c r="P786" s="2">
        <v>140</v>
      </c>
      <c r="Q786" s="2">
        <v>15.6</v>
      </c>
      <c r="R786" s="2">
        <v>6.3</v>
      </c>
      <c r="S786" s="2">
        <v>2</v>
      </c>
      <c r="T786" s="2">
        <v>4.5</v>
      </c>
      <c r="U786" s="2">
        <v>0</v>
      </c>
      <c r="V786" s="2">
        <v>0</v>
      </c>
      <c r="W786" s="2">
        <v>0</v>
      </c>
      <c r="X786" s="2">
        <v>137.5</v>
      </c>
      <c r="Y786" t="str">
        <f t="shared" si="48"/>
        <v>Andy Isabella</v>
      </c>
      <c r="Z786" t="str">
        <f t="shared" si="49"/>
        <v>2019-Andy Isabella</v>
      </c>
      <c r="AA786" s="13">
        <f t="shared" si="50"/>
        <v>201.6</v>
      </c>
      <c r="AB786">
        <f t="shared" si="51"/>
        <v>149.33333333333334</v>
      </c>
    </row>
    <row r="787" spans="1:28" x14ac:dyDescent="0.2">
      <c r="A787">
        <v>2019</v>
      </c>
      <c r="B787" s="1">
        <v>287</v>
      </c>
      <c r="C787" s="2" t="s">
        <v>456</v>
      </c>
      <c r="D787" s="2" t="s">
        <v>47</v>
      </c>
      <c r="E787" s="2">
        <v>33</v>
      </c>
      <c r="F787" s="3"/>
      <c r="G787" s="2">
        <v>3</v>
      </c>
      <c r="H787" s="2">
        <v>3</v>
      </c>
      <c r="I787" s="2">
        <v>10</v>
      </c>
      <c r="J787" s="2">
        <v>9</v>
      </c>
      <c r="K787" s="2">
        <v>159</v>
      </c>
      <c r="L787" s="2">
        <v>2</v>
      </c>
      <c r="M787" s="2">
        <v>6</v>
      </c>
      <c r="N787" s="2">
        <v>144</v>
      </c>
      <c r="O787" s="2">
        <v>16</v>
      </c>
      <c r="P787" s="2">
        <v>15</v>
      </c>
      <c r="Q787" s="2">
        <v>1.7</v>
      </c>
      <c r="R787" s="2">
        <v>14.7</v>
      </c>
      <c r="S787" s="2">
        <v>1</v>
      </c>
      <c r="T787" s="2">
        <v>9</v>
      </c>
      <c r="U787" s="2">
        <v>1</v>
      </c>
      <c r="V787" s="2">
        <v>10</v>
      </c>
      <c r="W787" s="2">
        <v>0</v>
      </c>
      <c r="X787" s="2">
        <v>158.30000000000001</v>
      </c>
      <c r="Y787" t="str">
        <f t="shared" si="48"/>
        <v>DeSean Jackson</v>
      </c>
      <c r="Z787" t="str">
        <f t="shared" si="49"/>
        <v>2019-DeSean Jackson</v>
      </c>
      <c r="AA787" s="13">
        <f t="shared" si="50"/>
        <v>848</v>
      </c>
      <c r="AB787">
        <f t="shared" si="51"/>
        <v>80</v>
      </c>
    </row>
    <row r="788" spans="1:28" x14ac:dyDescent="0.2">
      <c r="A788">
        <v>2019</v>
      </c>
      <c r="B788" s="1">
        <v>288</v>
      </c>
      <c r="C788" s="2" t="s">
        <v>164</v>
      </c>
      <c r="D788" s="2" t="s">
        <v>55</v>
      </c>
      <c r="E788" s="2">
        <v>23</v>
      </c>
      <c r="F788" s="3"/>
      <c r="G788" s="2">
        <v>7</v>
      </c>
      <c r="H788" s="2">
        <v>0</v>
      </c>
      <c r="I788" s="2">
        <v>11</v>
      </c>
      <c r="J788" s="2">
        <v>9</v>
      </c>
      <c r="K788" s="2">
        <v>22</v>
      </c>
      <c r="L788" s="2">
        <v>0</v>
      </c>
      <c r="M788" s="2">
        <v>0</v>
      </c>
      <c r="N788" s="2">
        <v>-16</v>
      </c>
      <c r="O788" s="2">
        <v>-1.8</v>
      </c>
      <c r="P788" s="2">
        <v>38</v>
      </c>
      <c r="Q788" s="2">
        <v>4.2</v>
      </c>
      <c r="R788" s="2">
        <v>-1.1000000000000001</v>
      </c>
      <c r="S788" s="2">
        <v>1</v>
      </c>
      <c r="T788" s="2">
        <v>9</v>
      </c>
      <c r="U788" s="2">
        <v>0</v>
      </c>
      <c r="V788" s="2">
        <v>0</v>
      </c>
      <c r="W788" s="2">
        <v>0</v>
      </c>
      <c r="X788" s="2">
        <v>79.2</v>
      </c>
      <c r="Y788" t="str">
        <f t="shared" si="48"/>
        <v>Justin Jackson</v>
      </c>
      <c r="Z788" t="str">
        <f t="shared" si="49"/>
        <v>2019-Justin Jackson</v>
      </c>
      <c r="AA788" s="13">
        <f t="shared" si="50"/>
        <v>50.285714285714285</v>
      </c>
      <c r="AB788">
        <f t="shared" si="51"/>
        <v>86.857142857142861</v>
      </c>
    </row>
    <row r="789" spans="1:28" x14ac:dyDescent="0.2">
      <c r="A789">
        <v>2019</v>
      </c>
      <c r="B789" s="1">
        <v>289</v>
      </c>
      <c r="C789" s="2" t="s">
        <v>1055</v>
      </c>
      <c r="D789" s="2" t="s">
        <v>47</v>
      </c>
      <c r="E789" s="2">
        <v>26</v>
      </c>
      <c r="F789" s="3"/>
      <c r="G789" s="2">
        <v>5</v>
      </c>
      <c r="H789" s="2">
        <v>0</v>
      </c>
      <c r="I789" s="2">
        <v>13</v>
      </c>
      <c r="J789" s="2">
        <v>9</v>
      </c>
      <c r="K789" s="2">
        <v>87</v>
      </c>
      <c r="L789" s="2">
        <v>1</v>
      </c>
      <c r="M789" s="2">
        <v>5</v>
      </c>
      <c r="N789" s="2">
        <v>61</v>
      </c>
      <c r="O789" s="2">
        <v>6.8</v>
      </c>
      <c r="P789" s="2">
        <v>26</v>
      </c>
      <c r="Q789" s="2">
        <v>2.9</v>
      </c>
      <c r="R789" s="2">
        <v>9.5</v>
      </c>
      <c r="S789" s="2">
        <v>0</v>
      </c>
      <c r="T789" s="3"/>
      <c r="U789" s="2">
        <v>0</v>
      </c>
      <c r="V789" s="2">
        <v>0</v>
      </c>
      <c r="W789" s="2">
        <v>0</v>
      </c>
      <c r="X789" s="2">
        <v>113.3</v>
      </c>
      <c r="Y789" t="str">
        <f t="shared" si="48"/>
        <v>Joshua Perkins</v>
      </c>
      <c r="Z789" t="str">
        <f t="shared" si="49"/>
        <v>2019-Joshua Perkins</v>
      </c>
      <c r="AA789" s="13">
        <f t="shared" si="50"/>
        <v>278.39999999999998</v>
      </c>
      <c r="AB789">
        <f t="shared" si="51"/>
        <v>83.2</v>
      </c>
    </row>
    <row r="790" spans="1:28" x14ac:dyDescent="0.2">
      <c r="A790">
        <v>2019</v>
      </c>
      <c r="B790" s="1">
        <v>290</v>
      </c>
      <c r="C790" s="2" t="s">
        <v>345</v>
      </c>
      <c r="D790" s="2" t="s">
        <v>26</v>
      </c>
      <c r="E790" s="2">
        <v>25</v>
      </c>
      <c r="F790" s="3"/>
      <c r="G790" s="2">
        <v>8</v>
      </c>
      <c r="H790" s="2">
        <v>1</v>
      </c>
      <c r="I790" s="2">
        <v>12</v>
      </c>
      <c r="J790" s="2">
        <v>9</v>
      </c>
      <c r="K790" s="2">
        <v>170</v>
      </c>
      <c r="L790" s="2">
        <v>1</v>
      </c>
      <c r="M790" s="2">
        <v>6</v>
      </c>
      <c r="N790" s="2">
        <v>156</v>
      </c>
      <c r="O790" s="2">
        <v>17.3</v>
      </c>
      <c r="P790" s="2">
        <v>14</v>
      </c>
      <c r="Q790" s="2">
        <v>1.6</v>
      </c>
      <c r="R790" s="2">
        <v>18.3</v>
      </c>
      <c r="S790" s="2">
        <v>0</v>
      </c>
      <c r="T790" s="3"/>
      <c r="U790" s="2">
        <v>0</v>
      </c>
      <c r="V790" s="2">
        <v>0</v>
      </c>
      <c r="W790" s="2">
        <v>1</v>
      </c>
      <c r="X790" s="2">
        <v>109.7</v>
      </c>
      <c r="Y790" t="str">
        <f t="shared" si="48"/>
        <v>Kalif Raymond</v>
      </c>
      <c r="Z790" t="str">
        <f t="shared" si="49"/>
        <v>2019-Kalif Raymond</v>
      </c>
      <c r="AA790" s="13">
        <f t="shared" si="50"/>
        <v>340</v>
      </c>
      <c r="AB790">
        <f t="shared" si="51"/>
        <v>28</v>
      </c>
    </row>
    <row r="791" spans="1:28" x14ac:dyDescent="0.2">
      <c r="A791">
        <v>2019</v>
      </c>
      <c r="B791" s="1">
        <v>291</v>
      </c>
      <c r="C791" s="2" t="s">
        <v>1057</v>
      </c>
      <c r="D791" s="2" t="s">
        <v>41</v>
      </c>
      <c r="E791" s="2">
        <v>25</v>
      </c>
      <c r="F791" s="3"/>
      <c r="G791" s="2">
        <v>8</v>
      </c>
      <c r="H791" s="2">
        <v>2</v>
      </c>
      <c r="I791" s="2">
        <v>13</v>
      </c>
      <c r="J791" s="2">
        <v>9</v>
      </c>
      <c r="K791" s="2">
        <v>74</v>
      </c>
      <c r="L791" s="2">
        <v>0</v>
      </c>
      <c r="M791" s="2">
        <v>3</v>
      </c>
      <c r="N791" s="2">
        <v>36</v>
      </c>
      <c r="O791" s="2">
        <v>4</v>
      </c>
      <c r="P791" s="2">
        <v>38</v>
      </c>
      <c r="Q791" s="2">
        <v>4.2</v>
      </c>
      <c r="R791" s="2">
        <v>3.8</v>
      </c>
      <c r="S791" s="2">
        <v>1</v>
      </c>
      <c r="T791" s="2">
        <v>9</v>
      </c>
      <c r="U791" s="2">
        <v>0</v>
      </c>
      <c r="V791" s="2">
        <v>0</v>
      </c>
      <c r="W791" s="2">
        <v>0</v>
      </c>
      <c r="X791" s="2">
        <v>83.5</v>
      </c>
      <c r="Y791" t="str">
        <f t="shared" si="48"/>
        <v>Adam Shaheen</v>
      </c>
      <c r="Z791" t="str">
        <f t="shared" si="49"/>
        <v>2019-Adam Shaheen</v>
      </c>
      <c r="AA791" s="13">
        <f t="shared" si="50"/>
        <v>148</v>
      </c>
      <c r="AB791">
        <f t="shared" si="51"/>
        <v>76</v>
      </c>
    </row>
    <row r="792" spans="1:28" x14ac:dyDescent="0.2">
      <c r="A792">
        <v>2019</v>
      </c>
      <c r="B792" s="1">
        <v>292</v>
      </c>
      <c r="C792" s="2" t="s">
        <v>178</v>
      </c>
      <c r="D792" s="2" t="s">
        <v>70</v>
      </c>
      <c r="E792" s="2">
        <v>25</v>
      </c>
      <c r="F792" s="3"/>
      <c r="G792" s="2">
        <v>15</v>
      </c>
      <c r="H792" s="2">
        <v>0</v>
      </c>
      <c r="I792" s="2">
        <v>13</v>
      </c>
      <c r="J792" s="2">
        <v>9</v>
      </c>
      <c r="K792" s="2">
        <v>64</v>
      </c>
      <c r="L792" s="2">
        <v>0</v>
      </c>
      <c r="M792" s="2">
        <v>4</v>
      </c>
      <c r="N792" s="2">
        <v>14</v>
      </c>
      <c r="O792" s="2">
        <v>1.6</v>
      </c>
      <c r="P792" s="2">
        <v>50</v>
      </c>
      <c r="Q792" s="2">
        <v>5.6</v>
      </c>
      <c r="R792" s="2">
        <v>2.2000000000000002</v>
      </c>
      <c r="S792" s="2">
        <v>0</v>
      </c>
      <c r="T792" s="3"/>
      <c r="U792" s="2">
        <v>1</v>
      </c>
      <c r="V792" s="2">
        <v>7.7</v>
      </c>
      <c r="W792" s="2">
        <v>0</v>
      </c>
      <c r="X792" s="2">
        <v>80.3</v>
      </c>
      <c r="Y792" t="str">
        <f t="shared" si="48"/>
        <v>Wendell Smallwood</v>
      </c>
      <c r="Z792" t="str">
        <f t="shared" si="49"/>
        <v>2019-Wendell Smallwood</v>
      </c>
      <c r="AA792" s="13">
        <f t="shared" si="50"/>
        <v>68.266666666666666</v>
      </c>
      <c r="AB792">
        <f t="shared" si="51"/>
        <v>53.333333333333336</v>
      </c>
    </row>
    <row r="793" spans="1:28" x14ac:dyDescent="0.2">
      <c r="A793">
        <v>2019</v>
      </c>
      <c r="B793" s="1">
        <v>293</v>
      </c>
      <c r="C793" s="2" t="s">
        <v>158</v>
      </c>
      <c r="D793" s="2" t="s">
        <v>62</v>
      </c>
      <c r="E793" s="2">
        <v>22</v>
      </c>
      <c r="F793" s="3"/>
      <c r="G793" s="2">
        <v>12</v>
      </c>
      <c r="H793" s="2">
        <v>0</v>
      </c>
      <c r="I793" s="2">
        <v>10</v>
      </c>
      <c r="J793" s="2">
        <v>9</v>
      </c>
      <c r="K793" s="2">
        <v>43</v>
      </c>
      <c r="L793" s="2">
        <v>0</v>
      </c>
      <c r="M793" s="2">
        <v>2</v>
      </c>
      <c r="N793" s="2">
        <v>-19</v>
      </c>
      <c r="O793" s="2">
        <v>-2.1</v>
      </c>
      <c r="P793" s="2">
        <v>62</v>
      </c>
      <c r="Q793" s="2">
        <v>6.9</v>
      </c>
      <c r="R793" s="2">
        <v>-1.6</v>
      </c>
      <c r="S793" s="2">
        <v>1</v>
      </c>
      <c r="T793" s="2">
        <v>9</v>
      </c>
      <c r="U793" s="2">
        <v>1</v>
      </c>
      <c r="V793" s="2">
        <v>10</v>
      </c>
      <c r="W793" s="2">
        <v>0</v>
      </c>
      <c r="X793" s="2">
        <v>84.6</v>
      </c>
      <c r="Y793" t="str">
        <f t="shared" si="48"/>
        <v>Darwin Thompson</v>
      </c>
      <c r="Z793" t="str">
        <f t="shared" si="49"/>
        <v>2019-Darwin Thompson</v>
      </c>
      <c r="AA793" s="13">
        <f t="shared" si="50"/>
        <v>57.333333333333336</v>
      </c>
      <c r="AB793">
        <f t="shared" si="51"/>
        <v>82.666666666666671</v>
      </c>
    </row>
    <row r="794" spans="1:28" x14ac:dyDescent="0.2">
      <c r="A794">
        <v>2019</v>
      </c>
      <c r="B794" s="1">
        <v>294</v>
      </c>
      <c r="C794" s="2" t="s">
        <v>958</v>
      </c>
      <c r="D794" s="2" t="s">
        <v>39</v>
      </c>
      <c r="E794" s="2">
        <v>24</v>
      </c>
      <c r="F794" s="2" t="s">
        <v>266</v>
      </c>
      <c r="G794" s="2">
        <v>13</v>
      </c>
      <c r="H794" s="2">
        <v>1</v>
      </c>
      <c r="I794" s="2">
        <v>16</v>
      </c>
      <c r="J794" s="2">
        <v>9</v>
      </c>
      <c r="K794" s="2">
        <v>184</v>
      </c>
      <c r="L794" s="2">
        <v>1</v>
      </c>
      <c r="M794" s="2">
        <v>8</v>
      </c>
      <c r="N794" s="2">
        <v>127</v>
      </c>
      <c r="O794" s="2">
        <v>14.1</v>
      </c>
      <c r="P794" s="2">
        <v>57</v>
      </c>
      <c r="Q794" s="2">
        <v>6.3</v>
      </c>
      <c r="R794" s="2">
        <v>11.9</v>
      </c>
      <c r="S794" s="2">
        <v>1</v>
      </c>
      <c r="T794" s="2">
        <v>9</v>
      </c>
      <c r="U794" s="2">
        <v>2</v>
      </c>
      <c r="V794" s="2">
        <v>12.5</v>
      </c>
      <c r="W794" s="2">
        <v>0</v>
      </c>
      <c r="X794" s="2">
        <v>117.7</v>
      </c>
      <c r="Y794" t="str">
        <f t="shared" si="48"/>
        <v>Laquon Treadwell</v>
      </c>
      <c r="Z794" t="str">
        <f t="shared" si="49"/>
        <v>2019-Laquon Treadwell</v>
      </c>
      <c r="AA794" s="13">
        <f t="shared" si="50"/>
        <v>226.46153846153845</v>
      </c>
      <c r="AB794">
        <f t="shared" si="51"/>
        <v>70.15384615384616</v>
      </c>
    </row>
    <row r="795" spans="1:28" x14ac:dyDescent="0.2">
      <c r="A795">
        <v>2019</v>
      </c>
      <c r="B795" s="1">
        <v>295</v>
      </c>
      <c r="C795" s="2" t="s">
        <v>1148</v>
      </c>
      <c r="D795" s="2" t="s">
        <v>86</v>
      </c>
      <c r="E795" s="2">
        <v>22</v>
      </c>
      <c r="F795" s="3"/>
      <c r="G795" s="2">
        <v>10</v>
      </c>
      <c r="H795" s="2">
        <v>2</v>
      </c>
      <c r="I795" s="2">
        <v>16</v>
      </c>
      <c r="J795" s="2">
        <v>9</v>
      </c>
      <c r="K795" s="2">
        <v>82</v>
      </c>
      <c r="L795" s="2">
        <v>0</v>
      </c>
      <c r="M795" s="2">
        <v>3</v>
      </c>
      <c r="N795" s="2">
        <v>57</v>
      </c>
      <c r="O795" s="2">
        <v>6.3</v>
      </c>
      <c r="P795" s="2">
        <v>25</v>
      </c>
      <c r="Q795" s="2">
        <v>2.8</v>
      </c>
      <c r="R795" s="2">
        <v>10.6</v>
      </c>
      <c r="S795" s="2">
        <v>1</v>
      </c>
      <c r="T795" s="2">
        <v>9</v>
      </c>
      <c r="U795" s="2">
        <v>3</v>
      </c>
      <c r="V795" s="2">
        <v>18.8</v>
      </c>
      <c r="W795" s="2">
        <v>0</v>
      </c>
      <c r="X795" s="2">
        <v>70.3</v>
      </c>
      <c r="Y795" t="str">
        <f t="shared" si="48"/>
        <v>Damion Willis</v>
      </c>
      <c r="Z795" t="str">
        <f t="shared" si="49"/>
        <v>2019-Damion Willis</v>
      </c>
      <c r="AA795" s="13">
        <f t="shared" si="50"/>
        <v>131.19999999999999</v>
      </c>
      <c r="AB795">
        <f t="shared" si="51"/>
        <v>40</v>
      </c>
    </row>
    <row r="796" spans="1:28" x14ac:dyDescent="0.2">
      <c r="A796">
        <v>2019</v>
      </c>
      <c r="B796" s="1">
        <v>296</v>
      </c>
      <c r="C796" s="2" t="s">
        <v>1040</v>
      </c>
      <c r="D796" s="2" t="s">
        <v>58</v>
      </c>
      <c r="E796" s="2">
        <v>26</v>
      </c>
      <c r="F796" s="3"/>
      <c r="G796" s="2">
        <v>16</v>
      </c>
      <c r="H796" s="2">
        <v>2</v>
      </c>
      <c r="I796" s="2">
        <v>11</v>
      </c>
      <c r="J796" s="2">
        <v>8</v>
      </c>
      <c r="K796" s="2">
        <v>93</v>
      </c>
      <c r="L796" s="2">
        <v>0</v>
      </c>
      <c r="M796" s="2">
        <v>5</v>
      </c>
      <c r="N796" s="2">
        <v>33</v>
      </c>
      <c r="O796" s="2">
        <v>4.0999999999999996</v>
      </c>
      <c r="P796" s="2">
        <v>60</v>
      </c>
      <c r="Q796" s="2">
        <v>7.5</v>
      </c>
      <c r="R796" s="2">
        <v>4.4000000000000004</v>
      </c>
      <c r="S796" s="2">
        <v>0</v>
      </c>
      <c r="T796" s="3"/>
      <c r="U796" s="2">
        <v>0</v>
      </c>
      <c r="V796" s="2">
        <v>0</v>
      </c>
      <c r="W796" s="2">
        <v>0</v>
      </c>
      <c r="X796" s="2">
        <v>97.9</v>
      </c>
      <c r="Y796" t="str">
        <f t="shared" si="48"/>
        <v>Mo Alie-Cox</v>
      </c>
      <c r="Z796" t="str">
        <f t="shared" si="49"/>
        <v>2019-Mo Alie-Cox</v>
      </c>
      <c r="AA796" s="13">
        <f t="shared" si="50"/>
        <v>93</v>
      </c>
      <c r="AB796">
        <f t="shared" si="51"/>
        <v>60</v>
      </c>
    </row>
    <row r="797" spans="1:28" x14ac:dyDescent="0.2">
      <c r="A797">
        <v>2019</v>
      </c>
      <c r="B797" s="1">
        <v>297</v>
      </c>
      <c r="C797" s="2" t="s">
        <v>1015</v>
      </c>
      <c r="D797" s="2" t="s">
        <v>115</v>
      </c>
      <c r="E797" s="2">
        <v>24</v>
      </c>
      <c r="F797" s="3"/>
      <c r="G797" s="2">
        <v>5</v>
      </c>
      <c r="H797" s="2">
        <v>1</v>
      </c>
      <c r="I797" s="2">
        <v>14</v>
      </c>
      <c r="J797" s="2">
        <v>8</v>
      </c>
      <c r="K797" s="2">
        <v>127</v>
      </c>
      <c r="L797" s="2">
        <v>2</v>
      </c>
      <c r="M797" s="2">
        <v>6</v>
      </c>
      <c r="N797" s="2">
        <v>98</v>
      </c>
      <c r="O797" s="2">
        <v>12.3</v>
      </c>
      <c r="P797" s="2">
        <v>29</v>
      </c>
      <c r="Q797" s="2">
        <v>3.6</v>
      </c>
      <c r="R797" s="2">
        <v>13</v>
      </c>
      <c r="S797" s="2">
        <v>0</v>
      </c>
      <c r="T797" s="3"/>
      <c r="U797" s="2">
        <v>0</v>
      </c>
      <c r="V797" s="2">
        <v>0</v>
      </c>
      <c r="W797" s="3"/>
      <c r="X797" s="2">
        <v>127.1</v>
      </c>
      <c r="Y797" t="str">
        <f t="shared" si="48"/>
        <v>Dan Arnold</v>
      </c>
      <c r="Z797" t="str">
        <f t="shared" si="49"/>
        <v>2019-Dan Arnold</v>
      </c>
      <c r="AA797" s="13">
        <f t="shared" si="50"/>
        <v>406.4</v>
      </c>
      <c r="AB797">
        <f t="shared" si="51"/>
        <v>92.8</v>
      </c>
    </row>
    <row r="798" spans="1:28" x14ac:dyDescent="0.2">
      <c r="A798">
        <v>2019</v>
      </c>
      <c r="B798" s="1">
        <v>298</v>
      </c>
      <c r="C798" s="2" t="s">
        <v>439</v>
      </c>
      <c r="D798" s="2" t="s">
        <v>62</v>
      </c>
      <c r="E798" s="2">
        <v>28</v>
      </c>
      <c r="F798" s="2" t="s">
        <v>232</v>
      </c>
      <c r="G798" s="2">
        <v>15</v>
      </c>
      <c r="H798" s="2">
        <v>7</v>
      </c>
      <c r="I798" s="2">
        <v>15</v>
      </c>
      <c r="J798" s="2">
        <v>8</v>
      </c>
      <c r="K798" s="2">
        <v>67</v>
      </c>
      <c r="L798" s="2">
        <v>0</v>
      </c>
      <c r="M798" s="2">
        <v>3</v>
      </c>
      <c r="N798" s="2">
        <v>58</v>
      </c>
      <c r="O798" s="2">
        <v>7.3</v>
      </c>
      <c r="P798" s="2">
        <v>9</v>
      </c>
      <c r="Q798" s="2">
        <v>1.1000000000000001</v>
      </c>
      <c r="R798" s="2">
        <v>6.6</v>
      </c>
      <c r="S798" s="2">
        <v>1</v>
      </c>
      <c r="T798" s="2">
        <v>8</v>
      </c>
      <c r="U798" s="2">
        <v>3</v>
      </c>
      <c r="V798" s="2">
        <v>20</v>
      </c>
      <c r="W798" s="2">
        <v>0</v>
      </c>
      <c r="X798" s="2">
        <v>65.099999999999994</v>
      </c>
      <c r="Y798" t="str">
        <f t="shared" si="48"/>
        <v>Blake Bell</v>
      </c>
      <c r="Z798" t="str">
        <f t="shared" si="49"/>
        <v>2019-Blake Bell</v>
      </c>
      <c r="AA798" s="13">
        <f t="shared" si="50"/>
        <v>71.466666666666669</v>
      </c>
      <c r="AB798">
        <f t="shared" si="51"/>
        <v>9.6</v>
      </c>
    </row>
    <row r="799" spans="1:28" x14ac:dyDescent="0.2">
      <c r="A799">
        <v>2019</v>
      </c>
      <c r="B799" s="1">
        <v>299</v>
      </c>
      <c r="C799" s="2" t="s">
        <v>536</v>
      </c>
      <c r="D799" s="2" t="s">
        <v>28</v>
      </c>
      <c r="E799" s="2">
        <v>22</v>
      </c>
      <c r="F799" s="3"/>
      <c r="G799" s="2">
        <v>4</v>
      </c>
      <c r="H799" s="2">
        <v>2</v>
      </c>
      <c r="I799" s="2">
        <v>15</v>
      </c>
      <c r="J799" s="2">
        <v>8</v>
      </c>
      <c r="K799" s="2">
        <v>89</v>
      </c>
      <c r="L799" s="2">
        <v>0</v>
      </c>
      <c r="M799" s="2">
        <v>3</v>
      </c>
      <c r="N799" s="2">
        <v>45</v>
      </c>
      <c r="O799" s="2">
        <v>5.6</v>
      </c>
      <c r="P799" s="2">
        <v>44</v>
      </c>
      <c r="Q799" s="2">
        <v>5.5</v>
      </c>
      <c r="R799" s="2">
        <v>10.199999999999999</v>
      </c>
      <c r="S799" s="2">
        <v>0</v>
      </c>
      <c r="T799" s="3"/>
      <c r="U799" s="2">
        <v>2</v>
      </c>
      <c r="V799" s="2">
        <v>13.3</v>
      </c>
      <c r="W799" s="2">
        <v>2</v>
      </c>
      <c r="X799" s="2">
        <v>31.7</v>
      </c>
      <c r="Y799" t="str">
        <f t="shared" si="48"/>
        <v>Antonio Callaway</v>
      </c>
      <c r="Z799" t="str">
        <f t="shared" si="49"/>
        <v>2019-Antonio Callaway</v>
      </c>
      <c r="AA799" s="13">
        <f t="shared" si="50"/>
        <v>356</v>
      </c>
      <c r="AB799">
        <f t="shared" si="51"/>
        <v>176</v>
      </c>
    </row>
    <row r="800" spans="1:28" x14ac:dyDescent="0.2">
      <c r="A800">
        <v>2019</v>
      </c>
      <c r="B800" s="1">
        <v>300</v>
      </c>
      <c r="C800" s="2" t="s">
        <v>1050</v>
      </c>
      <c r="D800" s="2" t="s">
        <v>39</v>
      </c>
      <c r="E800" s="2">
        <v>24</v>
      </c>
      <c r="F800" s="3"/>
      <c r="G800" s="2">
        <v>15</v>
      </c>
      <c r="H800" s="2">
        <v>1</v>
      </c>
      <c r="I800" s="2">
        <v>10</v>
      </c>
      <c r="J800" s="2">
        <v>8</v>
      </c>
      <c r="K800" s="2">
        <v>58</v>
      </c>
      <c r="L800" s="2">
        <v>0</v>
      </c>
      <c r="M800" s="2">
        <v>2</v>
      </c>
      <c r="N800" s="2">
        <v>40</v>
      </c>
      <c r="O800" s="2">
        <v>5</v>
      </c>
      <c r="P800" s="2">
        <v>18</v>
      </c>
      <c r="Q800" s="2">
        <v>2.2999999999999998</v>
      </c>
      <c r="R800" s="2">
        <v>6.1</v>
      </c>
      <c r="S800" s="2">
        <v>0</v>
      </c>
      <c r="T800" s="3"/>
      <c r="U800" s="2">
        <v>0</v>
      </c>
      <c r="V800" s="2">
        <v>0</v>
      </c>
      <c r="W800" s="2">
        <v>0</v>
      </c>
      <c r="X800" s="2">
        <v>90.8</v>
      </c>
      <c r="Y800" t="str">
        <f t="shared" si="48"/>
        <v>Tyler Conklin</v>
      </c>
      <c r="Z800" t="str">
        <f t="shared" si="49"/>
        <v>2019-Tyler Conklin</v>
      </c>
      <c r="AA800" s="13">
        <f t="shared" si="50"/>
        <v>61.866666666666667</v>
      </c>
      <c r="AB800">
        <f t="shared" si="51"/>
        <v>19.2</v>
      </c>
    </row>
    <row r="801" spans="1:28" x14ac:dyDescent="0.2">
      <c r="A801">
        <v>2019</v>
      </c>
      <c r="B801" s="1">
        <v>301</v>
      </c>
      <c r="C801" s="2" t="s">
        <v>243</v>
      </c>
      <c r="D801" s="2" t="s">
        <v>244</v>
      </c>
      <c r="E801" s="2">
        <v>26</v>
      </c>
      <c r="F801" s="3"/>
      <c r="G801" s="2">
        <v>14</v>
      </c>
      <c r="H801" s="2">
        <v>4</v>
      </c>
      <c r="I801" s="2">
        <v>11</v>
      </c>
      <c r="J801" s="2">
        <v>8</v>
      </c>
      <c r="K801" s="2">
        <v>111</v>
      </c>
      <c r="L801" s="2">
        <v>0</v>
      </c>
      <c r="M801" s="2">
        <v>4</v>
      </c>
      <c r="N801" s="2">
        <v>46</v>
      </c>
      <c r="O801" s="2">
        <v>5.8</v>
      </c>
      <c r="P801" s="2">
        <v>65</v>
      </c>
      <c r="Q801" s="2">
        <v>8.1</v>
      </c>
      <c r="R801" s="2">
        <v>9.1</v>
      </c>
      <c r="S801" s="2">
        <v>1</v>
      </c>
      <c r="T801" s="2">
        <v>8</v>
      </c>
      <c r="U801" s="2">
        <v>0</v>
      </c>
      <c r="V801" s="2">
        <v>0</v>
      </c>
      <c r="W801" s="3"/>
      <c r="X801" s="2">
        <v>104.7</v>
      </c>
      <c r="Y801" t="str">
        <f t="shared" si="48"/>
        <v>Trevor Davis</v>
      </c>
      <c r="Z801" t="str">
        <f t="shared" si="49"/>
        <v>2019-Trevor Davis</v>
      </c>
      <c r="AA801" s="13">
        <f t="shared" si="50"/>
        <v>126.85714285714286</v>
      </c>
      <c r="AB801">
        <f t="shared" si="51"/>
        <v>74.285714285714292</v>
      </c>
    </row>
    <row r="802" spans="1:28" x14ac:dyDescent="0.2">
      <c r="A802">
        <v>2019</v>
      </c>
      <c r="B802" s="1">
        <v>302</v>
      </c>
      <c r="C802" s="2" t="s">
        <v>1149</v>
      </c>
      <c r="D802" s="2" t="s">
        <v>70</v>
      </c>
      <c r="E802" s="2">
        <v>23</v>
      </c>
      <c r="F802" s="3"/>
      <c r="G802" s="2">
        <v>11</v>
      </c>
      <c r="H802" s="2">
        <v>4</v>
      </c>
      <c r="I802" s="2">
        <v>14</v>
      </c>
      <c r="J802" s="2">
        <v>8</v>
      </c>
      <c r="K802" s="2">
        <v>103</v>
      </c>
      <c r="L802" s="2">
        <v>1</v>
      </c>
      <c r="M802" s="2">
        <v>6</v>
      </c>
      <c r="N802" s="2">
        <v>56</v>
      </c>
      <c r="O802" s="2">
        <v>7</v>
      </c>
      <c r="P802" s="2">
        <v>47</v>
      </c>
      <c r="Q802" s="2">
        <v>5.9</v>
      </c>
      <c r="R802" s="2">
        <v>7.6</v>
      </c>
      <c r="S802" s="2">
        <v>0</v>
      </c>
      <c r="T802" s="3"/>
      <c r="U802" s="2">
        <v>2</v>
      </c>
      <c r="V802" s="2">
        <v>14.3</v>
      </c>
      <c r="W802" s="2">
        <v>0</v>
      </c>
      <c r="X802" s="2">
        <v>104.2</v>
      </c>
      <c r="Y802" t="str">
        <f t="shared" si="48"/>
        <v>Hale Hentges</v>
      </c>
      <c r="Z802" t="str">
        <f t="shared" si="49"/>
        <v>2019-Hale Hentges</v>
      </c>
      <c r="AA802" s="13">
        <f t="shared" si="50"/>
        <v>149.81818181818181</v>
      </c>
      <c r="AB802">
        <f t="shared" si="51"/>
        <v>68.36363636363636</v>
      </c>
    </row>
    <row r="803" spans="1:28" x14ac:dyDescent="0.2">
      <c r="A803">
        <v>2019</v>
      </c>
      <c r="B803" s="1">
        <v>303</v>
      </c>
      <c r="C803" s="2" t="s">
        <v>143</v>
      </c>
      <c r="D803" s="2" t="s">
        <v>23</v>
      </c>
      <c r="E803" s="2">
        <v>22</v>
      </c>
      <c r="F803" s="3"/>
      <c r="G803" s="2">
        <v>16</v>
      </c>
      <c r="H803" s="2">
        <v>0</v>
      </c>
      <c r="I803" s="2">
        <v>15</v>
      </c>
      <c r="J803" s="2">
        <v>8</v>
      </c>
      <c r="K803" s="2">
        <v>70</v>
      </c>
      <c r="L803" s="2">
        <v>0</v>
      </c>
      <c r="M803" s="2">
        <v>5</v>
      </c>
      <c r="N803" s="2">
        <v>-11</v>
      </c>
      <c r="O803" s="2">
        <v>-1.4</v>
      </c>
      <c r="P803" s="2">
        <v>81</v>
      </c>
      <c r="Q803" s="2">
        <v>10.1</v>
      </c>
      <c r="R803" s="2">
        <v>1.5</v>
      </c>
      <c r="S803" s="2">
        <v>0</v>
      </c>
      <c r="T803" s="3"/>
      <c r="U803" s="2">
        <v>0</v>
      </c>
      <c r="V803" s="2">
        <v>0</v>
      </c>
      <c r="W803" s="2">
        <v>0</v>
      </c>
      <c r="X803" s="2">
        <v>66</v>
      </c>
      <c r="Y803" t="str">
        <f t="shared" si="48"/>
        <v>Justice Hill</v>
      </c>
      <c r="Z803" t="str">
        <f t="shared" si="49"/>
        <v>2019-Justice Hill</v>
      </c>
      <c r="AA803" s="13">
        <f t="shared" si="50"/>
        <v>70</v>
      </c>
      <c r="AB803">
        <f t="shared" si="51"/>
        <v>81</v>
      </c>
    </row>
    <row r="804" spans="1:28" x14ac:dyDescent="0.2">
      <c r="A804">
        <v>2019</v>
      </c>
      <c r="B804" s="1">
        <v>304</v>
      </c>
      <c r="C804" s="2" t="s">
        <v>957</v>
      </c>
      <c r="D804" s="2" t="s">
        <v>43</v>
      </c>
      <c r="E804" s="2">
        <v>32</v>
      </c>
      <c r="F804" s="2" t="s">
        <v>266</v>
      </c>
      <c r="G804" s="2">
        <v>7</v>
      </c>
      <c r="H804" s="2">
        <v>1</v>
      </c>
      <c r="I804" s="2">
        <v>15</v>
      </c>
      <c r="J804" s="2">
        <v>8</v>
      </c>
      <c r="K804" s="2">
        <v>67</v>
      </c>
      <c r="L804" s="2">
        <v>0</v>
      </c>
      <c r="M804" s="2">
        <v>3</v>
      </c>
      <c r="N804" s="2">
        <v>38</v>
      </c>
      <c r="O804" s="2">
        <v>4.8</v>
      </c>
      <c r="P804" s="2">
        <v>29</v>
      </c>
      <c r="Q804" s="2">
        <v>3.6</v>
      </c>
      <c r="R804" s="2">
        <v>8.1</v>
      </c>
      <c r="S804" s="2">
        <v>0</v>
      </c>
      <c r="T804" s="3"/>
      <c r="U804" s="2">
        <v>0</v>
      </c>
      <c r="V804" s="2">
        <v>0</v>
      </c>
      <c r="W804" s="2">
        <v>1</v>
      </c>
      <c r="X804" s="2">
        <v>37.4</v>
      </c>
      <c r="Y804" t="str">
        <f t="shared" si="48"/>
        <v>Chris Hogan</v>
      </c>
      <c r="Z804" t="str">
        <f t="shared" si="49"/>
        <v>2019-Chris Hogan</v>
      </c>
      <c r="AA804" s="13">
        <f t="shared" si="50"/>
        <v>153.14285714285714</v>
      </c>
      <c r="AB804">
        <f t="shared" si="51"/>
        <v>66.285714285714292</v>
      </c>
    </row>
    <row r="805" spans="1:28" x14ac:dyDescent="0.2">
      <c r="A805">
        <v>2019</v>
      </c>
      <c r="B805" s="1">
        <v>305</v>
      </c>
      <c r="C805" s="2" t="s">
        <v>1150</v>
      </c>
      <c r="D805" s="2" t="s">
        <v>41</v>
      </c>
      <c r="E805" s="2">
        <v>22</v>
      </c>
      <c r="F805" s="3"/>
      <c r="G805" s="2">
        <v>6</v>
      </c>
      <c r="H805" s="2">
        <v>1</v>
      </c>
      <c r="I805" s="2">
        <v>10</v>
      </c>
      <c r="J805" s="2">
        <v>8</v>
      </c>
      <c r="K805" s="2">
        <v>87</v>
      </c>
      <c r="L805" s="2">
        <v>1</v>
      </c>
      <c r="M805" s="2">
        <v>4</v>
      </c>
      <c r="N805" s="2">
        <v>57</v>
      </c>
      <c r="O805" s="2">
        <v>7.1</v>
      </c>
      <c r="P805" s="2">
        <v>30</v>
      </c>
      <c r="Q805" s="2">
        <v>3.8</v>
      </c>
      <c r="R805" s="2">
        <v>6.6</v>
      </c>
      <c r="S805" s="2">
        <v>1</v>
      </c>
      <c r="T805" s="2">
        <v>8</v>
      </c>
      <c r="U805" s="2">
        <v>0</v>
      </c>
      <c r="V805" s="2">
        <v>0</v>
      </c>
      <c r="W805" s="2">
        <v>0</v>
      </c>
      <c r="X805" s="2">
        <v>136.19999999999999</v>
      </c>
      <c r="Y805" t="str">
        <f t="shared" si="48"/>
        <v>Jesper Horsted</v>
      </c>
      <c r="Z805" t="str">
        <f t="shared" si="49"/>
        <v>2019-Jesper Horsted</v>
      </c>
      <c r="AA805" s="13">
        <f t="shared" si="50"/>
        <v>232</v>
      </c>
      <c r="AB805">
        <f t="shared" si="51"/>
        <v>80</v>
      </c>
    </row>
    <row r="806" spans="1:28" x14ac:dyDescent="0.2">
      <c r="A806">
        <v>2019</v>
      </c>
      <c r="B806" s="1">
        <v>306</v>
      </c>
      <c r="C806" s="2" t="s">
        <v>135</v>
      </c>
      <c r="D806" s="2" t="s">
        <v>51</v>
      </c>
      <c r="E806" s="2">
        <v>23</v>
      </c>
      <c r="F806" s="3"/>
      <c r="G806" s="2">
        <v>10</v>
      </c>
      <c r="H806" s="2">
        <v>0</v>
      </c>
      <c r="I806" s="2">
        <v>11</v>
      </c>
      <c r="J806" s="2">
        <v>8</v>
      </c>
      <c r="K806" s="2">
        <v>83</v>
      </c>
      <c r="L806" s="2">
        <v>1</v>
      </c>
      <c r="M806" s="2">
        <v>3</v>
      </c>
      <c r="N806" s="2">
        <v>-8</v>
      </c>
      <c r="O806" s="2">
        <v>-1</v>
      </c>
      <c r="P806" s="2">
        <v>91</v>
      </c>
      <c r="Q806" s="2">
        <v>11.4</v>
      </c>
      <c r="R806" s="2">
        <v>2.2999999999999998</v>
      </c>
      <c r="S806" s="2">
        <v>0</v>
      </c>
      <c r="T806" s="3"/>
      <c r="U806" s="2">
        <v>0</v>
      </c>
      <c r="V806" s="2">
        <v>0</v>
      </c>
      <c r="W806" s="2">
        <v>0</v>
      </c>
      <c r="X806" s="2">
        <v>124.4</v>
      </c>
      <c r="Y806" t="str">
        <f t="shared" si="48"/>
        <v>Rashaad Penny</v>
      </c>
      <c r="Z806" t="str">
        <f t="shared" si="49"/>
        <v>2019-Rashaad Penny</v>
      </c>
      <c r="AA806" s="13">
        <f t="shared" si="50"/>
        <v>132.80000000000001</v>
      </c>
      <c r="AB806">
        <f t="shared" si="51"/>
        <v>145.6</v>
      </c>
    </row>
    <row r="807" spans="1:28" x14ac:dyDescent="0.2">
      <c r="A807">
        <v>2019</v>
      </c>
      <c r="B807" s="1">
        <v>307</v>
      </c>
      <c r="C807" s="2" t="s">
        <v>464</v>
      </c>
      <c r="D807" s="2" t="s">
        <v>23</v>
      </c>
      <c r="E807" s="2">
        <v>25</v>
      </c>
      <c r="F807" s="2" t="s">
        <v>217</v>
      </c>
      <c r="G807" s="2">
        <v>16</v>
      </c>
      <c r="H807" s="2">
        <v>7</v>
      </c>
      <c r="I807" s="2">
        <v>11</v>
      </c>
      <c r="J807" s="2">
        <v>8</v>
      </c>
      <c r="K807" s="2">
        <v>47</v>
      </c>
      <c r="L807" s="2">
        <v>1</v>
      </c>
      <c r="M807" s="2">
        <v>3</v>
      </c>
      <c r="N807" s="2">
        <v>-5</v>
      </c>
      <c r="O807" s="2">
        <v>-0.6</v>
      </c>
      <c r="P807" s="2">
        <v>52</v>
      </c>
      <c r="Q807" s="2">
        <v>6.5</v>
      </c>
      <c r="R807" s="2">
        <v>-0.1</v>
      </c>
      <c r="S807" s="2">
        <v>1</v>
      </c>
      <c r="T807" s="2">
        <v>8</v>
      </c>
      <c r="U807" s="2">
        <v>1</v>
      </c>
      <c r="V807" s="2">
        <v>9.1</v>
      </c>
      <c r="W807" s="2">
        <v>0</v>
      </c>
      <c r="X807" s="2">
        <v>110.8</v>
      </c>
      <c r="Y807" t="str">
        <f t="shared" si="48"/>
        <v>Patrick Ricard</v>
      </c>
      <c r="Z807" t="str">
        <f t="shared" si="49"/>
        <v>2019-Patrick Ricard</v>
      </c>
      <c r="AA807" s="13">
        <f t="shared" si="50"/>
        <v>47</v>
      </c>
      <c r="AB807">
        <f t="shared" si="51"/>
        <v>52</v>
      </c>
    </row>
    <row r="808" spans="1:28" x14ac:dyDescent="0.2">
      <c r="A808">
        <v>2019</v>
      </c>
      <c r="B808" s="1">
        <v>308</v>
      </c>
      <c r="C808" s="2" t="s">
        <v>574</v>
      </c>
      <c r="D808" s="2" t="s">
        <v>33</v>
      </c>
      <c r="E808" s="2">
        <v>31</v>
      </c>
      <c r="F808" s="2" t="s">
        <v>311</v>
      </c>
      <c r="G808" s="2">
        <v>15</v>
      </c>
      <c r="H808" s="2">
        <v>9</v>
      </c>
      <c r="I808" s="2">
        <v>14</v>
      </c>
      <c r="J808" s="2">
        <v>8</v>
      </c>
      <c r="K808" s="2">
        <v>53</v>
      </c>
      <c r="L808" s="2">
        <v>0</v>
      </c>
      <c r="M808" s="2">
        <v>2</v>
      </c>
      <c r="N808" s="2">
        <v>17</v>
      </c>
      <c r="O808" s="2">
        <v>2.1</v>
      </c>
      <c r="P808" s="2">
        <v>36</v>
      </c>
      <c r="Q808" s="2">
        <v>4.5</v>
      </c>
      <c r="R808" s="2">
        <v>4.3</v>
      </c>
      <c r="S808" s="2">
        <v>0</v>
      </c>
      <c r="T808" s="3"/>
      <c r="U808" s="2">
        <v>2</v>
      </c>
      <c r="V808" s="2">
        <v>14.3</v>
      </c>
      <c r="W808" s="2">
        <v>2</v>
      </c>
      <c r="X808" s="2">
        <v>25.9</v>
      </c>
      <c r="Y808" t="str">
        <f t="shared" si="48"/>
        <v>Luke Stocker</v>
      </c>
      <c r="Z808" t="str">
        <f t="shared" si="49"/>
        <v>2019-Luke Stocker</v>
      </c>
      <c r="AA808" s="13">
        <f t="shared" si="50"/>
        <v>56.533333333333331</v>
      </c>
      <c r="AB808">
        <f t="shared" si="51"/>
        <v>38.4</v>
      </c>
    </row>
    <row r="809" spans="1:28" x14ac:dyDescent="0.2">
      <c r="A809">
        <v>2019</v>
      </c>
      <c r="B809" s="1">
        <v>309</v>
      </c>
      <c r="C809" s="2" t="s">
        <v>1151</v>
      </c>
      <c r="D809" s="2" t="s">
        <v>21</v>
      </c>
      <c r="E809" s="2">
        <v>24</v>
      </c>
      <c r="F809" s="3"/>
      <c r="G809" s="2">
        <v>6</v>
      </c>
      <c r="H809" s="2">
        <v>1</v>
      </c>
      <c r="I809" s="2">
        <v>13</v>
      </c>
      <c r="J809" s="2">
        <v>8</v>
      </c>
      <c r="K809" s="2">
        <v>114</v>
      </c>
      <c r="L809" s="2">
        <v>0</v>
      </c>
      <c r="M809" s="2">
        <v>4</v>
      </c>
      <c r="N809" s="2">
        <v>76</v>
      </c>
      <c r="O809" s="2">
        <v>9.5</v>
      </c>
      <c r="P809" s="2">
        <v>38</v>
      </c>
      <c r="Q809" s="2">
        <v>4.8</v>
      </c>
      <c r="R809" s="2">
        <v>9.1</v>
      </c>
      <c r="S809" s="2">
        <v>1</v>
      </c>
      <c r="T809" s="2">
        <v>8</v>
      </c>
      <c r="U809" s="2">
        <v>1</v>
      </c>
      <c r="V809" s="2">
        <v>7.7</v>
      </c>
      <c r="W809" s="2">
        <v>0</v>
      </c>
      <c r="X809" s="2">
        <v>89.9</v>
      </c>
      <c r="Y809" t="str">
        <f t="shared" si="48"/>
        <v>Tommy Sweeney</v>
      </c>
      <c r="Z809" t="str">
        <f t="shared" si="49"/>
        <v>2019-Tommy Sweeney</v>
      </c>
      <c r="AA809" s="13">
        <f t="shared" si="50"/>
        <v>304</v>
      </c>
      <c r="AB809">
        <f t="shared" si="51"/>
        <v>101.33333333333333</v>
      </c>
    </row>
    <row r="810" spans="1:28" x14ac:dyDescent="0.2">
      <c r="A810">
        <v>2019</v>
      </c>
      <c r="B810" s="1">
        <v>310</v>
      </c>
      <c r="C810" s="2" t="s">
        <v>519</v>
      </c>
      <c r="D810" s="2" t="s">
        <v>72</v>
      </c>
      <c r="E810" s="2">
        <v>25</v>
      </c>
      <c r="F810" s="3"/>
      <c r="G810" s="2">
        <v>9</v>
      </c>
      <c r="H810" s="2">
        <v>0</v>
      </c>
      <c r="I810" s="2">
        <v>11</v>
      </c>
      <c r="J810" s="2">
        <v>8</v>
      </c>
      <c r="K810" s="2">
        <v>27</v>
      </c>
      <c r="L810" s="2">
        <v>0</v>
      </c>
      <c r="M810" s="2">
        <v>2</v>
      </c>
      <c r="N810" s="2">
        <v>10</v>
      </c>
      <c r="O810" s="2">
        <v>1.3</v>
      </c>
      <c r="P810" s="2">
        <v>17</v>
      </c>
      <c r="Q810" s="2">
        <v>2.1</v>
      </c>
      <c r="R810" s="2">
        <v>1.5</v>
      </c>
      <c r="S810" s="2">
        <v>0</v>
      </c>
      <c r="T810" s="3"/>
      <c r="U810" s="2">
        <v>0</v>
      </c>
      <c r="V810" s="2">
        <v>0</v>
      </c>
      <c r="W810" s="2">
        <v>0</v>
      </c>
      <c r="X810" s="2">
        <v>75.2</v>
      </c>
      <c r="Y810" t="str">
        <f t="shared" si="48"/>
        <v>Ryan Switzer</v>
      </c>
      <c r="Z810" t="str">
        <f t="shared" si="49"/>
        <v>2019-Ryan Switzer</v>
      </c>
      <c r="AA810" s="13">
        <f t="shared" si="50"/>
        <v>48</v>
      </c>
      <c r="AB810">
        <f t="shared" si="51"/>
        <v>30.222222222222221</v>
      </c>
    </row>
    <row r="811" spans="1:28" x14ac:dyDescent="0.2">
      <c r="A811">
        <v>2019</v>
      </c>
      <c r="B811" s="1">
        <v>311</v>
      </c>
      <c r="C811" s="2" t="s">
        <v>1014</v>
      </c>
      <c r="D811" s="2" t="s">
        <v>51</v>
      </c>
      <c r="E811" s="2">
        <v>29</v>
      </c>
      <c r="F811" s="2" t="s">
        <v>311</v>
      </c>
      <c r="G811" s="2">
        <v>8</v>
      </c>
      <c r="H811" s="2">
        <v>7</v>
      </c>
      <c r="I811" s="2">
        <v>10</v>
      </c>
      <c r="J811" s="2">
        <v>8</v>
      </c>
      <c r="K811" s="2">
        <v>79</v>
      </c>
      <c r="L811" s="2">
        <v>0</v>
      </c>
      <c r="M811" s="2">
        <v>5</v>
      </c>
      <c r="N811" s="2">
        <v>41</v>
      </c>
      <c r="O811" s="2">
        <v>5.0999999999999996</v>
      </c>
      <c r="P811" s="2">
        <v>38</v>
      </c>
      <c r="Q811" s="2">
        <v>4.8</v>
      </c>
      <c r="R811" s="2">
        <v>7.2</v>
      </c>
      <c r="S811" s="2">
        <v>1</v>
      </c>
      <c r="T811" s="2">
        <v>8</v>
      </c>
      <c r="U811" s="2">
        <v>0</v>
      </c>
      <c r="V811" s="2">
        <v>0</v>
      </c>
      <c r="W811" s="2">
        <v>0</v>
      </c>
      <c r="X811" s="2">
        <v>99.6</v>
      </c>
      <c r="Y811" t="str">
        <f t="shared" si="48"/>
        <v>Luke Willson</v>
      </c>
      <c r="Z811" t="str">
        <f t="shared" si="49"/>
        <v>2019-Luke Willson</v>
      </c>
      <c r="AA811" s="13">
        <f t="shared" si="50"/>
        <v>158</v>
      </c>
      <c r="AB811">
        <f t="shared" si="51"/>
        <v>76</v>
      </c>
    </row>
    <row r="812" spans="1:28" x14ac:dyDescent="0.2">
      <c r="A812">
        <v>2019</v>
      </c>
      <c r="B812" s="1">
        <v>312</v>
      </c>
      <c r="C812" s="2" t="s">
        <v>476</v>
      </c>
      <c r="D812" s="2" t="s">
        <v>43</v>
      </c>
      <c r="E812" s="2">
        <v>26</v>
      </c>
      <c r="F812" s="3"/>
      <c r="G812" s="2">
        <v>8</v>
      </c>
      <c r="H812" s="2">
        <v>0</v>
      </c>
      <c r="I812" s="2">
        <v>12</v>
      </c>
      <c r="J812" s="2">
        <v>8</v>
      </c>
      <c r="K812" s="2">
        <v>106</v>
      </c>
      <c r="L812" s="2">
        <v>0</v>
      </c>
      <c r="M812" s="2">
        <v>5</v>
      </c>
      <c r="N812" s="2">
        <v>96</v>
      </c>
      <c r="O812" s="2">
        <v>12</v>
      </c>
      <c r="P812" s="2">
        <v>10</v>
      </c>
      <c r="Q812" s="2">
        <v>1.3</v>
      </c>
      <c r="R812" s="2">
        <v>13.3</v>
      </c>
      <c r="S812" s="2">
        <v>0</v>
      </c>
      <c r="T812" s="3"/>
      <c r="U812" s="2">
        <v>0</v>
      </c>
      <c r="V812" s="2">
        <v>0</v>
      </c>
      <c r="W812" s="2">
        <v>0</v>
      </c>
      <c r="X812" s="2">
        <v>94.4</v>
      </c>
      <c r="Y812" t="str">
        <f t="shared" si="48"/>
        <v>Brandon Zylstra</v>
      </c>
      <c r="Z812" t="str">
        <f t="shared" si="49"/>
        <v>2019-Brandon Zylstra</v>
      </c>
      <c r="AA812" s="13">
        <f t="shared" si="50"/>
        <v>212</v>
      </c>
      <c r="AB812">
        <f t="shared" si="51"/>
        <v>20</v>
      </c>
    </row>
    <row r="813" spans="1:28" x14ac:dyDescent="0.2">
      <c r="A813">
        <v>2019</v>
      </c>
      <c r="B813" s="1">
        <v>313</v>
      </c>
      <c r="C813" s="2" t="s">
        <v>1152</v>
      </c>
      <c r="D813" s="2" t="s">
        <v>68</v>
      </c>
      <c r="E813" s="2">
        <v>27</v>
      </c>
      <c r="F813" s="2" t="s">
        <v>169</v>
      </c>
      <c r="G813" s="2">
        <v>16</v>
      </c>
      <c r="H813" s="2">
        <v>5</v>
      </c>
      <c r="I813" s="2">
        <v>11</v>
      </c>
      <c r="J813" s="2">
        <v>7</v>
      </c>
      <c r="K813" s="2">
        <v>72</v>
      </c>
      <c r="L813" s="2">
        <v>1</v>
      </c>
      <c r="M813" s="2">
        <v>4</v>
      </c>
      <c r="N813" s="2">
        <v>51</v>
      </c>
      <c r="O813" s="2">
        <v>7.3</v>
      </c>
      <c r="P813" s="2">
        <v>21</v>
      </c>
      <c r="Q813" s="2">
        <v>3</v>
      </c>
      <c r="R813" s="2">
        <v>10.1</v>
      </c>
      <c r="S813" s="2">
        <v>0</v>
      </c>
      <c r="T813" s="3"/>
      <c r="U813" s="2">
        <v>1</v>
      </c>
      <c r="V813" s="2">
        <v>9.1</v>
      </c>
      <c r="W813" s="2">
        <v>1</v>
      </c>
      <c r="X813" s="2">
        <v>74.8</v>
      </c>
      <c r="Y813" t="str">
        <f t="shared" si="48"/>
        <v>Daniel Brown</v>
      </c>
      <c r="Z813" t="str">
        <f t="shared" si="49"/>
        <v>2019-Daniel Brown</v>
      </c>
      <c r="AA813" s="13">
        <f t="shared" si="50"/>
        <v>72</v>
      </c>
      <c r="AB813">
        <f t="shared" si="51"/>
        <v>21</v>
      </c>
    </row>
    <row r="814" spans="1:28" x14ac:dyDescent="0.2">
      <c r="A814">
        <v>2019</v>
      </c>
      <c r="B814" s="1">
        <v>314</v>
      </c>
      <c r="C814" s="2" t="s">
        <v>42</v>
      </c>
      <c r="D814" s="2" t="s">
        <v>115</v>
      </c>
      <c r="E814" s="2">
        <v>26</v>
      </c>
      <c r="F814" s="3"/>
      <c r="G814" s="2">
        <v>12</v>
      </c>
      <c r="H814" s="2">
        <v>1</v>
      </c>
      <c r="I814" s="2">
        <v>8</v>
      </c>
      <c r="J814" s="2">
        <v>7</v>
      </c>
      <c r="K814" s="2">
        <v>22</v>
      </c>
      <c r="L814" s="2">
        <v>0</v>
      </c>
      <c r="M814" s="2">
        <v>1</v>
      </c>
      <c r="N814" s="2">
        <v>-5</v>
      </c>
      <c r="O814" s="2">
        <v>-0.7</v>
      </c>
      <c r="P814" s="2">
        <v>27</v>
      </c>
      <c r="Q814" s="2">
        <v>3.9</v>
      </c>
      <c r="R814" s="2">
        <v>0.8</v>
      </c>
      <c r="S814" s="2">
        <v>0</v>
      </c>
      <c r="T814" s="3"/>
      <c r="U814" s="2">
        <v>0</v>
      </c>
      <c r="V814" s="2">
        <v>0</v>
      </c>
      <c r="W814" s="3"/>
      <c r="X814" s="2">
        <v>79.2</v>
      </c>
      <c r="Y814" t="str">
        <f t="shared" si="48"/>
        <v>Mike Davis</v>
      </c>
      <c r="Z814" t="str">
        <f t="shared" si="49"/>
        <v>2019-Mike Davis</v>
      </c>
      <c r="AA814" s="13">
        <f t="shared" si="50"/>
        <v>29.333333333333332</v>
      </c>
      <c r="AB814">
        <f t="shared" si="51"/>
        <v>36</v>
      </c>
    </row>
    <row r="815" spans="1:28" x14ac:dyDescent="0.2">
      <c r="A815">
        <v>2019</v>
      </c>
      <c r="B815" s="1">
        <v>315</v>
      </c>
      <c r="C815" s="2" t="s">
        <v>29</v>
      </c>
      <c r="D815" s="2" t="s">
        <v>23</v>
      </c>
      <c r="E815" s="2">
        <v>24</v>
      </c>
      <c r="F815" s="3"/>
      <c r="G815" s="2">
        <v>16</v>
      </c>
      <c r="H815" s="2">
        <v>1</v>
      </c>
      <c r="I815" s="2">
        <v>7</v>
      </c>
      <c r="J815" s="2">
        <v>7</v>
      </c>
      <c r="K815" s="2">
        <v>45</v>
      </c>
      <c r="L815" s="2">
        <v>0</v>
      </c>
      <c r="M815" s="2">
        <v>2</v>
      </c>
      <c r="N815" s="2">
        <v>0</v>
      </c>
      <c r="O815" s="2">
        <v>0</v>
      </c>
      <c r="P815" s="2">
        <v>45</v>
      </c>
      <c r="Q815" s="2">
        <v>6.4</v>
      </c>
      <c r="R815" s="2">
        <v>0</v>
      </c>
      <c r="S815" s="2">
        <v>0</v>
      </c>
      <c r="T815" s="3"/>
      <c r="U815" s="2">
        <v>0</v>
      </c>
      <c r="V815" s="2">
        <v>0</v>
      </c>
      <c r="W815" s="2">
        <v>0</v>
      </c>
      <c r="X815" s="2">
        <v>93.5</v>
      </c>
      <c r="Y815" t="str">
        <f t="shared" si="48"/>
        <v>Gus Edwards</v>
      </c>
      <c r="Z815" t="str">
        <f t="shared" si="49"/>
        <v>2019-Gus Edwards</v>
      </c>
      <c r="AA815" s="13">
        <f t="shared" si="50"/>
        <v>45</v>
      </c>
      <c r="AB815">
        <f t="shared" si="51"/>
        <v>45</v>
      </c>
    </row>
    <row r="816" spans="1:28" x14ac:dyDescent="0.2">
      <c r="A816">
        <v>2019</v>
      </c>
      <c r="B816" s="1">
        <v>316</v>
      </c>
      <c r="C816" s="2" t="s">
        <v>77</v>
      </c>
      <c r="D816" s="2" t="s">
        <v>78</v>
      </c>
      <c r="E816" s="2">
        <v>22</v>
      </c>
      <c r="F816" s="3"/>
      <c r="G816" s="2">
        <v>7</v>
      </c>
      <c r="H816" s="2">
        <v>0</v>
      </c>
      <c r="I816" s="2">
        <v>12</v>
      </c>
      <c r="J816" s="2">
        <v>7</v>
      </c>
      <c r="K816" s="2">
        <v>51</v>
      </c>
      <c r="L816" s="2">
        <v>0</v>
      </c>
      <c r="M816" s="2">
        <v>2</v>
      </c>
      <c r="N816" s="2">
        <v>5</v>
      </c>
      <c r="O816" s="2">
        <v>0.7</v>
      </c>
      <c r="P816" s="2">
        <v>46</v>
      </c>
      <c r="Q816" s="2">
        <v>6.6</v>
      </c>
      <c r="R816" s="2">
        <v>0.2</v>
      </c>
      <c r="S816" s="2">
        <v>0</v>
      </c>
      <c r="T816" s="3"/>
      <c r="U816" s="2">
        <v>2</v>
      </c>
      <c r="V816" s="2">
        <v>16.7</v>
      </c>
      <c r="W816" s="2">
        <v>0</v>
      </c>
      <c r="X816" s="2">
        <v>68.400000000000006</v>
      </c>
      <c r="Y816" t="str">
        <f t="shared" si="48"/>
        <v>Myles Gaskin</v>
      </c>
      <c r="Z816" t="str">
        <f t="shared" si="49"/>
        <v>2019-Myles Gaskin</v>
      </c>
      <c r="AA816" s="13">
        <f t="shared" si="50"/>
        <v>116.57142857142857</v>
      </c>
      <c r="AB816">
        <f t="shared" si="51"/>
        <v>105.14285714285714</v>
      </c>
    </row>
    <row r="817" spans="1:28" x14ac:dyDescent="0.2">
      <c r="A817">
        <v>2019</v>
      </c>
      <c r="B817" s="1">
        <v>317</v>
      </c>
      <c r="C817" s="2" t="s">
        <v>153</v>
      </c>
      <c r="D817" s="2" t="s">
        <v>70</v>
      </c>
      <c r="E817" s="2">
        <v>22</v>
      </c>
      <c r="F817" s="3"/>
      <c r="G817" s="2">
        <v>5</v>
      </c>
      <c r="H817" s="2">
        <v>1</v>
      </c>
      <c r="I817" s="2">
        <v>9</v>
      </c>
      <c r="J817" s="2">
        <v>7</v>
      </c>
      <c r="K817" s="2">
        <v>79</v>
      </c>
      <c r="L817" s="2">
        <v>1</v>
      </c>
      <c r="M817" s="2">
        <v>2</v>
      </c>
      <c r="N817" s="2">
        <v>-7</v>
      </c>
      <c r="O817" s="2">
        <v>-1</v>
      </c>
      <c r="P817" s="2">
        <v>86</v>
      </c>
      <c r="Q817" s="2">
        <v>12.3</v>
      </c>
      <c r="R817" s="2">
        <v>-0.3</v>
      </c>
      <c r="S817" s="2">
        <v>0</v>
      </c>
      <c r="T817" s="3"/>
      <c r="U817" s="2">
        <v>1</v>
      </c>
      <c r="V817" s="2">
        <v>11.1</v>
      </c>
      <c r="W817" s="2">
        <v>0</v>
      </c>
      <c r="X817" s="2">
        <v>140.30000000000001</v>
      </c>
      <c r="Y817" t="str">
        <f t="shared" si="48"/>
        <v>Derrius Guice</v>
      </c>
      <c r="Z817" t="str">
        <f t="shared" si="49"/>
        <v>2019-Derrius Guice</v>
      </c>
      <c r="AA817" s="13">
        <f t="shared" si="50"/>
        <v>252.8</v>
      </c>
      <c r="AB817">
        <f t="shared" si="51"/>
        <v>275.2</v>
      </c>
    </row>
    <row r="818" spans="1:28" x14ac:dyDescent="0.2">
      <c r="A818">
        <v>2019</v>
      </c>
      <c r="B818" s="1">
        <v>318</v>
      </c>
      <c r="C818" s="2" t="s">
        <v>326</v>
      </c>
      <c r="D818" s="2" t="s">
        <v>90</v>
      </c>
      <c r="E818" s="2">
        <v>26</v>
      </c>
      <c r="F818" s="3"/>
      <c r="G818" s="2">
        <v>9</v>
      </c>
      <c r="H818" s="2">
        <v>0</v>
      </c>
      <c r="I818" s="2">
        <v>11</v>
      </c>
      <c r="J818" s="2">
        <v>7</v>
      </c>
      <c r="K818" s="2">
        <v>261</v>
      </c>
      <c r="L818" s="2">
        <v>1</v>
      </c>
      <c r="M818" s="2">
        <v>7</v>
      </c>
      <c r="N818" s="2">
        <v>225</v>
      </c>
      <c r="O818" s="2">
        <v>32.1</v>
      </c>
      <c r="P818" s="2">
        <v>36</v>
      </c>
      <c r="Q818" s="2">
        <v>5.0999999999999996</v>
      </c>
      <c r="R818" s="2">
        <v>27.6</v>
      </c>
      <c r="S818" s="2">
        <v>0</v>
      </c>
      <c r="T818" s="3"/>
      <c r="U818" s="2">
        <v>0</v>
      </c>
      <c r="V818" s="2">
        <v>0</v>
      </c>
      <c r="W818" s="2">
        <v>1</v>
      </c>
      <c r="X818" s="2">
        <v>99.6</v>
      </c>
      <c r="Y818" t="str">
        <f t="shared" si="48"/>
        <v>Marvin Hall</v>
      </c>
      <c r="Z818" t="str">
        <f t="shared" si="49"/>
        <v>2019-Marvin Hall</v>
      </c>
      <c r="AA818" s="13">
        <f t="shared" si="50"/>
        <v>464</v>
      </c>
      <c r="AB818">
        <f t="shared" si="51"/>
        <v>64</v>
      </c>
    </row>
    <row r="819" spans="1:28" x14ac:dyDescent="0.2">
      <c r="A819">
        <v>2019</v>
      </c>
      <c r="B819" s="1">
        <v>319</v>
      </c>
      <c r="C819" s="2" t="s">
        <v>1153</v>
      </c>
      <c r="D819" s="2" t="s">
        <v>115</v>
      </c>
      <c r="E819" s="2">
        <v>26</v>
      </c>
      <c r="F819" s="3"/>
      <c r="G819" s="2">
        <v>15</v>
      </c>
      <c r="H819" s="2">
        <v>7</v>
      </c>
      <c r="I819" s="2">
        <v>8</v>
      </c>
      <c r="J819" s="2">
        <v>7</v>
      </c>
      <c r="K819" s="2">
        <v>91</v>
      </c>
      <c r="L819" s="2">
        <v>0</v>
      </c>
      <c r="M819" s="2">
        <v>4</v>
      </c>
      <c r="N819" s="2">
        <v>12</v>
      </c>
      <c r="O819" s="2">
        <v>1.7</v>
      </c>
      <c r="P819" s="2">
        <v>79</v>
      </c>
      <c r="Q819" s="2">
        <v>11.3</v>
      </c>
      <c r="R819" s="2">
        <v>2</v>
      </c>
      <c r="S819" s="2">
        <v>1</v>
      </c>
      <c r="T819" s="2">
        <v>7</v>
      </c>
      <c r="U819" s="2">
        <v>1</v>
      </c>
      <c r="V819" s="2">
        <v>12.5</v>
      </c>
      <c r="W819" s="3"/>
      <c r="X819" s="2">
        <v>114.1</v>
      </c>
      <c r="Y819" t="str">
        <f t="shared" si="48"/>
        <v>J.P. Holtz</v>
      </c>
      <c r="Z819" t="str">
        <f t="shared" si="49"/>
        <v>2019-J.P. Holtz</v>
      </c>
      <c r="AA819" s="13">
        <f t="shared" si="50"/>
        <v>97.066666666666663</v>
      </c>
      <c r="AB819">
        <f t="shared" si="51"/>
        <v>84.266666666666666</v>
      </c>
    </row>
    <row r="820" spans="1:28" x14ac:dyDescent="0.2">
      <c r="A820">
        <v>2019</v>
      </c>
      <c r="B820" s="1">
        <v>320</v>
      </c>
      <c r="C820" s="2" t="s">
        <v>142</v>
      </c>
      <c r="D820" s="2" t="s">
        <v>68</v>
      </c>
      <c r="E820" s="2">
        <v>31</v>
      </c>
      <c r="F820" s="2" t="s">
        <v>121</v>
      </c>
      <c r="G820" s="2">
        <v>13</v>
      </c>
      <c r="H820" s="2">
        <v>1</v>
      </c>
      <c r="I820" s="2">
        <v>12</v>
      </c>
      <c r="J820" s="2">
        <v>7</v>
      </c>
      <c r="K820" s="2">
        <v>33</v>
      </c>
      <c r="L820" s="2">
        <v>0</v>
      </c>
      <c r="M820" s="2">
        <v>0</v>
      </c>
      <c r="N820" s="2">
        <v>-12</v>
      </c>
      <c r="O820" s="2">
        <v>-1.7</v>
      </c>
      <c r="P820" s="2">
        <v>45</v>
      </c>
      <c r="Q820" s="2">
        <v>6.4</v>
      </c>
      <c r="R820" s="2">
        <v>1.8</v>
      </c>
      <c r="S820" s="2">
        <v>1</v>
      </c>
      <c r="T820" s="2">
        <v>7</v>
      </c>
      <c r="U820" s="2">
        <v>3</v>
      </c>
      <c r="V820" s="2">
        <v>25</v>
      </c>
      <c r="W820" s="2">
        <v>0</v>
      </c>
      <c r="X820" s="2">
        <v>63.2</v>
      </c>
      <c r="Y820" t="str">
        <f t="shared" si="48"/>
        <v>Bilal Powell</v>
      </c>
      <c r="Z820" t="str">
        <f t="shared" si="49"/>
        <v>2019-Bilal Powell</v>
      </c>
      <c r="AA820" s="13">
        <f t="shared" si="50"/>
        <v>40.615384615384613</v>
      </c>
      <c r="AB820">
        <f t="shared" si="51"/>
        <v>55.384615384615387</v>
      </c>
    </row>
    <row r="821" spans="1:28" x14ac:dyDescent="0.2">
      <c r="A821">
        <v>2019</v>
      </c>
      <c r="B821" s="1">
        <v>321</v>
      </c>
      <c r="C821" s="2" t="s">
        <v>1047</v>
      </c>
      <c r="D821" s="2" t="s">
        <v>78</v>
      </c>
      <c r="E821" s="2">
        <v>24</v>
      </c>
      <c r="F821" s="2" t="s">
        <v>232</v>
      </c>
      <c r="G821" s="2">
        <v>16</v>
      </c>
      <c r="H821" s="2">
        <v>14</v>
      </c>
      <c r="I821" s="2">
        <v>14</v>
      </c>
      <c r="J821" s="2">
        <v>7</v>
      </c>
      <c r="K821" s="2">
        <v>65</v>
      </c>
      <c r="L821" s="2">
        <v>0</v>
      </c>
      <c r="M821" s="2">
        <v>2</v>
      </c>
      <c r="N821" s="2">
        <v>55</v>
      </c>
      <c r="O821" s="2">
        <v>7.9</v>
      </c>
      <c r="P821" s="2">
        <v>10</v>
      </c>
      <c r="Q821" s="2">
        <v>1.4</v>
      </c>
      <c r="R821" s="2">
        <v>9.9</v>
      </c>
      <c r="S821" s="2">
        <v>0</v>
      </c>
      <c r="T821" s="3"/>
      <c r="U821" s="2">
        <v>1</v>
      </c>
      <c r="V821" s="2">
        <v>7.1</v>
      </c>
      <c r="W821" s="2">
        <v>1</v>
      </c>
      <c r="X821" s="2">
        <v>33.299999999999997</v>
      </c>
      <c r="Y821" t="str">
        <f t="shared" si="48"/>
        <v>Durham Smythe</v>
      </c>
      <c r="Z821" t="str">
        <f t="shared" si="49"/>
        <v>2019-Durham Smythe</v>
      </c>
      <c r="AA821" s="13">
        <f t="shared" si="50"/>
        <v>65</v>
      </c>
      <c r="AB821">
        <f t="shared" si="51"/>
        <v>10</v>
      </c>
    </row>
    <row r="822" spans="1:28" x14ac:dyDescent="0.2">
      <c r="A822">
        <v>2019</v>
      </c>
      <c r="B822" s="1">
        <v>322</v>
      </c>
      <c r="C822" s="2" t="s">
        <v>355</v>
      </c>
      <c r="D822" s="2" t="s">
        <v>19</v>
      </c>
      <c r="E822" s="2">
        <v>26</v>
      </c>
      <c r="F822" s="3"/>
      <c r="G822" s="2">
        <v>15</v>
      </c>
      <c r="H822" s="2">
        <v>4</v>
      </c>
      <c r="I822" s="2">
        <v>12</v>
      </c>
      <c r="J822" s="2">
        <v>7</v>
      </c>
      <c r="K822" s="2">
        <v>97</v>
      </c>
      <c r="L822" s="2">
        <v>0</v>
      </c>
      <c r="M822" s="2">
        <v>3</v>
      </c>
      <c r="N822" s="2">
        <v>41</v>
      </c>
      <c r="O822" s="2">
        <v>5.9</v>
      </c>
      <c r="P822" s="2">
        <v>56</v>
      </c>
      <c r="Q822" s="2">
        <v>8</v>
      </c>
      <c r="R822" s="2">
        <v>6.8</v>
      </c>
      <c r="S822" s="2">
        <v>0</v>
      </c>
      <c r="T822" s="3"/>
      <c r="U822" s="2">
        <v>1</v>
      </c>
      <c r="V822" s="2">
        <v>8.3000000000000007</v>
      </c>
      <c r="W822" s="2">
        <v>0</v>
      </c>
      <c r="X822" s="2">
        <v>84.4</v>
      </c>
      <c r="Y822" t="str">
        <f t="shared" si="48"/>
        <v>Danny Vitale</v>
      </c>
      <c r="Z822" t="str">
        <f t="shared" si="49"/>
        <v>2019-Danny Vitale</v>
      </c>
      <c r="AA822" s="13">
        <f t="shared" si="50"/>
        <v>103.46666666666667</v>
      </c>
      <c r="AB822">
        <f t="shared" si="51"/>
        <v>59.733333333333334</v>
      </c>
    </row>
    <row r="823" spans="1:28" x14ac:dyDescent="0.2">
      <c r="A823">
        <v>2019</v>
      </c>
      <c r="B823" s="1">
        <v>323</v>
      </c>
      <c r="C823" s="2" t="s">
        <v>150</v>
      </c>
      <c r="D823" s="2" t="s">
        <v>58</v>
      </c>
      <c r="E823" s="2">
        <v>25</v>
      </c>
      <c r="F823" s="3"/>
      <c r="G823" s="2">
        <v>14</v>
      </c>
      <c r="H823" s="2">
        <v>1</v>
      </c>
      <c r="I823" s="2">
        <v>11</v>
      </c>
      <c r="J823" s="2">
        <v>7</v>
      </c>
      <c r="K823" s="2">
        <v>43</v>
      </c>
      <c r="L823" s="2">
        <v>0</v>
      </c>
      <c r="M823" s="2">
        <v>1</v>
      </c>
      <c r="N823" s="2">
        <v>11</v>
      </c>
      <c r="O823" s="2">
        <v>1.6</v>
      </c>
      <c r="P823" s="2">
        <v>32</v>
      </c>
      <c r="Q823" s="2">
        <v>4.5999999999999996</v>
      </c>
      <c r="R823" s="2">
        <v>1.4</v>
      </c>
      <c r="S823" s="2">
        <v>1</v>
      </c>
      <c r="T823" s="2">
        <v>7</v>
      </c>
      <c r="U823" s="2">
        <v>1</v>
      </c>
      <c r="V823" s="2">
        <v>9.1</v>
      </c>
      <c r="W823" s="2">
        <v>0</v>
      </c>
      <c r="X823" s="2">
        <v>71.400000000000006</v>
      </c>
      <c r="Y823" t="str">
        <f t="shared" si="48"/>
        <v>Jordan Wilkins</v>
      </c>
      <c r="Z823" t="str">
        <f t="shared" si="49"/>
        <v>2019-Jordan Wilkins</v>
      </c>
      <c r="AA823" s="13">
        <f t="shared" si="50"/>
        <v>49.142857142857146</v>
      </c>
      <c r="AB823">
        <f t="shared" si="51"/>
        <v>36.571428571428569</v>
      </c>
    </row>
    <row r="824" spans="1:28" x14ac:dyDescent="0.2">
      <c r="A824">
        <v>2019</v>
      </c>
      <c r="B824" s="1">
        <v>324</v>
      </c>
      <c r="C824" s="2" t="s">
        <v>240</v>
      </c>
      <c r="D824" s="2" t="s">
        <v>33</v>
      </c>
      <c r="E824" s="2">
        <v>30</v>
      </c>
      <c r="F824" s="3"/>
      <c r="G824" s="2">
        <v>14</v>
      </c>
      <c r="H824" s="2">
        <v>0</v>
      </c>
      <c r="I824" s="2">
        <v>8</v>
      </c>
      <c r="J824" s="2">
        <v>6</v>
      </c>
      <c r="K824" s="2">
        <v>22</v>
      </c>
      <c r="L824" s="2">
        <v>0</v>
      </c>
      <c r="M824" s="2">
        <v>1</v>
      </c>
      <c r="N824" s="2">
        <v>-5</v>
      </c>
      <c r="O824" s="2">
        <v>-0.8</v>
      </c>
      <c r="P824" s="2">
        <v>27</v>
      </c>
      <c r="Q824" s="2">
        <v>4.5</v>
      </c>
      <c r="R824" s="2">
        <v>-0.4</v>
      </c>
      <c r="S824" s="2">
        <v>0</v>
      </c>
      <c r="T824" s="3"/>
      <c r="U824" s="2">
        <v>0</v>
      </c>
      <c r="V824" s="2">
        <v>0</v>
      </c>
      <c r="W824" s="2">
        <v>0</v>
      </c>
      <c r="X824" s="2">
        <v>77.099999999999994</v>
      </c>
      <c r="Y824" t="str">
        <f t="shared" si="48"/>
        <v>Kenjon Barner</v>
      </c>
      <c r="Z824" t="str">
        <f t="shared" si="49"/>
        <v>2019-Kenjon Barner</v>
      </c>
      <c r="AA824" s="13">
        <f t="shared" si="50"/>
        <v>25.142857142857142</v>
      </c>
      <c r="AB824">
        <f t="shared" si="51"/>
        <v>30.857142857142858</v>
      </c>
    </row>
    <row r="825" spans="1:28" x14ac:dyDescent="0.2">
      <c r="A825">
        <v>2019</v>
      </c>
      <c r="B825" s="1">
        <v>325</v>
      </c>
      <c r="C825" s="2" t="s">
        <v>514</v>
      </c>
      <c r="D825" s="2" t="s">
        <v>55</v>
      </c>
      <c r="E825" s="2">
        <v>30</v>
      </c>
      <c r="F825" s="2" t="s">
        <v>266</v>
      </c>
      <c r="G825" s="2">
        <v>5</v>
      </c>
      <c r="H825" s="2">
        <v>2</v>
      </c>
      <c r="I825" s="2">
        <v>16</v>
      </c>
      <c r="J825" s="2">
        <v>6</v>
      </c>
      <c r="K825" s="2">
        <v>30</v>
      </c>
      <c r="L825" s="2">
        <v>0</v>
      </c>
      <c r="M825" s="2">
        <v>3</v>
      </c>
      <c r="N825" s="2">
        <v>11</v>
      </c>
      <c r="O825" s="2">
        <v>1.8</v>
      </c>
      <c r="P825" s="2">
        <v>19</v>
      </c>
      <c r="Q825" s="2">
        <v>3.2</v>
      </c>
      <c r="R825" s="2">
        <v>12.9</v>
      </c>
      <c r="S825" s="2">
        <v>1</v>
      </c>
      <c r="T825" s="2">
        <v>6</v>
      </c>
      <c r="U825" s="2">
        <v>2</v>
      </c>
      <c r="V825" s="2">
        <v>12.5</v>
      </c>
      <c r="W825" s="2">
        <v>0</v>
      </c>
      <c r="X825" s="2">
        <v>45.8</v>
      </c>
      <c r="Y825" t="str">
        <f t="shared" si="48"/>
        <v>Travis Benjamin</v>
      </c>
      <c r="Z825" t="str">
        <f t="shared" si="49"/>
        <v>2019-Travis Benjamin</v>
      </c>
      <c r="AA825" s="13">
        <f t="shared" si="50"/>
        <v>96</v>
      </c>
      <c r="AB825">
        <f t="shared" si="51"/>
        <v>60.8</v>
      </c>
    </row>
    <row r="826" spans="1:28" x14ac:dyDescent="0.2">
      <c r="A826">
        <v>2019</v>
      </c>
      <c r="B826" s="1">
        <v>326</v>
      </c>
      <c r="C826" s="2" t="s">
        <v>414</v>
      </c>
      <c r="D826" s="2" t="s">
        <v>68</v>
      </c>
      <c r="E826" s="2">
        <v>24</v>
      </c>
      <c r="F826" s="3"/>
      <c r="G826" s="2">
        <v>16</v>
      </c>
      <c r="H826" s="2">
        <v>0</v>
      </c>
      <c r="I826" s="2">
        <v>13</v>
      </c>
      <c r="J826" s="2">
        <v>6</v>
      </c>
      <c r="K826" s="2">
        <v>115</v>
      </c>
      <c r="L826" s="2">
        <v>0</v>
      </c>
      <c r="M826" s="2">
        <v>3</v>
      </c>
      <c r="N826" s="2">
        <v>28</v>
      </c>
      <c r="O826" s="2">
        <v>4.7</v>
      </c>
      <c r="P826" s="2">
        <v>87</v>
      </c>
      <c r="Q826" s="2">
        <v>14.5</v>
      </c>
      <c r="R826" s="2">
        <v>8.1999999999999993</v>
      </c>
      <c r="S826" s="2">
        <v>1</v>
      </c>
      <c r="T826" s="2">
        <v>6</v>
      </c>
      <c r="U826" s="2">
        <v>1</v>
      </c>
      <c r="V826" s="2">
        <v>7.7</v>
      </c>
      <c r="W826" s="2">
        <v>0</v>
      </c>
      <c r="X826" s="2">
        <v>77.400000000000006</v>
      </c>
      <c r="Y826" t="str">
        <f t="shared" si="48"/>
        <v>Braxton Berrios</v>
      </c>
      <c r="Z826" t="str">
        <f t="shared" si="49"/>
        <v>2019-Braxton Berrios</v>
      </c>
      <c r="AA826" s="13">
        <f t="shared" si="50"/>
        <v>115</v>
      </c>
      <c r="AB826">
        <f t="shared" si="51"/>
        <v>87</v>
      </c>
    </row>
    <row r="827" spans="1:28" x14ac:dyDescent="0.2">
      <c r="A827">
        <v>2019</v>
      </c>
      <c r="B827" s="1">
        <v>327</v>
      </c>
      <c r="C827" s="2" t="s">
        <v>190</v>
      </c>
      <c r="D827" s="2" t="s">
        <v>43</v>
      </c>
      <c r="E827" s="2">
        <v>23</v>
      </c>
      <c r="F827" s="3"/>
      <c r="G827" s="2">
        <v>16</v>
      </c>
      <c r="H827" s="2">
        <v>0</v>
      </c>
      <c r="I827" s="2">
        <v>9</v>
      </c>
      <c r="J827" s="2">
        <v>6</v>
      </c>
      <c r="K827" s="2">
        <v>57</v>
      </c>
      <c r="L827" s="2">
        <v>0</v>
      </c>
      <c r="M827" s="2">
        <v>1</v>
      </c>
      <c r="N827" s="2">
        <v>5</v>
      </c>
      <c r="O827" s="2">
        <v>0.8</v>
      </c>
      <c r="P827" s="2">
        <v>52</v>
      </c>
      <c r="Q827" s="2">
        <v>8.6999999999999993</v>
      </c>
      <c r="R827" s="2">
        <v>2.9</v>
      </c>
      <c r="S827" s="2">
        <v>0</v>
      </c>
      <c r="T827" s="3"/>
      <c r="U827" s="2">
        <v>1</v>
      </c>
      <c r="V827" s="2">
        <v>11.1</v>
      </c>
      <c r="W827" s="2">
        <v>1</v>
      </c>
      <c r="X827" s="2">
        <v>44.4</v>
      </c>
      <c r="Y827" t="str">
        <f t="shared" si="48"/>
        <v>Reggie Bonnafon</v>
      </c>
      <c r="Z827" t="str">
        <f t="shared" si="49"/>
        <v>2019-Reggie Bonnafon</v>
      </c>
      <c r="AA827" s="13">
        <f t="shared" si="50"/>
        <v>57</v>
      </c>
      <c r="AB827">
        <f t="shared" si="51"/>
        <v>52</v>
      </c>
    </row>
    <row r="828" spans="1:28" x14ac:dyDescent="0.2">
      <c r="A828">
        <v>2019</v>
      </c>
      <c r="B828" s="1">
        <v>328</v>
      </c>
      <c r="C828" s="2" t="s">
        <v>285</v>
      </c>
      <c r="D828" s="2" t="s">
        <v>60</v>
      </c>
      <c r="E828" s="2">
        <v>27</v>
      </c>
      <c r="F828" s="3"/>
      <c r="G828" s="2">
        <v>16</v>
      </c>
      <c r="H828" s="2">
        <v>0</v>
      </c>
      <c r="I828" s="2">
        <v>9</v>
      </c>
      <c r="J828" s="2">
        <v>6</v>
      </c>
      <c r="K828" s="2">
        <v>57</v>
      </c>
      <c r="L828" s="2">
        <v>0</v>
      </c>
      <c r="M828" s="2">
        <v>1</v>
      </c>
      <c r="N828" s="2">
        <v>13</v>
      </c>
      <c r="O828" s="2">
        <v>2.2000000000000002</v>
      </c>
      <c r="P828" s="2">
        <v>44</v>
      </c>
      <c r="Q828" s="2">
        <v>7.3</v>
      </c>
      <c r="R828" s="2">
        <v>4</v>
      </c>
      <c r="S828" s="2">
        <v>0</v>
      </c>
      <c r="T828" s="3"/>
      <c r="U828" s="2">
        <v>1</v>
      </c>
      <c r="V828" s="2">
        <v>11.1</v>
      </c>
      <c r="W828" s="2">
        <v>0</v>
      </c>
      <c r="X828" s="2">
        <v>84</v>
      </c>
      <c r="Y828" t="str">
        <f t="shared" si="48"/>
        <v>Devontae Booker</v>
      </c>
      <c r="Z828" t="str">
        <f t="shared" si="49"/>
        <v>2019-Devontae Booker</v>
      </c>
      <c r="AA828" s="13">
        <f t="shared" si="50"/>
        <v>57</v>
      </c>
      <c r="AB828">
        <f t="shared" si="51"/>
        <v>44</v>
      </c>
    </row>
    <row r="829" spans="1:28" x14ac:dyDescent="0.2">
      <c r="A829">
        <v>2019</v>
      </c>
      <c r="B829" s="1">
        <v>329</v>
      </c>
      <c r="C829" s="2" t="s">
        <v>1069</v>
      </c>
      <c r="D829" s="2" t="s">
        <v>41</v>
      </c>
      <c r="E829" s="2">
        <v>25</v>
      </c>
      <c r="F829" s="3"/>
      <c r="G829" s="2">
        <v>11</v>
      </c>
      <c r="H829" s="2">
        <v>3</v>
      </c>
      <c r="I829" s="2">
        <v>11</v>
      </c>
      <c r="J829" s="2">
        <v>6</v>
      </c>
      <c r="K829" s="2">
        <v>59</v>
      </c>
      <c r="L829" s="2">
        <v>1</v>
      </c>
      <c r="M829" s="2">
        <v>5</v>
      </c>
      <c r="N829" s="2">
        <v>34</v>
      </c>
      <c r="O829" s="2">
        <v>5.7</v>
      </c>
      <c r="P829" s="2">
        <v>25</v>
      </c>
      <c r="Q829" s="2">
        <v>4.2</v>
      </c>
      <c r="R829" s="2">
        <v>10.1</v>
      </c>
      <c r="S829" s="2">
        <v>0</v>
      </c>
      <c r="T829" s="3"/>
      <c r="U829" s="2">
        <v>1</v>
      </c>
      <c r="V829" s="2">
        <v>9.1</v>
      </c>
      <c r="W829" s="2">
        <v>0</v>
      </c>
      <c r="X829" s="2">
        <v>100.2</v>
      </c>
      <c r="Y829" t="str">
        <f t="shared" si="48"/>
        <v>Ben Braunecker</v>
      </c>
      <c r="Z829" t="str">
        <f t="shared" si="49"/>
        <v>2019-Ben Braunecker</v>
      </c>
      <c r="AA829" s="13">
        <f t="shared" si="50"/>
        <v>85.818181818181813</v>
      </c>
      <c r="AB829">
        <f t="shared" si="51"/>
        <v>36.363636363636367</v>
      </c>
    </row>
    <row r="830" spans="1:28" x14ac:dyDescent="0.2">
      <c r="A830">
        <v>2019</v>
      </c>
      <c r="B830" s="1">
        <v>330</v>
      </c>
      <c r="C830" s="2" t="s">
        <v>176</v>
      </c>
      <c r="D830" s="2" t="s">
        <v>72</v>
      </c>
      <c r="E830" s="2">
        <v>25</v>
      </c>
      <c r="F830" s="3"/>
      <c r="G830" s="2">
        <v>11</v>
      </c>
      <c r="H830" s="2">
        <v>0</v>
      </c>
      <c r="I830" s="2">
        <v>7</v>
      </c>
      <c r="J830" s="2">
        <v>6</v>
      </c>
      <c r="K830" s="2">
        <v>48</v>
      </c>
      <c r="L830" s="2">
        <v>0</v>
      </c>
      <c r="M830" s="2">
        <v>2</v>
      </c>
      <c r="N830" s="2">
        <v>6</v>
      </c>
      <c r="O830" s="2">
        <v>1</v>
      </c>
      <c r="P830" s="2">
        <v>42</v>
      </c>
      <c r="Q830" s="2">
        <v>7</v>
      </c>
      <c r="R830" s="2">
        <v>0.9</v>
      </c>
      <c r="S830" s="2">
        <v>0</v>
      </c>
      <c r="T830" s="3"/>
      <c r="U830" s="2">
        <v>0</v>
      </c>
      <c r="V830" s="2">
        <v>0</v>
      </c>
      <c r="W830" s="2">
        <v>0</v>
      </c>
      <c r="X830" s="2">
        <v>95.2</v>
      </c>
      <c r="Y830" t="str">
        <f t="shared" si="48"/>
        <v>Trey Edmunds</v>
      </c>
      <c r="Z830" t="str">
        <f t="shared" si="49"/>
        <v>2019-Trey Edmunds</v>
      </c>
      <c r="AA830" s="13">
        <f t="shared" si="50"/>
        <v>69.818181818181813</v>
      </c>
      <c r="AB830">
        <f t="shared" si="51"/>
        <v>61.090909090909093</v>
      </c>
    </row>
    <row r="831" spans="1:28" x14ac:dyDescent="0.2">
      <c r="A831">
        <v>2019</v>
      </c>
      <c r="B831" s="1">
        <v>331</v>
      </c>
      <c r="C831" s="2" t="s">
        <v>1154</v>
      </c>
      <c r="D831" s="2" t="s">
        <v>60</v>
      </c>
      <c r="E831" s="2">
        <v>24</v>
      </c>
      <c r="F831" s="2" t="s">
        <v>311</v>
      </c>
      <c r="G831" s="2">
        <v>11</v>
      </c>
      <c r="H831" s="2">
        <v>5</v>
      </c>
      <c r="I831" s="2">
        <v>9</v>
      </c>
      <c r="J831" s="2">
        <v>6</v>
      </c>
      <c r="K831" s="2">
        <v>38</v>
      </c>
      <c r="L831" s="2">
        <v>1</v>
      </c>
      <c r="M831" s="2">
        <v>1</v>
      </c>
      <c r="N831" s="2">
        <v>24</v>
      </c>
      <c r="O831" s="2">
        <v>4</v>
      </c>
      <c r="P831" s="2">
        <v>14</v>
      </c>
      <c r="Q831" s="2">
        <v>2.2999999999999998</v>
      </c>
      <c r="R831" s="2">
        <v>4.5999999999999996</v>
      </c>
      <c r="S831" s="2">
        <v>0</v>
      </c>
      <c r="T831" s="3"/>
      <c r="U831" s="2">
        <v>0</v>
      </c>
      <c r="V831" s="2">
        <v>0</v>
      </c>
      <c r="W831" s="2">
        <v>0</v>
      </c>
      <c r="X831" s="2">
        <v>112.3</v>
      </c>
      <c r="Y831" t="str">
        <f t="shared" si="48"/>
        <v>Troy Fumagalli</v>
      </c>
      <c r="Z831" t="str">
        <f t="shared" si="49"/>
        <v>2019-Troy Fumagalli</v>
      </c>
      <c r="AA831" s="13">
        <f t="shared" si="50"/>
        <v>55.272727272727273</v>
      </c>
      <c r="AB831">
        <f t="shared" si="51"/>
        <v>20.363636363636363</v>
      </c>
    </row>
    <row r="832" spans="1:28" x14ac:dyDescent="0.2">
      <c r="A832">
        <v>2019</v>
      </c>
      <c r="B832" s="1">
        <v>332</v>
      </c>
      <c r="C832" s="2" t="s">
        <v>250</v>
      </c>
      <c r="D832" s="2" t="s">
        <v>49</v>
      </c>
      <c r="E832" s="2">
        <v>22</v>
      </c>
      <c r="F832" s="3"/>
      <c r="G832" s="2">
        <v>14</v>
      </c>
      <c r="H832" s="2">
        <v>1</v>
      </c>
      <c r="I832" s="2">
        <v>6</v>
      </c>
      <c r="J832" s="2">
        <v>6</v>
      </c>
      <c r="K832" s="2">
        <v>24</v>
      </c>
      <c r="L832" s="2">
        <v>0</v>
      </c>
      <c r="M832" s="2">
        <v>2</v>
      </c>
      <c r="N832" s="2">
        <v>-13</v>
      </c>
      <c r="O832" s="2">
        <v>-2.2000000000000002</v>
      </c>
      <c r="P832" s="2">
        <v>37</v>
      </c>
      <c r="Q832" s="2">
        <v>6.2</v>
      </c>
      <c r="R832" s="2">
        <v>-2.2000000000000002</v>
      </c>
      <c r="S832" s="2">
        <v>1</v>
      </c>
      <c r="T832" s="2">
        <v>6</v>
      </c>
      <c r="U832" s="2">
        <v>0</v>
      </c>
      <c r="V832" s="2">
        <v>0</v>
      </c>
      <c r="W832" s="2">
        <v>0</v>
      </c>
      <c r="X832" s="2">
        <v>83.3</v>
      </c>
      <c r="Y832" t="str">
        <f t="shared" si="48"/>
        <v>Deonte Harris</v>
      </c>
      <c r="Z832" t="str">
        <f t="shared" si="49"/>
        <v>2019-Deonte Harris</v>
      </c>
      <c r="AA832" s="13">
        <f t="shared" si="50"/>
        <v>27.428571428571427</v>
      </c>
      <c r="AB832">
        <f t="shared" si="51"/>
        <v>42.285714285714285</v>
      </c>
    </row>
    <row r="833" spans="1:28" x14ac:dyDescent="0.2">
      <c r="A833">
        <v>2019</v>
      </c>
      <c r="B833" s="1">
        <v>333</v>
      </c>
      <c r="C833" s="2" t="s">
        <v>202</v>
      </c>
      <c r="D833" s="2" t="s">
        <v>109</v>
      </c>
      <c r="E833" s="2">
        <v>23</v>
      </c>
      <c r="F833" s="3"/>
      <c r="G833" s="2">
        <v>16</v>
      </c>
      <c r="H833" s="2">
        <v>4</v>
      </c>
      <c r="I833" s="2">
        <v>6</v>
      </c>
      <c r="J833" s="2">
        <v>6</v>
      </c>
      <c r="K833" s="2">
        <v>44</v>
      </c>
      <c r="L833" s="2">
        <v>1</v>
      </c>
      <c r="M833" s="2">
        <v>4</v>
      </c>
      <c r="N833" s="2">
        <v>6</v>
      </c>
      <c r="O833" s="2">
        <v>1</v>
      </c>
      <c r="P833" s="2">
        <v>38</v>
      </c>
      <c r="Q833" s="2">
        <v>6.3</v>
      </c>
      <c r="R833" s="2">
        <v>1</v>
      </c>
      <c r="S833" s="2">
        <v>0</v>
      </c>
      <c r="T833" s="3"/>
      <c r="U833" s="2">
        <v>0</v>
      </c>
      <c r="V833" s="2">
        <v>0</v>
      </c>
      <c r="W833" s="2">
        <v>0</v>
      </c>
      <c r="X833" s="2">
        <v>136.80000000000001</v>
      </c>
      <c r="Y833" t="str">
        <f t="shared" si="48"/>
        <v>Alec Ingold</v>
      </c>
      <c r="Z833" t="str">
        <f t="shared" si="49"/>
        <v>2019-Alec Ingold</v>
      </c>
      <c r="AA833" s="13">
        <f t="shared" si="50"/>
        <v>44</v>
      </c>
      <c r="AB833">
        <f t="shared" si="51"/>
        <v>38</v>
      </c>
    </row>
    <row r="834" spans="1:28" x14ac:dyDescent="0.2">
      <c r="A834">
        <v>2019</v>
      </c>
      <c r="B834" s="1">
        <v>334</v>
      </c>
      <c r="C834" s="2" t="s">
        <v>1155</v>
      </c>
      <c r="D834" s="2" t="s">
        <v>81</v>
      </c>
      <c r="E834" s="2">
        <v>24</v>
      </c>
      <c r="F834" s="3"/>
      <c r="G834" s="2">
        <v>6</v>
      </c>
      <c r="H834" s="2">
        <v>4</v>
      </c>
      <c r="I834" s="2">
        <v>9</v>
      </c>
      <c r="J834" s="2">
        <v>6</v>
      </c>
      <c r="K834" s="2">
        <v>114</v>
      </c>
      <c r="L834" s="2">
        <v>1</v>
      </c>
      <c r="M834" s="2">
        <v>4</v>
      </c>
      <c r="N834" s="2">
        <v>64</v>
      </c>
      <c r="O834" s="2">
        <v>10.7</v>
      </c>
      <c r="P834" s="2">
        <v>50</v>
      </c>
      <c r="Q834" s="2">
        <v>8.3000000000000007</v>
      </c>
      <c r="R834" s="2">
        <v>8.6999999999999993</v>
      </c>
      <c r="S834" s="2">
        <v>0</v>
      </c>
      <c r="T834" s="3"/>
      <c r="U834" s="2">
        <v>0</v>
      </c>
      <c r="V834" s="2">
        <v>0</v>
      </c>
      <c r="W834" s="2">
        <v>0</v>
      </c>
      <c r="X834" s="2">
        <v>146.80000000000001</v>
      </c>
      <c r="Y834" t="str">
        <f t="shared" si="48"/>
        <v>Ryan Izzo</v>
      </c>
      <c r="Z834" t="str">
        <f t="shared" si="49"/>
        <v>2019-Ryan Izzo</v>
      </c>
      <c r="AA834" s="13">
        <f t="shared" si="50"/>
        <v>304</v>
      </c>
      <c r="AB834">
        <f t="shared" si="51"/>
        <v>133.33333333333334</v>
      </c>
    </row>
    <row r="835" spans="1:28" x14ac:dyDescent="0.2">
      <c r="A835">
        <v>2019</v>
      </c>
      <c r="B835" s="1">
        <v>335</v>
      </c>
      <c r="C835" s="2" t="s">
        <v>292</v>
      </c>
      <c r="D835" s="2" t="s">
        <v>53</v>
      </c>
      <c r="E835" s="2">
        <v>24</v>
      </c>
      <c r="F835" s="3"/>
      <c r="G835" s="2">
        <v>16</v>
      </c>
      <c r="H835" s="2">
        <v>1</v>
      </c>
      <c r="I835" s="2">
        <v>10</v>
      </c>
      <c r="J835" s="2">
        <v>6</v>
      </c>
      <c r="K835" s="2">
        <v>165</v>
      </c>
      <c r="L835" s="2">
        <v>1</v>
      </c>
      <c r="M835" s="2">
        <v>5</v>
      </c>
      <c r="N835" s="2">
        <v>62</v>
      </c>
      <c r="O835" s="2">
        <v>10.3</v>
      </c>
      <c r="P835" s="2">
        <v>103</v>
      </c>
      <c r="Q835" s="2">
        <v>17.2</v>
      </c>
      <c r="R835" s="2">
        <v>11.9</v>
      </c>
      <c r="S835" s="2">
        <v>0</v>
      </c>
      <c r="T835" s="3"/>
      <c r="U835" s="2">
        <v>0</v>
      </c>
      <c r="V835" s="2">
        <v>0</v>
      </c>
      <c r="W835" s="2">
        <v>1</v>
      </c>
      <c r="X835" s="2">
        <v>97.9</v>
      </c>
      <c r="Y835" t="str">
        <f t="shared" ref="Y835:Y898" si="52">SUBSTITUTE(SUBSTITUTE(C835,"*",""),"+","")</f>
        <v>Richie James</v>
      </c>
      <c r="Z835" t="str">
        <f t="shared" ref="Z835:Z898" si="53">TRIM(CONCATENATE(A835,"-",Y835))</f>
        <v>2019-Richie James</v>
      </c>
      <c r="AA835" s="13">
        <f t="shared" ref="AA835:AA898" si="54">K835/G835*16</f>
        <v>165</v>
      </c>
      <c r="AB835">
        <f t="shared" ref="AB835:AB898" si="55">P835/G835*16</f>
        <v>103</v>
      </c>
    </row>
    <row r="836" spans="1:28" x14ac:dyDescent="0.2">
      <c r="A836">
        <v>2019</v>
      </c>
      <c r="B836" s="1">
        <v>336</v>
      </c>
      <c r="C836" s="2" t="s">
        <v>252</v>
      </c>
      <c r="D836" s="2" t="s">
        <v>28</v>
      </c>
      <c r="E836" s="2">
        <v>23</v>
      </c>
      <c r="F836" s="3"/>
      <c r="G836" s="2">
        <v>16</v>
      </c>
      <c r="H836" s="2">
        <v>0</v>
      </c>
      <c r="I836" s="2">
        <v>7</v>
      </c>
      <c r="J836" s="2">
        <v>6</v>
      </c>
      <c r="K836" s="2">
        <v>71</v>
      </c>
      <c r="L836" s="2">
        <v>0</v>
      </c>
      <c r="M836" s="2">
        <v>1</v>
      </c>
      <c r="N836" s="2">
        <v>28</v>
      </c>
      <c r="O836" s="2">
        <v>4.7</v>
      </c>
      <c r="P836" s="2">
        <v>43</v>
      </c>
      <c r="Q836" s="2">
        <v>7.2</v>
      </c>
      <c r="R836" s="2">
        <v>4.9000000000000004</v>
      </c>
      <c r="S836" s="2">
        <v>1</v>
      </c>
      <c r="T836" s="2">
        <v>6</v>
      </c>
      <c r="U836" s="2">
        <v>0</v>
      </c>
      <c r="V836" s="2">
        <v>0</v>
      </c>
      <c r="W836" s="2">
        <v>0</v>
      </c>
      <c r="X836" s="2">
        <v>108.9</v>
      </c>
      <c r="Y836" t="str">
        <f t="shared" si="52"/>
        <v>D'Ernest Johnson</v>
      </c>
      <c r="Z836" t="str">
        <f t="shared" si="53"/>
        <v>2019-D'Ernest Johnson</v>
      </c>
      <c r="AA836" s="13">
        <f t="shared" si="54"/>
        <v>71</v>
      </c>
      <c r="AB836">
        <f t="shared" si="55"/>
        <v>43</v>
      </c>
    </row>
    <row r="837" spans="1:28" x14ac:dyDescent="0.2">
      <c r="A837">
        <v>2019</v>
      </c>
      <c r="B837" s="1">
        <v>337</v>
      </c>
      <c r="C837" s="2" t="s">
        <v>1062</v>
      </c>
      <c r="D837" s="2" t="s">
        <v>21</v>
      </c>
      <c r="E837" s="2">
        <v>27</v>
      </c>
      <c r="F837" s="3"/>
      <c r="G837" s="2">
        <v>11</v>
      </c>
      <c r="H837" s="2">
        <v>3</v>
      </c>
      <c r="I837" s="2">
        <v>14</v>
      </c>
      <c r="J837" s="2">
        <v>6</v>
      </c>
      <c r="K837" s="2">
        <v>71</v>
      </c>
      <c r="L837" s="2">
        <v>1</v>
      </c>
      <c r="M837" s="2">
        <v>5</v>
      </c>
      <c r="N837" s="2">
        <v>44</v>
      </c>
      <c r="O837" s="2">
        <v>7.3</v>
      </c>
      <c r="P837" s="2">
        <v>27</v>
      </c>
      <c r="Q837" s="2">
        <v>4.5</v>
      </c>
      <c r="R837" s="2">
        <v>7.3</v>
      </c>
      <c r="S837" s="2">
        <v>0</v>
      </c>
      <c r="T837" s="3"/>
      <c r="U837" s="2">
        <v>1</v>
      </c>
      <c r="V837" s="2">
        <v>7.1</v>
      </c>
      <c r="W837" s="2">
        <v>0</v>
      </c>
      <c r="X837" s="2">
        <v>82.7</v>
      </c>
      <c r="Y837" t="str">
        <f t="shared" si="52"/>
        <v>Tyler Kroft</v>
      </c>
      <c r="Z837" t="str">
        <f t="shared" si="53"/>
        <v>2019-Tyler Kroft</v>
      </c>
      <c r="AA837" s="13">
        <f t="shared" si="54"/>
        <v>103.27272727272727</v>
      </c>
      <c r="AB837">
        <f t="shared" si="55"/>
        <v>39.272727272727273</v>
      </c>
    </row>
    <row r="838" spans="1:28" x14ac:dyDescent="0.2">
      <c r="A838">
        <v>2019</v>
      </c>
      <c r="B838" s="1">
        <v>338</v>
      </c>
      <c r="C838" s="2" t="s">
        <v>218</v>
      </c>
      <c r="D838" s="2" t="s">
        <v>49</v>
      </c>
      <c r="E838" s="2">
        <v>29</v>
      </c>
      <c r="F838" s="2" t="s">
        <v>219</v>
      </c>
      <c r="G838" s="2">
        <v>12</v>
      </c>
      <c r="H838" s="2">
        <v>2</v>
      </c>
      <c r="I838" s="2">
        <v>10</v>
      </c>
      <c r="J838" s="2">
        <v>6</v>
      </c>
      <c r="K838" s="2">
        <v>36</v>
      </c>
      <c r="L838" s="2">
        <v>0</v>
      </c>
      <c r="M838" s="2">
        <v>1</v>
      </c>
      <c r="N838" s="2">
        <v>-9</v>
      </c>
      <c r="O838" s="2">
        <v>-1.5</v>
      </c>
      <c r="P838" s="2">
        <v>45</v>
      </c>
      <c r="Q838" s="2">
        <v>7.5</v>
      </c>
      <c r="R838" s="2">
        <v>3.1</v>
      </c>
      <c r="S838" s="2">
        <v>0</v>
      </c>
      <c r="T838" s="3"/>
      <c r="U838" s="2">
        <v>0</v>
      </c>
      <c r="V838" s="2">
        <v>0</v>
      </c>
      <c r="W838" s="2">
        <v>1</v>
      </c>
      <c r="X838" s="2">
        <v>27.5</v>
      </c>
      <c r="Y838" t="str">
        <f t="shared" si="52"/>
        <v>Zach Line</v>
      </c>
      <c r="Z838" t="str">
        <f t="shared" si="53"/>
        <v>2019-Zach Line</v>
      </c>
      <c r="AA838" s="13">
        <f t="shared" si="54"/>
        <v>48</v>
      </c>
      <c r="AB838">
        <f t="shared" si="55"/>
        <v>60</v>
      </c>
    </row>
    <row r="839" spans="1:28" x14ac:dyDescent="0.2">
      <c r="A839">
        <v>2019</v>
      </c>
      <c r="B839" s="1">
        <v>339</v>
      </c>
      <c r="C839" s="2" t="s">
        <v>1156</v>
      </c>
      <c r="D839" s="2" t="s">
        <v>55</v>
      </c>
      <c r="E839" s="2">
        <v>25</v>
      </c>
      <c r="F839" s="2" t="s">
        <v>181</v>
      </c>
      <c r="G839" s="2">
        <v>13</v>
      </c>
      <c r="H839" s="2">
        <v>5</v>
      </c>
      <c r="I839" s="2">
        <v>17</v>
      </c>
      <c r="J839" s="2">
        <v>6</v>
      </c>
      <c r="K839" s="2">
        <v>56</v>
      </c>
      <c r="L839" s="2">
        <v>0</v>
      </c>
      <c r="M839" s="2">
        <v>4</v>
      </c>
      <c r="N839" s="2">
        <v>28</v>
      </c>
      <c r="O839" s="2">
        <v>4.7</v>
      </c>
      <c r="P839" s="2">
        <v>28</v>
      </c>
      <c r="Q839" s="2">
        <v>4.7</v>
      </c>
      <c r="R839" s="2">
        <v>16</v>
      </c>
      <c r="S839" s="2">
        <v>0</v>
      </c>
      <c r="T839" s="3"/>
      <c r="U839" s="2">
        <v>0</v>
      </c>
      <c r="V839" s="2">
        <v>0</v>
      </c>
      <c r="W839" s="2">
        <v>1</v>
      </c>
      <c r="X839" s="2">
        <v>20.7</v>
      </c>
      <c r="Y839" t="str">
        <f t="shared" si="52"/>
        <v>Andre Patton</v>
      </c>
      <c r="Z839" t="str">
        <f t="shared" si="53"/>
        <v>2019-Andre Patton</v>
      </c>
      <c r="AA839" s="13">
        <f t="shared" si="54"/>
        <v>68.92307692307692</v>
      </c>
      <c r="AB839">
        <f t="shared" si="55"/>
        <v>34.46153846153846</v>
      </c>
    </row>
    <row r="840" spans="1:28" x14ac:dyDescent="0.2">
      <c r="A840">
        <v>2019</v>
      </c>
      <c r="B840" s="1">
        <v>340</v>
      </c>
      <c r="C840" s="2" t="s">
        <v>1032</v>
      </c>
      <c r="D840" s="2" t="s">
        <v>26</v>
      </c>
      <c r="E840" s="2">
        <v>27</v>
      </c>
      <c r="F840" s="2" t="s">
        <v>232</v>
      </c>
      <c r="G840" s="2">
        <v>16</v>
      </c>
      <c r="H840" s="2">
        <v>10</v>
      </c>
      <c r="I840" s="2">
        <v>8</v>
      </c>
      <c r="J840" s="2">
        <v>6</v>
      </c>
      <c r="K840" s="2">
        <v>90</v>
      </c>
      <c r="L840" s="2">
        <v>1</v>
      </c>
      <c r="M840" s="2">
        <v>4</v>
      </c>
      <c r="N840" s="2">
        <v>25</v>
      </c>
      <c r="O840" s="2">
        <v>4.2</v>
      </c>
      <c r="P840" s="2">
        <v>65</v>
      </c>
      <c r="Q840" s="2">
        <v>10.8</v>
      </c>
      <c r="R840" s="2">
        <v>3.8</v>
      </c>
      <c r="S840" s="2">
        <v>0</v>
      </c>
      <c r="T840" s="3"/>
      <c r="U840" s="2">
        <v>0</v>
      </c>
      <c r="V840" s="2">
        <v>0</v>
      </c>
      <c r="W840" s="2">
        <v>0</v>
      </c>
      <c r="X840" s="2">
        <v>151</v>
      </c>
      <c r="Y840" t="str">
        <f t="shared" si="52"/>
        <v>MyCole Pruitt</v>
      </c>
      <c r="Z840" t="str">
        <f t="shared" si="53"/>
        <v>2019-MyCole Pruitt</v>
      </c>
      <c r="AA840" s="13">
        <f t="shared" si="54"/>
        <v>90</v>
      </c>
      <c r="AB840">
        <f t="shared" si="55"/>
        <v>65</v>
      </c>
    </row>
    <row r="841" spans="1:28" x14ac:dyDescent="0.2">
      <c r="A841">
        <v>2019</v>
      </c>
      <c r="B841" s="1">
        <v>341</v>
      </c>
      <c r="C841" s="2" t="s">
        <v>1157</v>
      </c>
      <c r="D841" s="2" t="s">
        <v>41</v>
      </c>
      <c r="E841" s="2">
        <v>23</v>
      </c>
      <c r="F841" s="3"/>
      <c r="G841" s="2">
        <v>5</v>
      </c>
      <c r="H841" s="2">
        <v>0</v>
      </c>
      <c r="I841" s="2">
        <v>7</v>
      </c>
      <c r="J841" s="2">
        <v>6</v>
      </c>
      <c r="K841" s="2">
        <v>69</v>
      </c>
      <c r="L841" s="2">
        <v>0</v>
      </c>
      <c r="M841" s="2">
        <v>4</v>
      </c>
      <c r="N841" s="2">
        <v>54</v>
      </c>
      <c r="O841" s="2">
        <v>9</v>
      </c>
      <c r="P841" s="2">
        <v>15</v>
      </c>
      <c r="Q841" s="2">
        <v>2.5</v>
      </c>
      <c r="R841" s="2">
        <v>8.9</v>
      </c>
      <c r="S841" s="2">
        <v>0</v>
      </c>
      <c r="T841" s="3"/>
      <c r="U841" s="2">
        <v>0</v>
      </c>
      <c r="V841" s="2">
        <v>0</v>
      </c>
      <c r="W841" s="2">
        <v>0</v>
      </c>
      <c r="X841" s="2">
        <v>107.7</v>
      </c>
      <c r="Y841" t="str">
        <f t="shared" si="52"/>
        <v>Riley Ridley</v>
      </c>
      <c r="Z841" t="str">
        <f t="shared" si="53"/>
        <v>2019-Riley Ridley</v>
      </c>
      <c r="AA841" s="13">
        <f t="shared" si="54"/>
        <v>220.8</v>
      </c>
      <c r="AB841">
        <f t="shared" si="55"/>
        <v>48</v>
      </c>
    </row>
    <row r="842" spans="1:28" x14ac:dyDescent="0.2">
      <c r="A842">
        <v>2019</v>
      </c>
      <c r="B842" s="1">
        <v>342</v>
      </c>
      <c r="C842" s="2" t="s">
        <v>281</v>
      </c>
      <c r="D842" s="2" t="s">
        <v>60</v>
      </c>
      <c r="E842" s="2">
        <v>27</v>
      </c>
      <c r="F842" s="3"/>
      <c r="G842" s="2">
        <v>16</v>
      </c>
      <c r="H842" s="2">
        <v>2</v>
      </c>
      <c r="I842" s="2">
        <v>8</v>
      </c>
      <c r="J842" s="2">
        <v>6</v>
      </c>
      <c r="K842" s="2">
        <v>31</v>
      </c>
      <c r="L842" s="2">
        <v>0</v>
      </c>
      <c r="M842" s="2">
        <v>1</v>
      </c>
      <c r="N842" s="2">
        <v>-2</v>
      </c>
      <c r="O842" s="2">
        <v>-0.3</v>
      </c>
      <c r="P842" s="2">
        <v>33</v>
      </c>
      <c r="Q842" s="2">
        <v>5.5</v>
      </c>
      <c r="R842" s="2">
        <v>6.1</v>
      </c>
      <c r="S842" s="2">
        <v>0</v>
      </c>
      <c r="T842" s="3"/>
      <c r="U842" s="2">
        <v>1</v>
      </c>
      <c r="V842" s="2">
        <v>12.5</v>
      </c>
      <c r="W842" s="2">
        <v>0</v>
      </c>
      <c r="X842" s="2">
        <v>80.7</v>
      </c>
      <c r="Y842" t="str">
        <f t="shared" si="52"/>
        <v>Diontae Spencer</v>
      </c>
      <c r="Z842" t="str">
        <f t="shared" si="53"/>
        <v>2019-Diontae Spencer</v>
      </c>
      <c r="AA842" s="13">
        <f t="shared" si="54"/>
        <v>31</v>
      </c>
      <c r="AB842">
        <f t="shared" si="55"/>
        <v>33</v>
      </c>
    </row>
    <row r="843" spans="1:28" x14ac:dyDescent="0.2">
      <c r="A843">
        <v>2019</v>
      </c>
      <c r="B843" s="1">
        <v>343</v>
      </c>
      <c r="C843" s="2" t="s">
        <v>185</v>
      </c>
      <c r="D843" s="2" t="s">
        <v>47</v>
      </c>
      <c r="E843" s="2">
        <v>36</v>
      </c>
      <c r="F843" s="2" t="s">
        <v>121</v>
      </c>
      <c r="G843" s="2">
        <v>6</v>
      </c>
      <c r="H843" s="2">
        <v>1</v>
      </c>
      <c r="I843" s="2">
        <v>10</v>
      </c>
      <c r="J843" s="2">
        <v>6</v>
      </c>
      <c r="K843" s="2">
        <v>24</v>
      </c>
      <c r="L843" s="2">
        <v>0</v>
      </c>
      <c r="M843" s="2">
        <v>1</v>
      </c>
      <c r="N843" s="2">
        <v>-1</v>
      </c>
      <c r="O843" s="2">
        <v>-0.2</v>
      </c>
      <c r="P843" s="2">
        <v>25</v>
      </c>
      <c r="Q843" s="2">
        <v>4.2</v>
      </c>
      <c r="R843" s="2">
        <v>1.5</v>
      </c>
      <c r="S843" s="2">
        <v>0</v>
      </c>
      <c r="T843" s="3"/>
      <c r="U843" s="2">
        <v>3</v>
      </c>
      <c r="V843" s="2">
        <v>30</v>
      </c>
      <c r="W843" s="2">
        <v>0</v>
      </c>
      <c r="X843" s="2">
        <v>64.599999999999994</v>
      </c>
      <c r="Y843" t="str">
        <f t="shared" si="52"/>
        <v>Darren Sproles</v>
      </c>
      <c r="Z843" t="str">
        <f t="shared" si="53"/>
        <v>2019-Darren Sproles</v>
      </c>
      <c r="AA843" s="13">
        <f t="shared" si="54"/>
        <v>64</v>
      </c>
      <c r="AB843">
        <f t="shared" si="55"/>
        <v>66.666666666666671</v>
      </c>
    </row>
    <row r="844" spans="1:28" x14ac:dyDescent="0.2">
      <c r="A844">
        <v>2019</v>
      </c>
      <c r="B844" s="1">
        <v>344</v>
      </c>
      <c r="C844" s="2" t="s">
        <v>1004</v>
      </c>
      <c r="D844" s="2" t="s">
        <v>109</v>
      </c>
      <c r="E844" s="2">
        <v>25</v>
      </c>
      <c r="F844" s="3"/>
      <c r="G844" s="2">
        <v>11</v>
      </c>
      <c r="H844" s="2">
        <v>0</v>
      </c>
      <c r="I844" s="2">
        <v>10</v>
      </c>
      <c r="J844" s="2">
        <v>5</v>
      </c>
      <c r="K844" s="2">
        <v>116</v>
      </c>
      <c r="L844" s="2">
        <v>0</v>
      </c>
      <c r="M844" s="2">
        <v>4</v>
      </c>
      <c r="N844" s="2">
        <v>97</v>
      </c>
      <c r="O844" s="2">
        <v>19.399999999999999</v>
      </c>
      <c r="P844" s="2">
        <v>19</v>
      </c>
      <c r="Q844" s="2">
        <v>3.8</v>
      </c>
      <c r="R844" s="2">
        <v>12.8</v>
      </c>
      <c r="S844" s="2">
        <v>0</v>
      </c>
      <c r="T844" s="3"/>
      <c r="U844" s="2">
        <v>1</v>
      </c>
      <c r="V844" s="2">
        <v>10</v>
      </c>
      <c r="W844" s="2">
        <v>0</v>
      </c>
      <c r="X844" s="2">
        <v>92.1</v>
      </c>
      <c r="Y844" t="str">
        <f t="shared" si="52"/>
        <v>Marcell Ateman</v>
      </c>
      <c r="Z844" t="str">
        <f t="shared" si="53"/>
        <v>2019-Marcell Ateman</v>
      </c>
      <c r="AA844" s="13">
        <f t="shared" si="54"/>
        <v>168.72727272727272</v>
      </c>
      <c r="AB844">
        <f t="shared" si="55"/>
        <v>27.636363636363637</v>
      </c>
    </row>
    <row r="845" spans="1:28" x14ac:dyDescent="0.2">
      <c r="A845">
        <v>2019</v>
      </c>
      <c r="B845" s="1">
        <v>345</v>
      </c>
      <c r="C845" s="2" t="s">
        <v>1158</v>
      </c>
      <c r="D845" s="2" t="s">
        <v>28</v>
      </c>
      <c r="E845" s="2">
        <v>23</v>
      </c>
      <c r="F845" s="2" t="s">
        <v>311</v>
      </c>
      <c r="G845" s="2">
        <v>9</v>
      </c>
      <c r="H845" s="2">
        <v>5</v>
      </c>
      <c r="I845" s="2">
        <v>7</v>
      </c>
      <c r="J845" s="2">
        <v>5</v>
      </c>
      <c r="K845" s="2">
        <v>51</v>
      </c>
      <c r="L845" s="2">
        <v>1</v>
      </c>
      <c r="M845" s="2">
        <v>2</v>
      </c>
      <c r="N845" s="2">
        <v>30</v>
      </c>
      <c r="O845" s="2">
        <v>6</v>
      </c>
      <c r="P845" s="2">
        <v>21</v>
      </c>
      <c r="Q845" s="2">
        <v>4.2</v>
      </c>
      <c r="R845" s="2">
        <v>7.3</v>
      </c>
      <c r="S845" s="2">
        <v>1</v>
      </c>
      <c r="T845" s="2">
        <v>5</v>
      </c>
      <c r="U845" s="2">
        <v>0</v>
      </c>
      <c r="V845" s="2">
        <v>0</v>
      </c>
      <c r="W845" s="2">
        <v>0</v>
      </c>
      <c r="X845" s="2">
        <v>131.5</v>
      </c>
      <c r="Y845" t="str">
        <f t="shared" si="52"/>
        <v>Stephen Carlson</v>
      </c>
      <c r="Z845" t="str">
        <f t="shared" si="53"/>
        <v>2019-Stephen Carlson</v>
      </c>
      <c r="AA845" s="13">
        <f t="shared" si="54"/>
        <v>90.666666666666671</v>
      </c>
      <c r="AB845">
        <f t="shared" si="55"/>
        <v>37.333333333333336</v>
      </c>
    </row>
    <row r="846" spans="1:28" x14ac:dyDescent="0.2">
      <c r="A846">
        <v>2019</v>
      </c>
      <c r="B846" s="1">
        <v>346</v>
      </c>
      <c r="C846" s="2" t="s">
        <v>264</v>
      </c>
      <c r="D846" s="2" t="s">
        <v>21</v>
      </c>
      <c r="E846" s="2">
        <v>30</v>
      </c>
      <c r="F846" s="2" t="s">
        <v>236</v>
      </c>
      <c r="G846" s="2">
        <v>16</v>
      </c>
      <c r="H846" s="2">
        <v>4</v>
      </c>
      <c r="I846" s="2">
        <v>7</v>
      </c>
      <c r="J846" s="2">
        <v>5</v>
      </c>
      <c r="K846" s="2">
        <v>41</v>
      </c>
      <c r="L846" s="2">
        <v>0</v>
      </c>
      <c r="M846" s="2">
        <v>1</v>
      </c>
      <c r="N846" s="2">
        <v>10</v>
      </c>
      <c r="O846" s="2">
        <v>2</v>
      </c>
      <c r="P846" s="2">
        <v>31</v>
      </c>
      <c r="Q846" s="2">
        <v>6.2</v>
      </c>
      <c r="R846" s="2">
        <v>4.5999999999999996</v>
      </c>
      <c r="S846" s="2">
        <v>0</v>
      </c>
      <c r="T846" s="3"/>
      <c r="U846" s="2">
        <v>1</v>
      </c>
      <c r="V846" s="2">
        <v>14.3</v>
      </c>
      <c r="W846" s="2">
        <v>0</v>
      </c>
      <c r="X846" s="2">
        <v>86</v>
      </c>
      <c r="Y846" t="str">
        <f t="shared" si="52"/>
        <v>Patrick DiMarco</v>
      </c>
      <c r="Z846" t="str">
        <f t="shared" si="53"/>
        <v>2019-Patrick DiMarco</v>
      </c>
      <c r="AA846" s="13">
        <f t="shared" si="54"/>
        <v>41</v>
      </c>
      <c r="AB846">
        <f t="shared" si="55"/>
        <v>31</v>
      </c>
    </row>
    <row r="847" spans="1:28" x14ac:dyDescent="0.2">
      <c r="A847">
        <v>2019</v>
      </c>
      <c r="B847" s="1">
        <v>347</v>
      </c>
      <c r="C847" s="2" t="s">
        <v>330</v>
      </c>
      <c r="D847" s="2" t="s">
        <v>60</v>
      </c>
      <c r="E847" s="2">
        <v>26</v>
      </c>
      <c r="F847" s="2" t="s">
        <v>219</v>
      </c>
      <c r="G847" s="2">
        <v>7</v>
      </c>
      <c r="H847" s="2">
        <v>3</v>
      </c>
      <c r="I847" s="2">
        <v>5</v>
      </c>
      <c r="J847" s="2">
        <v>5</v>
      </c>
      <c r="K847" s="2">
        <v>42</v>
      </c>
      <c r="L847" s="2">
        <v>0</v>
      </c>
      <c r="M847" s="2">
        <v>1</v>
      </c>
      <c r="N847" s="2">
        <v>9</v>
      </c>
      <c r="O847" s="2">
        <v>1.8</v>
      </c>
      <c r="P847" s="2">
        <v>33</v>
      </c>
      <c r="Q847" s="2">
        <v>6.6</v>
      </c>
      <c r="R847" s="2">
        <v>1.8</v>
      </c>
      <c r="S847" s="2">
        <v>0</v>
      </c>
      <c r="T847" s="3"/>
      <c r="U847" s="2">
        <v>0</v>
      </c>
      <c r="V847" s="2">
        <v>0</v>
      </c>
      <c r="W847" s="2">
        <v>0</v>
      </c>
      <c r="X847" s="2">
        <v>101.7</v>
      </c>
      <c r="Y847" t="str">
        <f t="shared" si="52"/>
        <v>Andy Janovich</v>
      </c>
      <c r="Z847" t="str">
        <f t="shared" si="53"/>
        <v>2019-Andy Janovich</v>
      </c>
      <c r="AA847" s="13">
        <f t="shared" si="54"/>
        <v>96</v>
      </c>
      <c r="AB847">
        <f t="shared" si="55"/>
        <v>75.428571428571431</v>
      </c>
    </row>
    <row r="848" spans="1:28" x14ac:dyDescent="0.2">
      <c r="A848">
        <v>2019</v>
      </c>
      <c r="B848" s="1">
        <v>348</v>
      </c>
      <c r="C848" s="2" t="s">
        <v>939</v>
      </c>
      <c r="D848" s="2" t="s">
        <v>28</v>
      </c>
      <c r="E848" s="2">
        <v>23</v>
      </c>
      <c r="F848" s="3"/>
      <c r="G848" s="2">
        <v>4</v>
      </c>
      <c r="H848" s="2">
        <v>1</v>
      </c>
      <c r="I848" s="2">
        <v>10</v>
      </c>
      <c r="J848" s="2">
        <v>5</v>
      </c>
      <c r="K848" s="2">
        <v>41</v>
      </c>
      <c r="L848" s="2">
        <v>1</v>
      </c>
      <c r="M848" s="2">
        <v>3</v>
      </c>
      <c r="N848" s="2">
        <v>25</v>
      </c>
      <c r="O848" s="2">
        <v>5</v>
      </c>
      <c r="P848" s="2">
        <v>16</v>
      </c>
      <c r="Q848" s="2">
        <v>3.2</v>
      </c>
      <c r="R848" s="2">
        <v>6.4</v>
      </c>
      <c r="S848" s="2">
        <v>0</v>
      </c>
      <c r="T848" s="3"/>
      <c r="U848" s="2">
        <v>2</v>
      </c>
      <c r="V848" s="2">
        <v>20</v>
      </c>
      <c r="W848" s="2">
        <v>1</v>
      </c>
      <c r="X848" s="2">
        <v>54.6</v>
      </c>
      <c r="Y848" t="str">
        <f t="shared" si="52"/>
        <v>David Njoku</v>
      </c>
      <c r="Z848" t="str">
        <f t="shared" si="53"/>
        <v>2019-David Njoku</v>
      </c>
      <c r="AA848" s="13">
        <f t="shared" si="54"/>
        <v>164</v>
      </c>
      <c r="AB848">
        <f t="shared" si="55"/>
        <v>64</v>
      </c>
    </row>
    <row r="849" spans="1:28" x14ac:dyDescent="0.2">
      <c r="A849">
        <v>2019</v>
      </c>
      <c r="B849" s="1">
        <v>349</v>
      </c>
      <c r="C849" s="2" t="s">
        <v>1159</v>
      </c>
      <c r="D849" s="2" t="s">
        <v>86</v>
      </c>
      <c r="E849" s="2">
        <v>23</v>
      </c>
      <c r="F849" s="3"/>
      <c r="G849" s="2">
        <v>9</v>
      </c>
      <c r="H849" s="2">
        <v>2</v>
      </c>
      <c r="I849" s="2">
        <v>6</v>
      </c>
      <c r="J849" s="2">
        <v>5</v>
      </c>
      <c r="K849" s="2">
        <v>30</v>
      </c>
      <c r="L849" s="2">
        <v>0</v>
      </c>
      <c r="M849" s="2">
        <v>1</v>
      </c>
      <c r="N849" s="2">
        <v>14</v>
      </c>
      <c r="O849" s="2">
        <v>2.8</v>
      </c>
      <c r="P849" s="2">
        <v>16</v>
      </c>
      <c r="Q849" s="2">
        <v>3.2</v>
      </c>
      <c r="R849" s="2">
        <v>6.5</v>
      </c>
      <c r="S849" s="2">
        <v>0</v>
      </c>
      <c r="T849" s="3"/>
      <c r="U849" s="2">
        <v>0</v>
      </c>
      <c r="V849" s="2">
        <v>0</v>
      </c>
      <c r="W849" s="2">
        <v>0</v>
      </c>
      <c r="X849" s="2">
        <v>87.5</v>
      </c>
      <c r="Y849" t="str">
        <f t="shared" si="52"/>
        <v>Drew Sample</v>
      </c>
      <c r="Z849" t="str">
        <f t="shared" si="53"/>
        <v>2019-Drew Sample</v>
      </c>
      <c r="AA849" s="13">
        <f t="shared" si="54"/>
        <v>53.333333333333336</v>
      </c>
      <c r="AB849">
        <f t="shared" si="55"/>
        <v>28.444444444444443</v>
      </c>
    </row>
    <row r="850" spans="1:28" x14ac:dyDescent="0.2">
      <c r="A850">
        <v>2019</v>
      </c>
      <c r="B850" s="1">
        <v>350</v>
      </c>
      <c r="C850" s="2" t="s">
        <v>1160</v>
      </c>
      <c r="D850" s="2" t="s">
        <v>37</v>
      </c>
      <c r="E850" s="2">
        <v>27</v>
      </c>
      <c r="F850" s="3"/>
      <c r="G850" s="2">
        <v>4</v>
      </c>
      <c r="H850" s="2">
        <v>2</v>
      </c>
      <c r="I850" s="2">
        <v>9</v>
      </c>
      <c r="J850" s="2">
        <v>5</v>
      </c>
      <c r="K850" s="2">
        <v>113</v>
      </c>
      <c r="L850" s="2">
        <v>1</v>
      </c>
      <c r="M850" s="2">
        <v>4</v>
      </c>
      <c r="N850" s="2">
        <v>81</v>
      </c>
      <c r="O850" s="2">
        <v>16.2</v>
      </c>
      <c r="P850" s="2">
        <v>32</v>
      </c>
      <c r="Q850" s="2">
        <v>6.4</v>
      </c>
      <c r="R850" s="2">
        <v>19.899999999999999</v>
      </c>
      <c r="S850" s="2">
        <v>1</v>
      </c>
      <c r="T850" s="2">
        <v>5</v>
      </c>
      <c r="U850" s="2">
        <v>0</v>
      </c>
      <c r="V850" s="2">
        <v>0</v>
      </c>
      <c r="W850" s="2">
        <v>0</v>
      </c>
      <c r="X850" s="2">
        <v>137.5</v>
      </c>
      <c r="Y850" t="str">
        <f t="shared" si="52"/>
        <v>Devin Smith</v>
      </c>
      <c r="Z850" t="str">
        <f t="shared" si="53"/>
        <v>2019-Devin Smith</v>
      </c>
      <c r="AA850" s="13">
        <f t="shared" si="54"/>
        <v>452</v>
      </c>
      <c r="AB850">
        <f t="shared" si="55"/>
        <v>128</v>
      </c>
    </row>
    <row r="851" spans="1:28" x14ac:dyDescent="0.2">
      <c r="A851">
        <v>2019</v>
      </c>
      <c r="B851" s="1">
        <v>351</v>
      </c>
      <c r="C851" s="2" t="s">
        <v>186</v>
      </c>
      <c r="D851" s="2" t="s">
        <v>62</v>
      </c>
      <c r="E851" s="2">
        <v>28</v>
      </c>
      <c r="F851" s="3"/>
      <c r="G851" s="2">
        <v>3</v>
      </c>
      <c r="H851" s="2">
        <v>1</v>
      </c>
      <c r="I851" s="2">
        <v>7</v>
      </c>
      <c r="J851" s="2">
        <v>5</v>
      </c>
      <c r="K851" s="2">
        <v>22</v>
      </c>
      <c r="L851" s="2">
        <v>0</v>
      </c>
      <c r="M851" s="2">
        <v>1</v>
      </c>
      <c r="N851" s="2">
        <v>7</v>
      </c>
      <c r="O851" s="2">
        <v>1.4</v>
      </c>
      <c r="P851" s="2">
        <v>15</v>
      </c>
      <c r="Q851" s="2">
        <v>3</v>
      </c>
      <c r="R851" s="2">
        <v>0.3</v>
      </c>
      <c r="S851" s="2">
        <v>0</v>
      </c>
      <c r="T851" s="3"/>
      <c r="U851" s="2">
        <v>0</v>
      </c>
      <c r="V851" s="2">
        <v>0</v>
      </c>
      <c r="W851" s="2">
        <v>0</v>
      </c>
      <c r="X851" s="2">
        <v>74.7</v>
      </c>
      <c r="Y851" t="str">
        <f t="shared" si="52"/>
        <v>Spencer Ware</v>
      </c>
      <c r="Z851" t="str">
        <f t="shared" si="53"/>
        <v>2019-Spencer Ware</v>
      </c>
      <c r="AA851" s="13">
        <f t="shared" si="54"/>
        <v>117.33333333333333</v>
      </c>
      <c r="AB851">
        <f t="shared" si="55"/>
        <v>80</v>
      </c>
    </row>
    <row r="852" spans="1:28" x14ac:dyDescent="0.2">
      <c r="A852">
        <v>2019</v>
      </c>
      <c r="B852" s="1">
        <v>352</v>
      </c>
      <c r="C852" s="2" t="s">
        <v>152</v>
      </c>
      <c r="D852" s="2" t="s">
        <v>58</v>
      </c>
      <c r="E852" s="2">
        <v>25</v>
      </c>
      <c r="F852" s="3"/>
      <c r="G852" s="2">
        <v>9</v>
      </c>
      <c r="H852" s="2">
        <v>1</v>
      </c>
      <c r="I852" s="2">
        <v>5</v>
      </c>
      <c r="J852" s="2">
        <v>5</v>
      </c>
      <c r="K852" s="2">
        <v>59</v>
      </c>
      <c r="L852" s="2">
        <v>0</v>
      </c>
      <c r="M852" s="2">
        <v>3</v>
      </c>
      <c r="N852" s="2">
        <v>-5</v>
      </c>
      <c r="O852" s="2">
        <v>-1</v>
      </c>
      <c r="P852" s="2">
        <v>64</v>
      </c>
      <c r="Q852" s="2">
        <v>12.8</v>
      </c>
      <c r="R852" s="2">
        <v>-1</v>
      </c>
      <c r="S852" s="2">
        <v>0</v>
      </c>
      <c r="T852" s="3"/>
      <c r="U852" s="2">
        <v>0</v>
      </c>
      <c r="V852" s="2">
        <v>0</v>
      </c>
      <c r="W852" s="2">
        <v>0</v>
      </c>
      <c r="X852" s="2">
        <v>115.8</v>
      </c>
      <c r="Y852" t="str">
        <f t="shared" si="52"/>
        <v>Jonathan Williams</v>
      </c>
      <c r="Z852" t="str">
        <f t="shared" si="53"/>
        <v>2019-Jonathan Williams</v>
      </c>
      <c r="AA852" s="13">
        <f t="shared" si="54"/>
        <v>104.88888888888889</v>
      </c>
      <c r="AB852">
        <f t="shared" si="55"/>
        <v>113.77777777777777</v>
      </c>
    </row>
    <row r="853" spans="1:28" x14ac:dyDescent="0.2">
      <c r="A853">
        <v>2019</v>
      </c>
      <c r="B853" s="1">
        <v>353</v>
      </c>
      <c r="C853" s="2" t="s">
        <v>420</v>
      </c>
      <c r="D853" s="2" t="s">
        <v>37</v>
      </c>
      <c r="E853" s="2">
        <v>24</v>
      </c>
      <c r="F853" s="3"/>
      <c r="G853" s="2">
        <v>6</v>
      </c>
      <c r="H853" s="2">
        <v>0</v>
      </c>
      <c r="I853" s="2">
        <v>8</v>
      </c>
      <c r="J853" s="2">
        <v>5</v>
      </c>
      <c r="K853" s="2">
        <v>46</v>
      </c>
      <c r="L853" s="2">
        <v>0</v>
      </c>
      <c r="M853" s="2">
        <v>2</v>
      </c>
      <c r="N853" s="2">
        <v>35</v>
      </c>
      <c r="O853" s="2">
        <v>7</v>
      </c>
      <c r="P853" s="2">
        <v>11</v>
      </c>
      <c r="Q853" s="2">
        <v>2.2000000000000002</v>
      </c>
      <c r="R853" s="2">
        <v>16.8</v>
      </c>
      <c r="S853" s="2">
        <v>0</v>
      </c>
      <c r="T853" s="3"/>
      <c r="U853" s="2">
        <v>0</v>
      </c>
      <c r="V853" s="2">
        <v>0</v>
      </c>
      <c r="W853" s="2">
        <v>0</v>
      </c>
      <c r="X853" s="2">
        <v>78.099999999999994</v>
      </c>
      <c r="Y853" t="str">
        <f t="shared" si="52"/>
        <v>Cedrick Wilson Jr.</v>
      </c>
      <c r="Z853" t="str">
        <f t="shared" si="53"/>
        <v>2019-Cedrick Wilson Jr.</v>
      </c>
      <c r="AA853" s="13">
        <f t="shared" si="54"/>
        <v>122.66666666666667</v>
      </c>
      <c r="AB853">
        <f t="shared" si="55"/>
        <v>29.333333333333332</v>
      </c>
    </row>
    <row r="854" spans="1:28" x14ac:dyDescent="0.2">
      <c r="A854">
        <v>2019</v>
      </c>
      <c r="B854" s="1">
        <v>354</v>
      </c>
      <c r="C854" s="2" t="s">
        <v>712</v>
      </c>
      <c r="D854" s="2" t="s">
        <v>90</v>
      </c>
      <c r="E854" s="2">
        <v>23</v>
      </c>
      <c r="F854" s="3"/>
      <c r="G854" s="2">
        <v>10</v>
      </c>
      <c r="H854" s="2">
        <v>2</v>
      </c>
      <c r="I854" s="2">
        <v>6</v>
      </c>
      <c r="J854" s="2">
        <v>4</v>
      </c>
      <c r="K854" s="2">
        <v>17</v>
      </c>
      <c r="L854" s="2">
        <v>0</v>
      </c>
      <c r="M854" s="2">
        <v>1</v>
      </c>
      <c r="N854" s="2">
        <v>-3</v>
      </c>
      <c r="O854" s="2">
        <v>-0.8</v>
      </c>
      <c r="P854" s="2">
        <v>20</v>
      </c>
      <c r="Q854" s="2">
        <v>5</v>
      </c>
      <c r="R854" s="2">
        <v>0</v>
      </c>
      <c r="S854" s="2">
        <v>0</v>
      </c>
      <c r="T854" s="3"/>
      <c r="U854" s="2">
        <v>0</v>
      </c>
      <c r="V854" s="2">
        <v>0</v>
      </c>
      <c r="W854" s="2">
        <v>0</v>
      </c>
      <c r="X854" s="2">
        <v>70.099999999999994</v>
      </c>
      <c r="Y854" t="str">
        <f t="shared" si="52"/>
        <v>Nick Bawden</v>
      </c>
      <c r="Z854" t="str">
        <f t="shared" si="53"/>
        <v>2019-Nick Bawden</v>
      </c>
      <c r="AA854" s="13">
        <f t="shared" si="54"/>
        <v>27.2</v>
      </c>
      <c r="AB854">
        <f t="shared" si="55"/>
        <v>32</v>
      </c>
    </row>
    <row r="855" spans="1:28" x14ac:dyDescent="0.2">
      <c r="A855">
        <v>2019</v>
      </c>
      <c r="B855" s="1">
        <v>355</v>
      </c>
      <c r="C855" s="2" t="s">
        <v>880</v>
      </c>
      <c r="D855" s="2" t="s">
        <v>26</v>
      </c>
      <c r="E855" s="2">
        <v>23</v>
      </c>
      <c r="F855" s="3"/>
      <c r="G855" s="2">
        <v>6</v>
      </c>
      <c r="H855" s="2">
        <v>3</v>
      </c>
      <c r="I855" s="2">
        <v>5</v>
      </c>
      <c r="J855" s="2">
        <v>4</v>
      </c>
      <c r="K855" s="2">
        <v>54</v>
      </c>
      <c r="L855" s="2">
        <v>0</v>
      </c>
      <c r="M855" s="2">
        <v>2</v>
      </c>
      <c r="N855" s="2">
        <v>21</v>
      </c>
      <c r="O855" s="2">
        <v>5.3</v>
      </c>
      <c r="P855" s="2">
        <v>33</v>
      </c>
      <c r="Q855" s="2">
        <v>8.3000000000000007</v>
      </c>
      <c r="R855" s="2">
        <v>4</v>
      </c>
      <c r="S855" s="2">
        <v>0</v>
      </c>
      <c r="T855" s="3"/>
      <c r="U855" s="2">
        <v>1</v>
      </c>
      <c r="V855" s="2">
        <v>20</v>
      </c>
      <c r="W855" s="2">
        <v>0</v>
      </c>
      <c r="X855" s="2">
        <v>111.7</v>
      </c>
      <c r="Y855" t="str">
        <f t="shared" si="52"/>
        <v>Khari Blasingame</v>
      </c>
      <c r="Z855" t="str">
        <f t="shared" si="53"/>
        <v>2019-Khari Blasingame</v>
      </c>
      <c r="AA855" s="13">
        <f t="shared" si="54"/>
        <v>144</v>
      </c>
      <c r="AB855">
        <f t="shared" si="55"/>
        <v>88</v>
      </c>
    </row>
    <row r="856" spans="1:28" x14ac:dyDescent="0.2">
      <c r="A856">
        <v>2019</v>
      </c>
      <c r="B856" s="1">
        <v>356</v>
      </c>
      <c r="C856" s="2" t="s">
        <v>312</v>
      </c>
      <c r="D856" s="2" t="s">
        <v>81</v>
      </c>
      <c r="E856" s="2">
        <v>31</v>
      </c>
      <c r="F856" s="3"/>
      <c r="G856" s="2">
        <v>1</v>
      </c>
      <c r="H856" s="2">
        <v>0</v>
      </c>
      <c r="I856" s="2">
        <v>8</v>
      </c>
      <c r="J856" s="2">
        <v>4</v>
      </c>
      <c r="K856" s="2">
        <v>56</v>
      </c>
      <c r="L856" s="2">
        <v>1</v>
      </c>
      <c r="M856" s="2">
        <v>3</v>
      </c>
      <c r="N856" s="2">
        <v>49</v>
      </c>
      <c r="O856" s="2">
        <v>12.3</v>
      </c>
      <c r="P856" s="2">
        <v>7</v>
      </c>
      <c r="Q856" s="2">
        <v>1.8</v>
      </c>
      <c r="R856" s="2">
        <v>11.5</v>
      </c>
      <c r="S856" s="2">
        <v>1</v>
      </c>
      <c r="T856" s="2">
        <v>4</v>
      </c>
      <c r="U856" s="2">
        <v>0</v>
      </c>
      <c r="V856" s="2">
        <v>0</v>
      </c>
      <c r="W856" s="2">
        <v>0</v>
      </c>
      <c r="X856" s="2">
        <v>112.5</v>
      </c>
      <c r="Y856" t="str">
        <f t="shared" si="52"/>
        <v>Antonio Brown</v>
      </c>
      <c r="Z856" t="str">
        <f t="shared" si="53"/>
        <v>2019-Antonio Brown</v>
      </c>
      <c r="AA856" s="13">
        <f t="shared" si="54"/>
        <v>896</v>
      </c>
      <c r="AB856">
        <f t="shared" si="55"/>
        <v>112</v>
      </c>
    </row>
    <row r="857" spans="1:28" x14ac:dyDescent="0.2">
      <c r="A857">
        <v>2019</v>
      </c>
      <c r="B857" s="1">
        <v>357</v>
      </c>
      <c r="C857" s="2" t="s">
        <v>182</v>
      </c>
      <c r="D857" s="2" t="s">
        <v>115</v>
      </c>
      <c r="E857" s="2">
        <v>27</v>
      </c>
      <c r="F857" s="3"/>
      <c r="G857" s="2">
        <v>3</v>
      </c>
      <c r="H857" s="2">
        <v>1</v>
      </c>
      <c r="I857" s="2">
        <v>4</v>
      </c>
      <c r="J857" s="2">
        <v>4</v>
      </c>
      <c r="K857" s="2">
        <v>18</v>
      </c>
      <c r="L857" s="2">
        <v>0</v>
      </c>
      <c r="M857" s="2">
        <v>0</v>
      </c>
      <c r="N857" s="2">
        <v>4</v>
      </c>
      <c r="O857" s="2">
        <v>1</v>
      </c>
      <c r="P857" s="2">
        <v>14</v>
      </c>
      <c r="Q857" s="2">
        <v>3.5</v>
      </c>
      <c r="R857" s="2">
        <v>1</v>
      </c>
      <c r="S857" s="2">
        <v>0</v>
      </c>
      <c r="T857" s="3"/>
      <c r="U857" s="2">
        <v>0</v>
      </c>
      <c r="V857" s="2">
        <v>0</v>
      </c>
      <c r="W857" s="3"/>
      <c r="X857" s="2">
        <v>85.4</v>
      </c>
      <c r="Y857" t="str">
        <f t="shared" si="52"/>
        <v>Tra Carson</v>
      </c>
      <c r="Z857" t="str">
        <f t="shared" si="53"/>
        <v>2019-Tra Carson</v>
      </c>
      <c r="AA857" s="13">
        <f t="shared" si="54"/>
        <v>96</v>
      </c>
      <c r="AB857">
        <f t="shared" si="55"/>
        <v>74.666666666666671</v>
      </c>
    </row>
    <row r="858" spans="1:28" x14ac:dyDescent="0.2">
      <c r="A858">
        <v>2019</v>
      </c>
      <c r="B858" s="1">
        <v>358</v>
      </c>
      <c r="C858" s="2" t="s">
        <v>941</v>
      </c>
      <c r="D858" s="2" t="s">
        <v>88</v>
      </c>
      <c r="E858" s="2">
        <v>32</v>
      </c>
      <c r="F858" s="3"/>
      <c r="G858" s="2">
        <v>2</v>
      </c>
      <c r="H858" s="2">
        <v>1</v>
      </c>
      <c r="I858" s="2">
        <v>5</v>
      </c>
      <c r="J858" s="2">
        <v>4</v>
      </c>
      <c r="K858" s="2">
        <v>22</v>
      </c>
      <c r="L858" s="2">
        <v>0</v>
      </c>
      <c r="M858" s="3"/>
      <c r="N858" s="2">
        <v>17</v>
      </c>
      <c r="O858" s="2">
        <v>4.3</v>
      </c>
      <c r="P858" s="2">
        <v>5</v>
      </c>
      <c r="Q858" s="2">
        <v>1.3</v>
      </c>
      <c r="R858" s="2">
        <v>5.2</v>
      </c>
      <c r="S858" s="2">
        <v>0</v>
      </c>
      <c r="T858" s="3"/>
      <c r="U858" s="2">
        <v>0</v>
      </c>
      <c r="V858" s="2">
        <v>0</v>
      </c>
      <c r="W858" s="2">
        <v>0</v>
      </c>
      <c r="X858" s="2">
        <v>85</v>
      </c>
      <c r="Y858" t="str">
        <f t="shared" si="52"/>
        <v>Michael Crabtree</v>
      </c>
      <c r="Z858" t="str">
        <f t="shared" si="53"/>
        <v>2019-Michael Crabtree</v>
      </c>
      <c r="AA858" s="13">
        <f t="shared" si="54"/>
        <v>176</v>
      </c>
      <c r="AB858">
        <f t="shared" si="55"/>
        <v>40</v>
      </c>
    </row>
    <row r="859" spans="1:28" x14ac:dyDescent="0.2">
      <c r="A859">
        <v>2019</v>
      </c>
      <c r="B859" s="1">
        <v>359</v>
      </c>
      <c r="C859" s="2" t="s">
        <v>956</v>
      </c>
      <c r="D859" s="2" t="s">
        <v>109</v>
      </c>
      <c r="E859" s="2">
        <v>29</v>
      </c>
      <c r="F859" s="3"/>
      <c r="G859" s="2">
        <v>2</v>
      </c>
      <c r="H859" s="2">
        <v>1</v>
      </c>
      <c r="I859" s="2">
        <v>9</v>
      </c>
      <c r="J859" s="2">
        <v>4</v>
      </c>
      <c r="K859" s="2">
        <v>14</v>
      </c>
      <c r="L859" s="2">
        <v>0</v>
      </c>
      <c r="M859" s="2">
        <v>1</v>
      </c>
      <c r="N859" s="2">
        <v>9</v>
      </c>
      <c r="O859" s="2">
        <v>2.2999999999999998</v>
      </c>
      <c r="P859" s="2">
        <v>5</v>
      </c>
      <c r="Q859" s="2">
        <v>1.3</v>
      </c>
      <c r="R859" s="2">
        <v>3.9</v>
      </c>
      <c r="S859" s="2">
        <v>0</v>
      </c>
      <c r="T859" s="3"/>
      <c r="U859" s="2">
        <v>0</v>
      </c>
      <c r="V859" s="2">
        <v>0</v>
      </c>
      <c r="W859" s="2">
        <v>1</v>
      </c>
      <c r="X859" s="2">
        <v>12</v>
      </c>
      <c r="Y859" t="str">
        <f t="shared" si="52"/>
        <v>Ryan Grant</v>
      </c>
      <c r="Z859" t="str">
        <f t="shared" si="53"/>
        <v>2019-Ryan Grant</v>
      </c>
      <c r="AA859" s="13">
        <f t="shared" si="54"/>
        <v>112</v>
      </c>
      <c r="AB859">
        <f t="shared" si="55"/>
        <v>40</v>
      </c>
    </row>
    <row r="860" spans="1:28" x14ac:dyDescent="0.2">
      <c r="A860">
        <v>2019</v>
      </c>
      <c r="B860" s="1">
        <v>360</v>
      </c>
      <c r="C860" s="2" t="s">
        <v>79</v>
      </c>
      <c r="D860" s="2" t="s">
        <v>64</v>
      </c>
      <c r="E860" s="2">
        <v>22</v>
      </c>
      <c r="F860" s="3"/>
      <c r="G860" s="2">
        <v>13</v>
      </c>
      <c r="H860" s="2">
        <v>0</v>
      </c>
      <c r="I860" s="2">
        <v>6</v>
      </c>
      <c r="J860" s="2">
        <v>4</v>
      </c>
      <c r="K860" s="2">
        <v>37</v>
      </c>
      <c r="L860" s="2">
        <v>0</v>
      </c>
      <c r="M860" s="2">
        <v>1</v>
      </c>
      <c r="N860" s="2">
        <v>0</v>
      </c>
      <c r="O860" s="2">
        <v>0</v>
      </c>
      <c r="P860" s="2">
        <v>37</v>
      </c>
      <c r="Q860" s="2">
        <v>9.3000000000000007</v>
      </c>
      <c r="R860" s="2">
        <v>0.5</v>
      </c>
      <c r="S860" s="2">
        <v>0</v>
      </c>
      <c r="T860" s="3"/>
      <c r="U860" s="2">
        <v>1</v>
      </c>
      <c r="V860" s="2">
        <v>16.7</v>
      </c>
      <c r="W860" s="2">
        <v>0</v>
      </c>
      <c r="X860" s="2">
        <v>83.3</v>
      </c>
      <c r="Y860" t="str">
        <f t="shared" si="52"/>
        <v>Darrell Henderson</v>
      </c>
      <c r="Z860" t="str">
        <f t="shared" si="53"/>
        <v>2019-Darrell Henderson</v>
      </c>
      <c r="AA860" s="13">
        <f t="shared" si="54"/>
        <v>45.53846153846154</v>
      </c>
      <c r="AB860">
        <f t="shared" si="55"/>
        <v>45.53846153846154</v>
      </c>
    </row>
    <row r="861" spans="1:28" x14ac:dyDescent="0.2">
      <c r="A861">
        <v>2019</v>
      </c>
      <c r="B861" s="1">
        <v>361</v>
      </c>
      <c r="C861" s="2" t="s">
        <v>951</v>
      </c>
      <c r="D861" s="2" t="s">
        <v>28</v>
      </c>
      <c r="E861" s="2">
        <v>25</v>
      </c>
      <c r="F861" s="3"/>
      <c r="G861" s="2">
        <v>10</v>
      </c>
      <c r="H861" s="2">
        <v>1</v>
      </c>
      <c r="I861" s="2">
        <v>11</v>
      </c>
      <c r="J861" s="2">
        <v>4</v>
      </c>
      <c r="K861" s="2">
        <v>55</v>
      </c>
      <c r="L861" s="2">
        <v>1</v>
      </c>
      <c r="M861" s="2">
        <v>3</v>
      </c>
      <c r="N861" s="2">
        <v>46</v>
      </c>
      <c r="O861" s="2">
        <v>11.5</v>
      </c>
      <c r="P861" s="2">
        <v>9</v>
      </c>
      <c r="Q861" s="2">
        <v>2.2999999999999998</v>
      </c>
      <c r="R861" s="2">
        <v>10.5</v>
      </c>
      <c r="S861" s="2">
        <v>0</v>
      </c>
      <c r="T861" s="3"/>
      <c r="U861" s="2">
        <v>1</v>
      </c>
      <c r="V861" s="2">
        <v>9.1</v>
      </c>
      <c r="W861" s="2">
        <v>0</v>
      </c>
      <c r="X861" s="2">
        <v>83.5</v>
      </c>
      <c r="Y861" t="str">
        <f t="shared" si="52"/>
        <v>Rashard Higgins</v>
      </c>
      <c r="Z861" t="str">
        <f t="shared" si="53"/>
        <v>2019-Rashard Higgins</v>
      </c>
      <c r="AA861" s="13">
        <f t="shared" si="54"/>
        <v>88</v>
      </c>
      <c r="AB861">
        <f t="shared" si="55"/>
        <v>14.4</v>
      </c>
    </row>
    <row r="862" spans="1:28" x14ac:dyDescent="0.2">
      <c r="A862">
        <v>2019</v>
      </c>
      <c r="B862" s="1">
        <v>362</v>
      </c>
      <c r="C862" s="2" t="s">
        <v>1082</v>
      </c>
      <c r="D862" s="2" t="s">
        <v>28</v>
      </c>
      <c r="E862" s="2">
        <v>24</v>
      </c>
      <c r="F862" s="3"/>
      <c r="G862" s="2">
        <v>16</v>
      </c>
      <c r="H862" s="2">
        <v>1</v>
      </c>
      <c r="I862" s="2">
        <v>10</v>
      </c>
      <c r="J862" s="2">
        <v>4</v>
      </c>
      <c r="K862" s="2">
        <v>76</v>
      </c>
      <c r="L862" s="2">
        <v>0</v>
      </c>
      <c r="M862" s="2">
        <v>3</v>
      </c>
      <c r="N862" s="2">
        <v>67</v>
      </c>
      <c r="O862" s="2">
        <v>16.8</v>
      </c>
      <c r="P862" s="2">
        <v>9</v>
      </c>
      <c r="Q862" s="2">
        <v>2.2999999999999998</v>
      </c>
      <c r="R862" s="2">
        <v>16.100000000000001</v>
      </c>
      <c r="S862" s="2">
        <v>0</v>
      </c>
      <c r="T862" s="3"/>
      <c r="U862" s="2">
        <v>1</v>
      </c>
      <c r="V862" s="2">
        <v>10</v>
      </c>
      <c r="W862" s="2">
        <v>1</v>
      </c>
      <c r="X862" s="2">
        <v>27.5</v>
      </c>
      <c r="Y862" t="str">
        <f t="shared" si="52"/>
        <v>KhaDarel Hodge</v>
      </c>
      <c r="Z862" t="str">
        <f t="shared" si="53"/>
        <v>2019-KhaDarel Hodge</v>
      </c>
      <c r="AA862" s="13">
        <f t="shared" si="54"/>
        <v>76</v>
      </c>
      <c r="AB862">
        <f t="shared" si="55"/>
        <v>9</v>
      </c>
    </row>
    <row r="863" spans="1:28" x14ac:dyDescent="0.2">
      <c r="A863">
        <v>2019</v>
      </c>
      <c r="B863" s="1">
        <v>363</v>
      </c>
      <c r="C863" s="2" t="s">
        <v>1161</v>
      </c>
      <c r="D863" s="2" t="s">
        <v>72</v>
      </c>
      <c r="E863" s="2">
        <v>27</v>
      </c>
      <c r="F863" s="3"/>
      <c r="G863" s="2">
        <v>5</v>
      </c>
      <c r="H863" s="2">
        <v>0</v>
      </c>
      <c r="I863" s="2">
        <v>10</v>
      </c>
      <c r="J863" s="2">
        <v>4</v>
      </c>
      <c r="K863" s="2">
        <v>61</v>
      </c>
      <c r="L863" s="2">
        <v>0</v>
      </c>
      <c r="M863" s="2">
        <v>1</v>
      </c>
      <c r="N863" s="2">
        <v>50</v>
      </c>
      <c r="O863" s="2">
        <v>12.5</v>
      </c>
      <c r="P863" s="2">
        <v>11</v>
      </c>
      <c r="Q863" s="2">
        <v>2.8</v>
      </c>
      <c r="R863" s="2">
        <v>12.4</v>
      </c>
      <c r="S863" s="2">
        <v>0</v>
      </c>
      <c r="T863" s="3"/>
      <c r="U863" s="2">
        <v>2</v>
      </c>
      <c r="V863" s="2">
        <v>20</v>
      </c>
      <c r="W863" s="2">
        <v>3</v>
      </c>
      <c r="X863" s="2">
        <v>21.2</v>
      </c>
      <c r="Y863" t="str">
        <f t="shared" si="52"/>
        <v>Tevin Jones</v>
      </c>
      <c r="Z863" t="str">
        <f t="shared" si="53"/>
        <v>2019-Tevin Jones</v>
      </c>
      <c r="AA863" s="13">
        <f t="shared" si="54"/>
        <v>195.2</v>
      </c>
      <c r="AB863">
        <f t="shared" si="55"/>
        <v>35.200000000000003</v>
      </c>
    </row>
    <row r="864" spans="1:28" x14ac:dyDescent="0.2">
      <c r="A864">
        <v>2019</v>
      </c>
      <c r="B864" s="1">
        <v>364</v>
      </c>
      <c r="C864" s="2" t="s">
        <v>992</v>
      </c>
      <c r="D864" s="2" t="s">
        <v>115</v>
      </c>
      <c r="E864" s="2">
        <v>27</v>
      </c>
      <c r="F864" s="3"/>
      <c r="G864" s="2">
        <v>3</v>
      </c>
      <c r="H864" s="2">
        <v>1</v>
      </c>
      <c r="I864" s="2">
        <v>12</v>
      </c>
      <c r="J864" s="2">
        <v>4</v>
      </c>
      <c r="K864" s="2">
        <v>33</v>
      </c>
      <c r="L864" s="2">
        <v>0</v>
      </c>
      <c r="M864" s="2">
        <v>1</v>
      </c>
      <c r="N864" s="2">
        <v>26</v>
      </c>
      <c r="O864" s="2">
        <v>6.5</v>
      </c>
      <c r="P864" s="2">
        <v>7</v>
      </c>
      <c r="Q864" s="2">
        <v>1.8</v>
      </c>
      <c r="R864" s="2">
        <v>14.6</v>
      </c>
      <c r="S864" s="2">
        <v>0</v>
      </c>
      <c r="T864" s="3"/>
      <c r="U864" s="2">
        <v>0</v>
      </c>
      <c r="V864" s="2">
        <v>0</v>
      </c>
      <c r="W864" s="3"/>
      <c r="X864" s="2">
        <v>42.4</v>
      </c>
      <c r="Y864" t="str">
        <f t="shared" si="52"/>
        <v>Jordan Matthews</v>
      </c>
      <c r="Z864" t="str">
        <f t="shared" si="53"/>
        <v>2019-Jordan Matthews</v>
      </c>
      <c r="AA864" s="13">
        <f t="shared" si="54"/>
        <v>176</v>
      </c>
      <c r="AB864">
        <f t="shared" si="55"/>
        <v>37.333333333333336</v>
      </c>
    </row>
    <row r="865" spans="1:28" x14ac:dyDescent="0.2">
      <c r="A865">
        <v>2019</v>
      </c>
      <c r="B865" s="1">
        <v>365</v>
      </c>
      <c r="C865" s="2" t="s">
        <v>462</v>
      </c>
      <c r="D865" s="2" t="s">
        <v>115</v>
      </c>
      <c r="E865" s="2">
        <v>26</v>
      </c>
      <c r="F865" s="3"/>
      <c r="G865" s="2">
        <v>8</v>
      </c>
      <c r="H865" s="2">
        <v>2</v>
      </c>
      <c r="I865" s="2">
        <v>15</v>
      </c>
      <c r="J865" s="2">
        <v>4</v>
      </c>
      <c r="K865" s="2">
        <v>18</v>
      </c>
      <c r="L865" s="2">
        <v>0</v>
      </c>
      <c r="M865" s="2">
        <v>1</v>
      </c>
      <c r="N865" s="2">
        <v>15</v>
      </c>
      <c r="O865" s="2">
        <v>3.8</v>
      </c>
      <c r="P865" s="2">
        <v>3</v>
      </c>
      <c r="Q865" s="2">
        <v>0.8</v>
      </c>
      <c r="R865" s="2">
        <v>13.5</v>
      </c>
      <c r="S865" s="2">
        <v>0</v>
      </c>
      <c r="T865" s="3"/>
      <c r="U865" s="2">
        <v>4</v>
      </c>
      <c r="V865" s="2">
        <v>26.7</v>
      </c>
      <c r="W865" s="3"/>
      <c r="X865" s="2">
        <v>39.6</v>
      </c>
      <c r="Y865" t="str">
        <f t="shared" si="52"/>
        <v>Donte Moncrief</v>
      </c>
      <c r="Z865" t="str">
        <f t="shared" si="53"/>
        <v>2019-Donte Moncrief</v>
      </c>
      <c r="AA865" s="13">
        <f t="shared" si="54"/>
        <v>36</v>
      </c>
      <c r="AB865">
        <f t="shared" si="55"/>
        <v>6</v>
      </c>
    </row>
    <row r="866" spans="1:28" x14ac:dyDescent="0.2">
      <c r="A866">
        <v>2019</v>
      </c>
      <c r="B866" s="1">
        <v>366</v>
      </c>
      <c r="C866" s="2" t="s">
        <v>1112</v>
      </c>
      <c r="D866" s="2" t="s">
        <v>64</v>
      </c>
      <c r="E866" s="2">
        <v>25</v>
      </c>
      <c r="F866" s="3"/>
      <c r="G866" s="2">
        <v>13</v>
      </c>
      <c r="H866" s="2">
        <v>2</v>
      </c>
      <c r="I866" s="2">
        <v>7</v>
      </c>
      <c r="J866" s="2">
        <v>4</v>
      </c>
      <c r="K866" s="2">
        <v>26</v>
      </c>
      <c r="L866" s="2">
        <v>0</v>
      </c>
      <c r="M866" s="2">
        <v>1</v>
      </c>
      <c r="N866" s="2">
        <v>16</v>
      </c>
      <c r="O866" s="2">
        <v>4</v>
      </c>
      <c r="P866" s="2">
        <v>10</v>
      </c>
      <c r="Q866" s="2">
        <v>2.5</v>
      </c>
      <c r="R866" s="2">
        <v>3.4</v>
      </c>
      <c r="S866" s="2">
        <v>0</v>
      </c>
      <c r="T866" s="3"/>
      <c r="U866" s="2">
        <v>1</v>
      </c>
      <c r="V866" s="2">
        <v>14.3</v>
      </c>
      <c r="W866" s="2">
        <v>0</v>
      </c>
      <c r="X866" s="2">
        <v>65.2</v>
      </c>
      <c r="Y866" t="str">
        <f t="shared" si="52"/>
        <v>Johnny Mundt</v>
      </c>
      <c r="Z866" t="str">
        <f t="shared" si="53"/>
        <v>2019-Johnny Mundt</v>
      </c>
      <c r="AA866" s="13">
        <f t="shared" si="54"/>
        <v>32</v>
      </c>
      <c r="AB866">
        <f t="shared" si="55"/>
        <v>12.307692307692308</v>
      </c>
    </row>
    <row r="867" spans="1:28" x14ac:dyDescent="0.2">
      <c r="A867">
        <v>2019</v>
      </c>
      <c r="B867" s="1">
        <v>367</v>
      </c>
      <c r="C867" s="2" t="s">
        <v>526</v>
      </c>
      <c r="D867" s="2" t="s">
        <v>109</v>
      </c>
      <c r="E867" s="2">
        <v>27</v>
      </c>
      <c r="F867" s="3"/>
      <c r="G867" s="2">
        <v>2</v>
      </c>
      <c r="H867" s="2">
        <v>1</v>
      </c>
      <c r="I867" s="2">
        <v>5</v>
      </c>
      <c r="J867" s="2">
        <v>4</v>
      </c>
      <c r="K867" s="2">
        <v>36</v>
      </c>
      <c r="L867" s="2">
        <v>1</v>
      </c>
      <c r="M867" s="2">
        <v>1</v>
      </c>
      <c r="N867" s="2">
        <v>21</v>
      </c>
      <c r="O867" s="2">
        <v>5.3</v>
      </c>
      <c r="P867" s="2">
        <v>15</v>
      </c>
      <c r="Q867" s="2">
        <v>3.8</v>
      </c>
      <c r="R867" s="2">
        <v>5.2</v>
      </c>
      <c r="S867" s="2">
        <v>0</v>
      </c>
      <c r="T867" s="3"/>
      <c r="U867" s="2">
        <v>0</v>
      </c>
      <c r="V867" s="2">
        <v>0</v>
      </c>
      <c r="W867" s="2">
        <v>0</v>
      </c>
      <c r="X867" s="2">
        <v>136.19999999999999</v>
      </c>
      <c r="Y867" t="str">
        <f t="shared" si="52"/>
        <v>JJ Nelson</v>
      </c>
      <c r="Z867" t="str">
        <f t="shared" si="53"/>
        <v>2019-JJ Nelson</v>
      </c>
      <c r="AA867" s="13">
        <f t="shared" si="54"/>
        <v>288</v>
      </c>
      <c r="AB867">
        <f t="shared" si="55"/>
        <v>120</v>
      </c>
    </row>
    <row r="868" spans="1:28" x14ac:dyDescent="0.2">
      <c r="A868">
        <v>2019</v>
      </c>
      <c r="B868" s="1">
        <v>368</v>
      </c>
      <c r="C868" s="2" t="s">
        <v>998</v>
      </c>
      <c r="D868" s="2" t="s">
        <v>88</v>
      </c>
      <c r="E868" s="2">
        <v>23</v>
      </c>
      <c r="F868" s="3"/>
      <c r="G868" s="2">
        <v>16</v>
      </c>
      <c r="H868" s="2">
        <v>1</v>
      </c>
      <c r="I868" s="2">
        <v>13</v>
      </c>
      <c r="J868" s="2">
        <v>4</v>
      </c>
      <c r="K868" s="2">
        <v>80</v>
      </c>
      <c r="L868" s="2">
        <v>0</v>
      </c>
      <c r="M868" s="2">
        <v>4</v>
      </c>
      <c r="N868" s="2">
        <v>70</v>
      </c>
      <c r="O868" s="2">
        <v>17.5</v>
      </c>
      <c r="P868" s="2">
        <v>10</v>
      </c>
      <c r="Q868" s="2">
        <v>2.5</v>
      </c>
      <c r="R868" s="2">
        <v>15</v>
      </c>
      <c r="S868" s="2">
        <v>0</v>
      </c>
      <c r="T868" s="3"/>
      <c r="U868" s="2">
        <v>1</v>
      </c>
      <c r="V868" s="2">
        <v>7.7</v>
      </c>
      <c r="W868" s="2">
        <v>1</v>
      </c>
      <c r="X868" s="2">
        <v>21.3</v>
      </c>
      <c r="Y868" t="str">
        <f t="shared" si="52"/>
        <v>Trent Sherfield</v>
      </c>
      <c r="Z868" t="str">
        <f t="shared" si="53"/>
        <v>2019-Trent Sherfield</v>
      </c>
      <c r="AA868" s="13">
        <f t="shared" si="54"/>
        <v>80</v>
      </c>
      <c r="AB868">
        <f t="shared" si="55"/>
        <v>10</v>
      </c>
    </row>
    <row r="869" spans="1:28" x14ac:dyDescent="0.2">
      <c r="A869">
        <v>2019</v>
      </c>
      <c r="B869" s="1">
        <v>369</v>
      </c>
      <c r="C869" s="2" t="s">
        <v>1027</v>
      </c>
      <c r="D869" s="2" t="s">
        <v>21</v>
      </c>
      <c r="E869" s="2">
        <v>32</v>
      </c>
      <c r="F869" s="2" t="s">
        <v>169</v>
      </c>
      <c r="G869" s="2">
        <v>16</v>
      </c>
      <c r="H869" s="2">
        <v>5</v>
      </c>
      <c r="I869" s="2">
        <v>5</v>
      </c>
      <c r="J869" s="2">
        <v>4</v>
      </c>
      <c r="K869" s="2">
        <v>31</v>
      </c>
      <c r="L869" s="2">
        <v>1</v>
      </c>
      <c r="M869" s="2">
        <v>2</v>
      </c>
      <c r="N869" s="2">
        <v>22</v>
      </c>
      <c r="O869" s="2">
        <v>5.5</v>
      </c>
      <c r="P869" s="2">
        <v>9</v>
      </c>
      <c r="Q869" s="2">
        <v>2.2999999999999998</v>
      </c>
      <c r="R869" s="2">
        <v>6.4</v>
      </c>
      <c r="S869" s="2">
        <v>0</v>
      </c>
      <c r="T869" s="3"/>
      <c r="U869" s="2">
        <v>1</v>
      </c>
      <c r="V869" s="2">
        <v>20</v>
      </c>
      <c r="W869" s="2">
        <v>0</v>
      </c>
      <c r="X869" s="2">
        <v>132.1</v>
      </c>
      <c r="Y869" t="str">
        <f t="shared" si="52"/>
        <v>Lee Smith</v>
      </c>
      <c r="Z869" t="str">
        <f t="shared" si="53"/>
        <v>2019-Lee Smith</v>
      </c>
      <c r="AA869" s="13">
        <f t="shared" si="54"/>
        <v>31</v>
      </c>
      <c r="AB869">
        <f t="shared" si="55"/>
        <v>9</v>
      </c>
    </row>
    <row r="870" spans="1:28" x14ac:dyDescent="0.2">
      <c r="A870">
        <v>2019</v>
      </c>
      <c r="B870" s="1">
        <v>370</v>
      </c>
      <c r="C870" s="2" t="s">
        <v>1162</v>
      </c>
      <c r="D870" s="2" t="s">
        <v>58</v>
      </c>
      <c r="E870" s="2">
        <v>26</v>
      </c>
      <c r="F870" s="3"/>
      <c r="G870" s="2">
        <v>3</v>
      </c>
      <c r="H870" s="2">
        <v>1</v>
      </c>
      <c r="I870" s="2">
        <v>6</v>
      </c>
      <c r="J870" s="2">
        <v>4</v>
      </c>
      <c r="K870" s="2">
        <v>51</v>
      </c>
      <c r="L870" s="2">
        <v>0</v>
      </c>
      <c r="M870" s="2">
        <v>1</v>
      </c>
      <c r="N870" s="2">
        <v>20</v>
      </c>
      <c r="O870" s="2">
        <v>5</v>
      </c>
      <c r="P870" s="2">
        <v>31</v>
      </c>
      <c r="Q870" s="2">
        <v>7.8</v>
      </c>
      <c r="R870" s="2">
        <v>3.7</v>
      </c>
      <c r="S870" s="2">
        <v>0</v>
      </c>
      <c r="T870" s="3"/>
      <c r="U870" s="2">
        <v>0</v>
      </c>
      <c r="V870" s="2">
        <v>0</v>
      </c>
      <c r="W870" s="2">
        <v>0</v>
      </c>
      <c r="X870" s="2">
        <v>93.1</v>
      </c>
      <c r="Y870" t="str">
        <f t="shared" si="52"/>
        <v>Ross Travis</v>
      </c>
      <c r="Z870" t="str">
        <f t="shared" si="53"/>
        <v>2019-Ross Travis</v>
      </c>
      <c r="AA870" s="13">
        <f t="shared" si="54"/>
        <v>272</v>
      </c>
      <c r="AB870">
        <f t="shared" si="55"/>
        <v>165.33333333333334</v>
      </c>
    </row>
    <row r="871" spans="1:28" x14ac:dyDescent="0.2">
      <c r="A871">
        <v>2019</v>
      </c>
      <c r="B871" s="1">
        <v>371</v>
      </c>
      <c r="C871" s="2" t="s">
        <v>1163</v>
      </c>
      <c r="D871" s="2" t="s">
        <v>78</v>
      </c>
      <c r="E871" s="2">
        <v>28</v>
      </c>
      <c r="F871" s="3"/>
      <c r="G871" s="2">
        <v>7</v>
      </c>
      <c r="H871" s="2">
        <v>3</v>
      </c>
      <c r="I871" s="2">
        <v>8</v>
      </c>
      <c r="J871" s="2">
        <v>4</v>
      </c>
      <c r="K871" s="2">
        <v>57</v>
      </c>
      <c r="L871" s="2">
        <v>0</v>
      </c>
      <c r="M871" s="2">
        <v>4</v>
      </c>
      <c r="N871" s="2">
        <v>30</v>
      </c>
      <c r="O871" s="2">
        <v>7.5</v>
      </c>
      <c r="P871" s="2">
        <v>27</v>
      </c>
      <c r="Q871" s="2">
        <v>6.8</v>
      </c>
      <c r="R871" s="2">
        <v>10</v>
      </c>
      <c r="S871" s="2">
        <v>0</v>
      </c>
      <c r="T871" s="3"/>
      <c r="U871" s="2">
        <v>3</v>
      </c>
      <c r="V871" s="2">
        <v>37.5</v>
      </c>
      <c r="W871" s="2">
        <v>0</v>
      </c>
      <c r="X871" s="2">
        <v>73.400000000000006</v>
      </c>
      <c r="Y871" t="str">
        <f t="shared" si="52"/>
        <v>Clive Walford</v>
      </c>
      <c r="Z871" t="str">
        <f t="shared" si="53"/>
        <v>2019-Clive Walford</v>
      </c>
      <c r="AA871" s="13">
        <f t="shared" si="54"/>
        <v>130.28571428571428</v>
      </c>
      <c r="AB871">
        <f t="shared" si="55"/>
        <v>61.714285714285715</v>
      </c>
    </row>
    <row r="872" spans="1:28" x14ac:dyDescent="0.2">
      <c r="A872">
        <v>2019</v>
      </c>
      <c r="B872" s="1">
        <v>372</v>
      </c>
      <c r="C872" s="2" t="s">
        <v>1164</v>
      </c>
      <c r="D872" s="2" t="s">
        <v>43</v>
      </c>
      <c r="E872" s="2">
        <v>28</v>
      </c>
      <c r="F872" s="3"/>
      <c r="G872" s="2">
        <v>10</v>
      </c>
      <c r="H872" s="2">
        <v>0</v>
      </c>
      <c r="I872" s="2">
        <v>9</v>
      </c>
      <c r="J872" s="2">
        <v>4</v>
      </c>
      <c r="K872" s="2">
        <v>51</v>
      </c>
      <c r="L872" s="2">
        <v>0</v>
      </c>
      <c r="M872" s="2">
        <v>3</v>
      </c>
      <c r="N872" s="2">
        <v>23</v>
      </c>
      <c r="O872" s="2">
        <v>5.8</v>
      </c>
      <c r="P872" s="2">
        <v>28</v>
      </c>
      <c r="Q872" s="2">
        <v>7</v>
      </c>
      <c r="R872" s="2">
        <v>14.8</v>
      </c>
      <c r="S872" s="2">
        <v>0</v>
      </c>
      <c r="T872" s="3"/>
      <c r="U872" s="2">
        <v>0</v>
      </c>
      <c r="V872" s="2">
        <v>0</v>
      </c>
      <c r="W872" s="2">
        <v>3</v>
      </c>
      <c r="X872" s="2">
        <v>23.1</v>
      </c>
      <c r="Y872" t="str">
        <f t="shared" si="52"/>
        <v>DeAndrew White</v>
      </c>
      <c r="Z872" t="str">
        <f t="shared" si="53"/>
        <v>2019-DeAndrew White</v>
      </c>
      <c r="AA872" s="13">
        <f t="shared" si="54"/>
        <v>81.599999999999994</v>
      </c>
      <c r="AB872">
        <f t="shared" si="55"/>
        <v>44.8</v>
      </c>
    </row>
    <row r="873" spans="1:28" x14ac:dyDescent="0.2">
      <c r="A873">
        <v>2019</v>
      </c>
      <c r="B873" s="1">
        <v>373</v>
      </c>
      <c r="C873" s="2" t="s">
        <v>151</v>
      </c>
      <c r="D873" s="2" t="s">
        <v>39</v>
      </c>
      <c r="E873" s="2">
        <v>24</v>
      </c>
      <c r="F873" s="3"/>
      <c r="G873" s="2">
        <v>16</v>
      </c>
      <c r="H873" s="2">
        <v>2</v>
      </c>
      <c r="I873" s="2">
        <v>4</v>
      </c>
      <c r="J873" s="2">
        <v>3</v>
      </c>
      <c r="K873" s="2">
        <v>17</v>
      </c>
      <c r="L873" s="2">
        <v>0</v>
      </c>
      <c r="M873" s="2">
        <v>0</v>
      </c>
      <c r="N873" s="2">
        <v>-9</v>
      </c>
      <c r="O873" s="2">
        <v>-3</v>
      </c>
      <c r="P873" s="2">
        <v>26</v>
      </c>
      <c r="Q873" s="2">
        <v>8.6999999999999993</v>
      </c>
      <c r="R873" s="2">
        <v>-1.3</v>
      </c>
      <c r="S873" s="2">
        <v>1</v>
      </c>
      <c r="T873" s="2">
        <v>3</v>
      </c>
      <c r="U873" s="2">
        <v>1</v>
      </c>
      <c r="V873" s="2">
        <v>25</v>
      </c>
      <c r="W873" s="2">
        <v>1</v>
      </c>
      <c r="X873" s="2">
        <v>42.7</v>
      </c>
      <c r="Y873" t="str">
        <f t="shared" si="52"/>
        <v>Mike Boone</v>
      </c>
      <c r="Z873" t="str">
        <f t="shared" si="53"/>
        <v>2019-Mike Boone</v>
      </c>
      <c r="AA873" s="13">
        <f t="shared" si="54"/>
        <v>17</v>
      </c>
      <c r="AB873">
        <f t="shared" si="55"/>
        <v>26</v>
      </c>
    </row>
    <row r="874" spans="1:28" x14ac:dyDescent="0.2">
      <c r="A874">
        <v>2019</v>
      </c>
      <c r="B874" s="1">
        <v>374</v>
      </c>
      <c r="C874" s="2" t="s">
        <v>1010</v>
      </c>
      <c r="D874" s="2" t="s">
        <v>35</v>
      </c>
      <c r="E874" s="2">
        <v>25</v>
      </c>
      <c r="F874" s="3"/>
      <c r="G874" s="2">
        <v>16</v>
      </c>
      <c r="H874" s="2">
        <v>0</v>
      </c>
      <c r="I874" s="2">
        <v>5</v>
      </c>
      <c r="J874" s="2">
        <v>3</v>
      </c>
      <c r="K874" s="2">
        <v>28</v>
      </c>
      <c r="L874" s="2">
        <v>0</v>
      </c>
      <c r="M874" s="2">
        <v>2</v>
      </c>
      <c r="N874" s="2">
        <v>25</v>
      </c>
      <c r="O874" s="2">
        <v>8.3000000000000007</v>
      </c>
      <c r="P874" s="2">
        <v>3</v>
      </c>
      <c r="Q874" s="2">
        <v>1</v>
      </c>
      <c r="R874" s="2">
        <v>6.4</v>
      </c>
      <c r="S874" s="2">
        <v>0</v>
      </c>
      <c r="T874" s="3"/>
      <c r="U874" s="2">
        <v>0</v>
      </c>
      <c r="V874" s="2">
        <v>0</v>
      </c>
      <c r="W874" s="2">
        <v>0</v>
      </c>
      <c r="X874" s="2">
        <v>75.400000000000006</v>
      </c>
      <c r="Y874" t="str">
        <f t="shared" si="52"/>
        <v>Cody Core</v>
      </c>
      <c r="Z874" t="str">
        <f t="shared" si="53"/>
        <v>2019-Cody Core</v>
      </c>
      <c r="AA874" s="13">
        <f t="shared" si="54"/>
        <v>28</v>
      </c>
      <c r="AB874">
        <f t="shared" si="55"/>
        <v>3</v>
      </c>
    </row>
    <row r="875" spans="1:28" x14ac:dyDescent="0.2">
      <c r="A875">
        <v>2019</v>
      </c>
      <c r="B875" s="1">
        <v>375</v>
      </c>
      <c r="C875" s="2" t="s">
        <v>1165</v>
      </c>
      <c r="D875" s="2" t="s">
        <v>55</v>
      </c>
      <c r="E875" s="2">
        <v>27</v>
      </c>
      <c r="F875" s="2" t="s">
        <v>266</v>
      </c>
      <c r="G875" s="2">
        <v>7</v>
      </c>
      <c r="H875" s="2">
        <v>1</v>
      </c>
      <c r="I875" s="2">
        <v>3</v>
      </c>
      <c r="J875" s="2">
        <v>3</v>
      </c>
      <c r="K875" s="2">
        <v>38</v>
      </c>
      <c r="L875" s="2">
        <v>0</v>
      </c>
      <c r="M875" s="2">
        <v>1</v>
      </c>
      <c r="N875" s="2">
        <v>36</v>
      </c>
      <c r="O875" s="2">
        <v>12</v>
      </c>
      <c r="P875" s="2">
        <v>2</v>
      </c>
      <c r="Q875" s="2">
        <v>0.7</v>
      </c>
      <c r="R875" s="2">
        <v>12</v>
      </c>
      <c r="S875" s="2">
        <v>0</v>
      </c>
      <c r="T875" s="3"/>
      <c r="U875" s="2">
        <v>0</v>
      </c>
      <c r="V875" s="2">
        <v>0</v>
      </c>
      <c r="W875" s="2">
        <v>0</v>
      </c>
      <c r="X875" s="2">
        <v>118.7</v>
      </c>
      <c r="Y875" t="str">
        <f t="shared" si="52"/>
        <v>Geremy Davis</v>
      </c>
      <c r="Z875" t="str">
        <f t="shared" si="53"/>
        <v>2019-Geremy Davis</v>
      </c>
      <c r="AA875" s="13">
        <f t="shared" si="54"/>
        <v>86.857142857142861</v>
      </c>
      <c r="AB875">
        <f t="shared" si="55"/>
        <v>4.5714285714285712</v>
      </c>
    </row>
    <row r="876" spans="1:28" x14ac:dyDescent="0.2">
      <c r="A876">
        <v>2019</v>
      </c>
      <c r="B876" s="1">
        <v>376</v>
      </c>
      <c r="C876" s="2" t="s">
        <v>290</v>
      </c>
      <c r="D876" s="2" t="s">
        <v>21</v>
      </c>
      <c r="E876" s="2">
        <v>25</v>
      </c>
      <c r="F876" s="3"/>
      <c r="G876" s="2">
        <v>13</v>
      </c>
      <c r="H876" s="2">
        <v>2</v>
      </c>
      <c r="I876" s="2">
        <v>18</v>
      </c>
      <c r="J876" s="2">
        <v>3</v>
      </c>
      <c r="K876" s="2">
        <v>64</v>
      </c>
      <c r="L876" s="2">
        <v>0</v>
      </c>
      <c r="M876" s="2">
        <v>3</v>
      </c>
      <c r="N876" s="2">
        <v>32</v>
      </c>
      <c r="O876" s="2">
        <v>10.7</v>
      </c>
      <c r="P876" s="2">
        <v>32</v>
      </c>
      <c r="Q876" s="2">
        <v>10.7</v>
      </c>
      <c r="R876" s="2">
        <v>25.1</v>
      </c>
      <c r="S876" s="2">
        <v>0</v>
      </c>
      <c r="T876" s="3"/>
      <c r="U876" s="2">
        <v>0</v>
      </c>
      <c r="V876" s="2">
        <v>0</v>
      </c>
      <c r="W876" s="2">
        <v>1</v>
      </c>
      <c r="X876" s="2">
        <v>18.8</v>
      </c>
      <c r="Y876" t="str">
        <f t="shared" si="52"/>
        <v>Robert Foster</v>
      </c>
      <c r="Z876" t="str">
        <f t="shared" si="53"/>
        <v>2019-Robert Foster</v>
      </c>
      <c r="AA876" s="13">
        <f t="shared" si="54"/>
        <v>78.769230769230774</v>
      </c>
      <c r="AB876">
        <f t="shared" si="55"/>
        <v>39.384615384615387</v>
      </c>
    </row>
    <row r="877" spans="1:28" x14ac:dyDescent="0.2">
      <c r="A877">
        <v>2019</v>
      </c>
      <c r="B877" s="1">
        <v>377</v>
      </c>
      <c r="C877" s="2" t="s">
        <v>947</v>
      </c>
      <c r="D877" s="2" t="s">
        <v>58</v>
      </c>
      <c r="E877" s="2">
        <v>25</v>
      </c>
      <c r="F877" s="2" t="s">
        <v>266</v>
      </c>
      <c r="G877" s="2">
        <v>1</v>
      </c>
      <c r="H877" s="2">
        <v>1</v>
      </c>
      <c r="I877" s="2">
        <v>5</v>
      </c>
      <c r="J877" s="2">
        <v>3</v>
      </c>
      <c r="K877" s="2">
        <v>32</v>
      </c>
      <c r="L877" s="2">
        <v>0</v>
      </c>
      <c r="M877" s="2">
        <v>2</v>
      </c>
      <c r="N877" s="2">
        <v>26</v>
      </c>
      <c r="O877" s="2">
        <v>8.6999999999999993</v>
      </c>
      <c r="P877" s="2">
        <v>6</v>
      </c>
      <c r="Q877" s="2">
        <v>2</v>
      </c>
      <c r="R877" s="2">
        <v>9.8000000000000007</v>
      </c>
      <c r="S877" s="2">
        <v>0</v>
      </c>
      <c r="T877" s="3"/>
      <c r="U877" s="2">
        <v>1</v>
      </c>
      <c r="V877" s="2">
        <v>20</v>
      </c>
      <c r="W877" s="2">
        <v>0</v>
      </c>
      <c r="X877" s="2">
        <v>78.7</v>
      </c>
      <c r="Y877" t="str">
        <f t="shared" si="52"/>
        <v>Devin Funchess</v>
      </c>
      <c r="Z877" t="str">
        <f t="shared" si="53"/>
        <v>2019-Devin Funchess</v>
      </c>
      <c r="AA877" s="13">
        <f t="shared" si="54"/>
        <v>512</v>
      </c>
      <c r="AB877">
        <f t="shared" si="55"/>
        <v>96</v>
      </c>
    </row>
    <row r="878" spans="1:28" x14ac:dyDescent="0.2">
      <c r="A878">
        <v>2019</v>
      </c>
      <c r="B878" s="1">
        <v>378</v>
      </c>
      <c r="C878" s="2" t="s">
        <v>163</v>
      </c>
      <c r="D878" s="2" t="s">
        <v>35</v>
      </c>
      <c r="E878" s="2">
        <v>24</v>
      </c>
      <c r="F878" s="3"/>
      <c r="G878" s="2">
        <v>3</v>
      </c>
      <c r="H878" s="2">
        <v>1</v>
      </c>
      <c r="I878" s="2">
        <v>4</v>
      </c>
      <c r="J878" s="2">
        <v>3</v>
      </c>
      <c r="K878" s="2">
        <v>1</v>
      </c>
      <c r="L878" s="2">
        <v>0</v>
      </c>
      <c r="M878" s="2">
        <v>0</v>
      </c>
      <c r="N878" s="2">
        <v>-9</v>
      </c>
      <c r="O878" s="2">
        <v>-3</v>
      </c>
      <c r="P878" s="2">
        <v>10</v>
      </c>
      <c r="Q878" s="2">
        <v>3.3</v>
      </c>
      <c r="R878" s="2">
        <v>-0.3</v>
      </c>
      <c r="S878" s="2">
        <v>0</v>
      </c>
      <c r="T878" s="3"/>
      <c r="U878" s="2">
        <v>0</v>
      </c>
      <c r="V878" s="2">
        <v>0</v>
      </c>
      <c r="W878" s="2">
        <v>0</v>
      </c>
      <c r="X878" s="2">
        <v>77.099999999999994</v>
      </c>
      <c r="Y878" t="str">
        <f t="shared" si="52"/>
        <v>Jon Hilliman</v>
      </c>
      <c r="Z878" t="str">
        <f t="shared" si="53"/>
        <v>2019-Jon Hilliman</v>
      </c>
      <c r="AA878" s="13">
        <f t="shared" si="54"/>
        <v>5.333333333333333</v>
      </c>
      <c r="AB878">
        <f t="shared" si="55"/>
        <v>53.333333333333336</v>
      </c>
    </row>
    <row r="879" spans="1:28" x14ac:dyDescent="0.2">
      <c r="A879">
        <v>2019</v>
      </c>
      <c r="B879" s="1">
        <v>379</v>
      </c>
      <c r="C879" s="2" t="s">
        <v>328</v>
      </c>
      <c r="D879" s="2" t="s">
        <v>72</v>
      </c>
      <c r="E879" s="2">
        <v>29</v>
      </c>
      <c r="F879" s="2" t="s">
        <v>266</v>
      </c>
      <c r="G879" s="2">
        <v>16</v>
      </c>
      <c r="H879" s="2">
        <v>3</v>
      </c>
      <c r="I879" s="2">
        <v>15</v>
      </c>
      <c r="J879" s="2">
        <v>3</v>
      </c>
      <c r="K879" s="2">
        <v>21</v>
      </c>
      <c r="L879" s="2">
        <v>0</v>
      </c>
      <c r="M879" s="2">
        <v>1</v>
      </c>
      <c r="N879" s="2">
        <v>11</v>
      </c>
      <c r="O879" s="2">
        <v>3.7</v>
      </c>
      <c r="P879" s="2">
        <v>10</v>
      </c>
      <c r="Q879" s="2">
        <v>3.3</v>
      </c>
      <c r="R879" s="2">
        <v>25.4</v>
      </c>
      <c r="S879" s="2">
        <v>0</v>
      </c>
      <c r="T879" s="3"/>
      <c r="U879" s="2">
        <v>0</v>
      </c>
      <c r="V879" s="2">
        <v>0</v>
      </c>
      <c r="W879" s="2">
        <v>1</v>
      </c>
      <c r="X879" s="2">
        <v>11.8</v>
      </c>
      <c r="Y879" t="str">
        <f t="shared" si="52"/>
        <v>Johnny Holton</v>
      </c>
      <c r="Z879" t="str">
        <f t="shared" si="53"/>
        <v>2019-Johnny Holton</v>
      </c>
      <c r="AA879" s="13">
        <f t="shared" si="54"/>
        <v>21</v>
      </c>
      <c r="AB879">
        <f t="shared" si="55"/>
        <v>10</v>
      </c>
    </row>
    <row r="880" spans="1:28" x14ac:dyDescent="0.2">
      <c r="A880">
        <v>2019</v>
      </c>
      <c r="B880" s="1">
        <v>380</v>
      </c>
      <c r="C880" s="2" t="s">
        <v>996</v>
      </c>
      <c r="D880" s="2" t="s">
        <v>35</v>
      </c>
      <c r="E880" s="2">
        <v>27</v>
      </c>
      <c r="F880" s="3"/>
      <c r="G880" s="2">
        <v>3</v>
      </c>
      <c r="H880" s="2">
        <v>0</v>
      </c>
      <c r="I880" s="2">
        <v>4</v>
      </c>
      <c r="J880" s="2">
        <v>3</v>
      </c>
      <c r="K880" s="2">
        <v>38</v>
      </c>
      <c r="L880" s="2">
        <v>1</v>
      </c>
      <c r="M880" s="2">
        <v>2</v>
      </c>
      <c r="N880" s="2">
        <v>15</v>
      </c>
      <c r="O880" s="2">
        <v>5</v>
      </c>
      <c r="P880" s="2">
        <v>23</v>
      </c>
      <c r="Q880" s="2">
        <v>7.7</v>
      </c>
      <c r="R880" s="2">
        <v>7.5</v>
      </c>
      <c r="S880" s="2">
        <v>0</v>
      </c>
      <c r="T880" s="3"/>
      <c r="U880" s="2">
        <v>0</v>
      </c>
      <c r="V880" s="2">
        <v>0</v>
      </c>
      <c r="W880" s="2">
        <v>0</v>
      </c>
      <c r="X880" s="2">
        <v>143.69999999999999</v>
      </c>
      <c r="Y880" t="str">
        <f t="shared" si="52"/>
        <v>T.J. Jones</v>
      </c>
      <c r="Z880" t="str">
        <f t="shared" si="53"/>
        <v>2019-T.J. Jones</v>
      </c>
      <c r="AA880" s="13">
        <f t="shared" si="54"/>
        <v>202.66666666666666</v>
      </c>
      <c r="AB880">
        <f t="shared" si="55"/>
        <v>122.66666666666667</v>
      </c>
    </row>
    <row r="881" spans="1:28" x14ac:dyDescent="0.2">
      <c r="A881">
        <v>2019</v>
      </c>
      <c r="B881" s="1">
        <v>381</v>
      </c>
      <c r="C881" s="2" t="s">
        <v>997</v>
      </c>
      <c r="D881" s="2" t="s">
        <v>55</v>
      </c>
      <c r="E881" s="2">
        <v>31</v>
      </c>
      <c r="F881" s="2" t="s">
        <v>1131</v>
      </c>
      <c r="G881" s="2">
        <v>12</v>
      </c>
      <c r="H881" s="2">
        <v>1</v>
      </c>
      <c r="I881" s="2">
        <v>7</v>
      </c>
      <c r="J881" s="2">
        <v>3</v>
      </c>
      <c r="K881" s="2">
        <v>50</v>
      </c>
      <c r="L881" s="2">
        <v>0</v>
      </c>
      <c r="M881" s="2">
        <v>3</v>
      </c>
      <c r="N881" s="2">
        <v>43</v>
      </c>
      <c r="O881" s="2">
        <v>14.3</v>
      </c>
      <c r="P881" s="2">
        <v>7</v>
      </c>
      <c r="Q881" s="2">
        <v>2.2999999999999998</v>
      </c>
      <c r="R881" s="2">
        <v>10.6</v>
      </c>
      <c r="S881" s="2">
        <v>0</v>
      </c>
      <c r="T881" s="3"/>
      <c r="U881" s="2">
        <v>0</v>
      </c>
      <c r="V881" s="2">
        <v>0</v>
      </c>
      <c r="W881" s="2">
        <v>0</v>
      </c>
      <c r="X881" s="2">
        <v>67.599999999999994</v>
      </c>
      <c r="Y881" t="str">
        <f t="shared" si="52"/>
        <v>Lance Kendricks</v>
      </c>
      <c r="Z881" t="str">
        <f t="shared" si="53"/>
        <v>2019-Lance Kendricks</v>
      </c>
      <c r="AA881" s="13">
        <f t="shared" si="54"/>
        <v>66.666666666666671</v>
      </c>
      <c r="AB881">
        <f t="shared" si="55"/>
        <v>9.3333333333333339</v>
      </c>
    </row>
    <row r="882" spans="1:28" x14ac:dyDescent="0.2">
      <c r="A882">
        <v>2019</v>
      </c>
      <c r="B882" s="1">
        <v>382</v>
      </c>
      <c r="C882" s="2" t="s">
        <v>1166</v>
      </c>
      <c r="D882" s="2" t="s">
        <v>90</v>
      </c>
      <c r="E882" s="2">
        <v>23</v>
      </c>
      <c r="F882" s="3"/>
      <c r="G882" s="2">
        <v>7</v>
      </c>
      <c r="H882" s="2">
        <v>2</v>
      </c>
      <c r="I882" s="2">
        <v>10</v>
      </c>
      <c r="J882" s="2">
        <v>3</v>
      </c>
      <c r="K882" s="2">
        <v>60</v>
      </c>
      <c r="L882" s="2">
        <v>0</v>
      </c>
      <c r="M882" s="2">
        <v>2</v>
      </c>
      <c r="N882" s="2">
        <v>51</v>
      </c>
      <c r="O882" s="2">
        <v>17</v>
      </c>
      <c r="P882" s="2">
        <v>9</v>
      </c>
      <c r="Q882" s="2">
        <v>3</v>
      </c>
      <c r="R882" s="2">
        <v>13.4</v>
      </c>
      <c r="S882" s="2">
        <v>0</v>
      </c>
      <c r="T882" s="3"/>
      <c r="U882" s="2">
        <v>1</v>
      </c>
      <c r="V882" s="2">
        <v>10</v>
      </c>
      <c r="W882" s="2">
        <v>1</v>
      </c>
      <c r="X882" s="2">
        <v>12.5</v>
      </c>
      <c r="Y882" t="str">
        <f t="shared" si="52"/>
        <v>Chris Lacy</v>
      </c>
      <c r="Z882" t="str">
        <f t="shared" si="53"/>
        <v>2019-Chris Lacy</v>
      </c>
      <c r="AA882" s="13">
        <f t="shared" si="54"/>
        <v>137.14285714285714</v>
      </c>
      <c r="AB882">
        <f t="shared" si="55"/>
        <v>20.571428571428573</v>
      </c>
    </row>
    <row r="883" spans="1:28" x14ac:dyDescent="0.2">
      <c r="A883">
        <v>2019</v>
      </c>
      <c r="B883" s="1">
        <v>383</v>
      </c>
      <c r="C883" s="2" t="s">
        <v>339</v>
      </c>
      <c r="D883" s="2" t="s">
        <v>31</v>
      </c>
      <c r="E883" s="2">
        <v>28</v>
      </c>
      <c r="F883" s="3"/>
      <c r="G883" s="2">
        <v>6</v>
      </c>
      <c r="H883" s="2">
        <v>1</v>
      </c>
      <c r="I883" s="2">
        <v>4</v>
      </c>
      <c r="J883" s="2">
        <v>3</v>
      </c>
      <c r="K883" s="2">
        <v>18</v>
      </c>
      <c r="L883" s="2">
        <v>0</v>
      </c>
      <c r="M883" s="2">
        <v>2</v>
      </c>
      <c r="N883" s="2">
        <v>13</v>
      </c>
      <c r="O883" s="2">
        <v>4.3</v>
      </c>
      <c r="P883" s="2">
        <v>5</v>
      </c>
      <c r="Q883" s="2">
        <v>1.7</v>
      </c>
      <c r="R883" s="2">
        <v>4.5</v>
      </c>
      <c r="S883" s="2">
        <v>0</v>
      </c>
      <c r="T883" s="3"/>
      <c r="U883" s="2">
        <v>0</v>
      </c>
      <c r="V883" s="2">
        <v>0</v>
      </c>
      <c r="W883" s="2">
        <v>0</v>
      </c>
      <c r="X883" s="2">
        <v>83.3</v>
      </c>
      <c r="Y883" t="str">
        <f t="shared" si="52"/>
        <v>Marqise Lee</v>
      </c>
      <c r="Z883" t="str">
        <f t="shared" si="53"/>
        <v>2019-Marqise Lee</v>
      </c>
      <c r="AA883" s="13">
        <f t="shared" si="54"/>
        <v>48</v>
      </c>
      <c r="AB883">
        <f t="shared" si="55"/>
        <v>13.333333333333334</v>
      </c>
    </row>
    <row r="884" spans="1:28" x14ac:dyDescent="0.2">
      <c r="A884">
        <v>2019</v>
      </c>
      <c r="B884" s="1">
        <v>384</v>
      </c>
      <c r="C884" s="2" t="s">
        <v>342</v>
      </c>
      <c r="D884" s="2" t="s">
        <v>23</v>
      </c>
      <c r="E884" s="2">
        <v>26</v>
      </c>
      <c r="F884" s="3"/>
      <c r="G884" s="2">
        <v>14</v>
      </c>
      <c r="H884" s="2">
        <v>1</v>
      </c>
      <c r="I884" s="2">
        <v>5</v>
      </c>
      <c r="J884" s="2">
        <v>3</v>
      </c>
      <c r="K884" s="2">
        <v>21</v>
      </c>
      <c r="L884" s="2">
        <v>0</v>
      </c>
      <c r="M884" s="3"/>
      <c r="N884" s="2">
        <v>11</v>
      </c>
      <c r="O884" s="2">
        <v>3.7</v>
      </c>
      <c r="P884" s="2">
        <v>10</v>
      </c>
      <c r="Q884" s="2">
        <v>3.3</v>
      </c>
      <c r="R884" s="2">
        <v>12.2</v>
      </c>
      <c r="S884" s="2">
        <v>0</v>
      </c>
      <c r="T884" s="3"/>
      <c r="U884" s="2">
        <v>0</v>
      </c>
      <c r="V884" s="2">
        <v>0</v>
      </c>
      <c r="W884" s="2">
        <v>0</v>
      </c>
      <c r="X884" s="2">
        <v>69.599999999999994</v>
      </c>
      <c r="Y884" t="str">
        <f t="shared" si="52"/>
        <v>Chris Moore</v>
      </c>
      <c r="Z884" t="str">
        <f t="shared" si="53"/>
        <v>2019-Chris Moore</v>
      </c>
      <c r="AA884" s="13">
        <f t="shared" si="54"/>
        <v>24</v>
      </c>
      <c r="AB884">
        <f t="shared" si="55"/>
        <v>11.428571428571429</v>
      </c>
    </row>
    <row r="885" spans="1:28" x14ac:dyDescent="0.2">
      <c r="A885">
        <v>2019</v>
      </c>
      <c r="B885" s="1">
        <v>385</v>
      </c>
      <c r="C885" s="2" t="s">
        <v>1167</v>
      </c>
      <c r="D885" s="2" t="s">
        <v>86</v>
      </c>
      <c r="E885" s="2">
        <v>23</v>
      </c>
      <c r="F885" s="3"/>
      <c r="G885" s="2">
        <v>11</v>
      </c>
      <c r="H885" s="2">
        <v>0</v>
      </c>
      <c r="I885" s="2">
        <v>10</v>
      </c>
      <c r="J885" s="2">
        <v>3</v>
      </c>
      <c r="K885" s="2">
        <v>18</v>
      </c>
      <c r="L885" s="2">
        <v>0</v>
      </c>
      <c r="M885" s="3"/>
      <c r="N885" s="2">
        <v>8</v>
      </c>
      <c r="O885" s="2">
        <v>2.7</v>
      </c>
      <c r="P885" s="2">
        <v>10</v>
      </c>
      <c r="Q885" s="2">
        <v>3.3</v>
      </c>
      <c r="R885" s="2">
        <v>5.7</v>
      </c>
      <c r="S885" s="2">
        <v>0</v>
      </c>
      <c r="T885" s="3"/>
      <c r="U885" s="2">
        <v>0</v>
      </c>
      <c r="V885" s="2">
        <v>0</v>
      </c>
      <c r="W885" s="2">
        <v>0</v>
      </c>
      <c r="X885" s="2">
        <v>39.6</v>
      </c>
      <c r="Y885" t="str">
        <f t="shared" si="52"/>
        <v>Stanley Morgan Jr.</v>
      </c>
      <c r="Z885" t="str">
        <f t="shared" si="53"/>
        <v>2019-Stanley Morgan Jr.</v>
      </c>
      <c r="AA885" s="13">
        <f t="shared" si="54"/>
        <v>26.181818181818183</v>
      </c>
      <c r="AB885">
        <f t="shared" si="55"/>
        <v>14.545454545454545</v>
      </c>
    </row>
    <row r="886" spans="1:28" x14ac:dyDescent="0.2">
      <c r="A886">
        <v>2019</v>
      </c>
      <c r="B886" s="1">
        <v>386</v>
      </c>
      <c r="C886" s="2" t="s">
        <v>1168</v>
      </c>
      <c r="D886" s="2" t="s">
        <v>31</v>
      </c>
      <c r="E886" s="2">
        <v>22</v>
      </c>
      <c r="F886" s="3"/>
      <c r="G886" s="2">
        <v>4</v>
      </c>
      <c r="H886" s="2">
        <v>1</v>
      </c>
      <c r="I886" s="2">
        <v>6</v>
      </c>
      <c r="J886" s="2">
        <v>3</v>
      </c>
      <c r="K886" s="2">
        <v>15</v>
      </c>
      <c r="L886" s="2">
        <v>0</v>
      </c>
      <c r="M886" s="3"/>
      <c r="N886" s="2">
        <v>10</v>
      </c>
      <c r="O886" s="2">
        <v>3.3</v>
      </c>
      <c r="P886" s="2">
        <v>5</v>
      </c>
      <c r="Q886" s="2">
        <v>1.7</v>
      </c>
      <c r="R886" s="2">
        <v>7.3</v>
      </c>
      <c r="S886" s="2">
        <v>0</v>
      </c>
      <c r="T886" s="3"/>
      <c r="U886" s="2">
        <v>1</v>
      </c>
      <c r="V886" s="2">
        <v>16.7</v>
      </c>
      <c r="W886" s="2">
        <v>1</v>
      </c>
      <c r="X886" s="2">
        <v>16.7</v>
      </c>
      <c r="Y886" t="str">
        <f t="shared" si="52"/>
        <v>Josh Oliver</v>
      </c>
      <c r="Z886" t="str">
        <f t="shared" si="53"/>
        <v>2019-Josh Oliver</v>
      </c>
      <c r="AA886" s="13">
        <f t="shared" si="54"/>
        <v>60</v>
      </c>
      <c r="AB886">
        <f t="shared" si="55"/>
        <v>20</v>
      </c>
    </row>
    <row r="887" spans="1:28" x14ac:dyDescent="0.2">
      <c r="A887">
        <v>2019</v>
      </c>
      <c r="B887" s="1">
        <v>387</v>
      </c>
      <c r="C887" s="2" t="s">
        <v>207</v>
      </c>
      <c r="D887" s="2" t="s">
        <v>31</v>
      </c>
      <c r="E887" s="2">
        <v>23</v>
      </c>
      <c r="F887" s="3"/>
      <c r="G887" s="2">
        <v>10</v>
      </c>
      <c r="H887" s="2">
        <v>0</v>
      </c>
      <c r="I887" s="2">
        <v>5</v>
      </c>
      <c r="J887" s="2">
        <v>3</v>
      </c>
      <c r="K887" s="2">
        <v>23</v>
      </c>
      <c r="L887" s="2">
        <v>0</v>
      </c>
      <c r="M887" s="2">
        <v>1</v>
      </c>
      <c r="N887" s="2">
        <v>3</v>
      </c>
      <c r="O887" s="2">
        <v>1</v>
      </c>
      <c r="P887" s="2">
        <v>20</v>
      </c>
      <c r="Q887" s="2">
        <v>6.7</v>
      </c>
      <c r="R887" s="2">
        <v>1.2</v>
      </c>
      <c r="S887" s="2">
        <v>0</v>
      </c>
      <c r="T887" s="3"/>
      <c r="U887" s="2">
        <v>1</v>
      </c>
      <c r="V887" s="2">
        <v>20</v>
      </c>
      <c r="W887" s="2">
        <v>0</v>
      </c>
      <c r="X887" s="2">
        <v>71.2</v>
      </c>
      <c r="Y887" t="str">
        <f t="shared" si="52"/>
        <v>Devine Ozigbo</v>
      </c>
      <c r="Z887" t="str">
        <f t="shared" si="53"/>
        <v>2019-Devine Ozigbo</v>
      </c>
      <c r="AA887" s="13">
        <f t="shared" si="54"/>
        <v>36.799999999999997</v>
      </c>
      <c r="AB887">
        <f t="shared" si="55"/>
        <v>32</v>
      </c>
    </row>
    <row r="888" spans="1:28" x14ac:dyDescent="0.2">
      <c r="A888">
        <v>2019</v>
      </c>
      <c r="B888" s="1">
        <v>388</v>
      </c>
      <c r="C888" s="2" t="s">
        <v>347</v>
      </c>
      <c r="D888" s="2" t="s">
        <v>21</v>
      </c>
      <c r="E888" s="2">
        <v>31</v>
      </c>
      <c r="F888" s="3"/>
      <c r="G888" s="2">
        <v>13</v>
      </c>
      <c r="H888" s="2">
        <v>0</v>
      </c>
      <c r="I888" s="2">
        <v>7</v>
      </c>
      <c r="J888" s="2">
        <v>3</v>
      </c>
      <c r="K888" s="2">
        <v>20</v>
      </c>
      <c r="L888" s="2">
        <v>0</v>
      </c>
      <c r="M888" s="2">
        <v>1</v>
      </c>
      <c r="N888" s="2">
        <v>15</v>
      </c>
      <c r="O888" s="2">
        <v>5</v>
      </c>
      <c r="P888" s="2">
        <v>5</v>
      </c>
      <c r="Q888" s="2">
        <v>1.7</v>
      </c>
      <c r="R888" s="2">
        <v>15.6</v>
      </c>
      <c r="S888" s="2">
        <v>0</v>
      </c>
      <c r="T888" s="3"/>
      <c r="U888" s="2">
        <v>1</v>
      </c>
      <c r="V888" s="2">
        <v>14.3</v>
      </c>
      <c r="W888" s="2">
        <v>0</v>
      </c>
      <c r="X888" s="2">
        <v>50.3</v>
      </c>
      <c r="Y888" t="str">
        <f t="shared" si="52"/>
        <v>Andre Roberts</v>
      </c>
      <c r="Z888" t="str">
        <f t="shared" si="53"/>
        <v>2019-Andre Roberts</v>
      </c>
      <c r="AA888" s="13">
        <f t="shared" si="54"/>
        <v>24.615384615384617</v>
      </c>
      <c r="AB888">
        <f t="shared" si="55"/>
        <v>6.1538461538461542</v>
      </c>
    </row>
    <row r="889" spans="1:28" x14ac:dyDescent="0.2">
      <c r="A889">
        <v>2019</v>
      </c>
      <c r="B889" s="1">
        <v>389</v>
      </c>
      <c r="C889" s="2" t="s">
        <v>1026</v>
      </c>
      <c r="D889" s="2" t="s">
        <v>35</v>
      </c>
      <c r="E889" s="2">
        <v>29</v>
      </c>
      <c r="F889" s="3"/>
      <c r="G889" s="2">
        <v>3</v>
      </c>
      <c r="H889" s="2">
        <v>0</v>
      </c>
      <c r="I889" s="2">
        <v>8</v>
      </c>
      <c r="J889" s="2">
        <v>3</v>
      </c>
      <c r="K889" s="2">
        <v>25</v>
      </c>
      <c r="L889" s="2">
        <v>0</v>
      </c>
      <c r="M889" s="2">
        <v>1</v>
      </c>
      <c r="N889" s="2">
        <v>12</v>
      </c>
      <c r="O889" s="2">
        <v>4</v>
      </c>
      <c r="P889" s="2">
        <v>13</v>
      </c>
      <c r="Q889" s="2">
        <v>4.3</v>
      </c>
      <c r="R889" s="2">
        <v>9</v>
      </c>
      <c r="S889" s="2">
        <v>0</v>
      </c>
      <c r="T889" s="3"/>
      <c r="U889" s="2">
        <v>1</v>
      </c>
      <c r="V889" s="2">
        <v>12.5</v>
      </c>
      <c r="W889" s="2">
        <v>0</v>
      </c>
      <c r="X889" s="2">
        <v>46.4</v>
      </c>
      <c r="Y889" t="str">
        <f t="shared" si="52"/>
        <v>Russell Shepard</v>
      </c>
      <c r="Z889" t="str">
        <f t="shared" si="53"/>
        <v>2019-Russell Shepard</v>
      </c>
      <c r="AA889" s="13">
        <f t="shared" si="54"/>
        <v>133.33333333333334</v>
      </c>
      <c r="AB889">
        <f t="shared" si="55"/>
        <v>69.333333333333329</v>
      </c>
    </row>
    <row r="890" spans="1:28" x14ac:dyDescent="0.2">
      <c r="A890">
        <v>2019</v>
      </c>
      <c r="B890" s="1">
        <v>390</v>
      </c>
      <c r="C890" s="2" t="s">
        <v>83</v>
      </c>
      <c r="D890" s="2" t="s">
        <v>72</v>
      </c>
      <c r="E890" s="2">
        <v>21</v>
      </c>
      <c r="F890" s="3"/>
      <c r="G890" s="2">
        <v>13</v>
      </c>
      <c r="H890" s="2">
        <v>2</v>
      </c>
      <c r="I890" s="2">
        <v>4</v>
      </c>
      <c r="J890" s="2">
        <v>3</v>
      </c>
      <c r="K890" s="2">
        <v>23</v>
      </c>
      <c r="L890" s="2">
        <v>0</v>
      </c>
      <c r="M890" s="2">
        <v>0</v>
      </c>
      <c r="N890" s="2">
        <v>1</v>
      </c>
      <c r="O890" s="2">
        <v>0.3</v>
      </c>
      <c r="P890" s="2">
        <v>22</v>
      </c>
      <c r="Q890" s="2">
        <v>7.3</v>
      </c>
      <c r="R890" s="2">
        <v>-0.5</v>
      </c>
      <c r="S890" s="2">
        <v>0</v>
      </c>
      <c r="T890" s="3"/>
      <c r="U890" s="2">
        <v>0</v>
      </c>
      <c r="V890" s="2">
        <v>0</v>
      </c>
      <c r="W890" s="2">
        <v>0</v>
      </c>
      <c r="X890" s="2">
        <v>88.5</v>
      </c>
      <c r="Y890" t="str">
        <f t="shared" si="52"/>
        <v>Benny Snell Jr.</v>
      </c>
      <c r="Z890" t="str">
        <f t="shared" si="53"/>
        <v>2019-Benny Snell Jr.</v>
      </c>
      <c r="AA890" s="13">
        <f t="shared" si="54"/>
        <v>28.307692307692307</v>
      </c>
      <c r="AB890">
        <f t="shared" si="55"/>
        <v>27.076923076923077</v>
      </c>
    </row>
    <row r="891" spans="1:28" x14ac:dyDescent="0.2">
      <c r="A891">
        <v>2019</v>
      </c>
      <c r="B891" s="1">
        <v>391</v>
      </c>
      <c r="C891" s="2" t="s">
        <v>220</v>
      </c>
      <c r="D891" s="2" t="s">
        <v>55</v>
      </c>
      <c r="E891" s="2">
        <v>27</v>
      </c>
      <c r="F891" s="2" t="s">
        <v>219</v>
      </c>
      <c r="G891" s="2">
        <v>16</v>
      </c>
      <c r="H891" s="2">
        <v>2</v>
      </c>
      <c r="I891" s="2">
        <v>5</v>
      </c>
      <c r="J891" s="2">
        <v>3</v>
      </c>
      <c r="K891" s="2">
        <v>32</v>
      </c>
      <c r="L891" s="2">
        <v>0</v>
      </c>
      <c r="M891" s="2">
        <v>1</v>
      </c>
      <c r="N891" s="2">
        <v>4</v>
      </c>
      <c r="O891" s="2">
        <v>1.3</v>
      </c>
      <c r="P891" s="2">
        <v>28</v>
      </c>
      <c r="Q891" s="2">
        <v>9.3000000000000007</v>
      </c>
      <c r="R891" s="2">
        <v>2</v>
      </c>
      <c r="S891" s="2">
        <v>0</v>
      </c>
      <c r="T891" s="3"/>
      <c r="U891" s="2">
        <v>1</v>
      </c>
      <c r="V891" s="2">
        <v>20</v>
      </c>
      <c r="W891" s="2">
        <v>0</v>
      </c>
      <c r="X891" s="2">
        <v>78.7</v>
      </c>
      <c r="Y891" t="str">
        <f t="shared" si="52"/>
        <v>Derek Watt</v>
      </c>
      <c r="Z891" t="str">
        <f t="shared" si="53"/>
        <v>2019-Derek Watt</v>
      </c>
      <c r="AA891" s="13">
        <f t="shared" si="54"/>
        <v>32</v>
      </c>
      <c r="AB891">
        <f t="shared" si="55"/>
        <v>28</v>
      </c>
    </row>
    <row r="892" spans="1:28" x14ac:dyDescent="0.2">
      <c r="A892">
        <v>2019</v>
      </c>
      <c r="B892" s="1">
        <v>392</v>
      </c>
      <c r="C892" s="2" t="s">
        <v>1067</v>
      </c>
      <c r="D892" s="2" t="s">
        <v>16</v>
      </c>
      <c r="E892" s="2">
        <v>24</v>
      </c>
      <c r="F892" s="3"/>
      <c r="G892" s="2">
        <v>6</v>
      </c>
      <c r="H892" s="2">
        <v>1</v>
      </c>
      <c r="I892" s="2">
        <v>11</v>
      </c>
      <c r="J892" s="2">
        <v>3</v>
      </c>
      <c r="K892" s="2">
        <v>35</v>
      </c>
      <c r="L892" s="2">
        <v>0</v>
      </c>
      <c r="M892" s="2">
        <v>2</v>
      </c>
      <c r="N892" s="2">
        <v>32</v>
      </c>
      <c r="O892" s="2">
        <v>10.7</v>
      </c>
      <c r="P892" s="2">
        <v>3</v>
      </c>
      <c r="Q892" s="2">
        <v>1</v>
      </c>
      <c r="R892" s="2">
        <v>12.3</v>
      </c>
      <c r="S892" s="2">
        <v>0</v>
      </c>
      <c r="T892" s="3"/>
      <c r="U892" s="2">
        <v>1</v>
      </c>
      <c r="V892" s="2">
        <v>9.1</v>
      </c>
      <c r="W892" s="2">
        <v>2</v>
      </c>
      <c r="X892" s="2">
        <v>0.8</v>
      </c>
      <c r="Y892" t="str">
        <f t="shared" si="52"/>
        <v>Bobo Wilson</v>
      </c>
      <c r="Z892" t="str">
        <f t="shared" si="53"/>
        <v>2019-Bobo Wilson</v>
      </c>
      <c r="AA892" s="13">
        <f t="shared" si="54"/>
        <v>93.333333333333329</v>
      </c>
      <c r="AB892">
        <f t="shared" si="55"/>
        <v>8</v>
      </c>
    </row>
    <row r="893" spans="1:28" x14ac:dyDescent="0.2">
      <c r="A893">
        <v>2019</v>
      </c>
      <c r="B893" s="1">
        <v>393</v>
      </c>
      <c r="C893" s="2" t="s">
        <v>52</v>
      </c>
      <c r="D893" s="2" t="s">
        <v>53</v>
      </c>
      <c r="E893" s="2">
        <v>24</v>
      </c>
      <c r="F893" s="3"/>
      <c r="G893" s="2">
        <v>10</v>
      </c>
      <c r="H893" s="2">
        <v>0</v>
      </c>
      <c r="I893" s="2">
        <v>5</v>
      </c>
      <c r="J893" s="2">
        <v>3</v>
      </c>
      <c r="K893" s="2">
        <v>34</v>
      </c>
      <c r="L893" s="2">
        <v>1</v>
      </c>
      <c r="M893" s="2">
        <v>1</v>
      </c>
      <c r="N893" s="2">
        <v>13</v>
      </c>
      <c r="O893" s="2">
        <v>4.3</v>
      </c>
      <c r="P893" s="2">
        <v>21</v>
      </c>
      <c r="Q893" s="2">
        <v>7</v>
      </c>
      <c r="R893" s="2">
        <v>2.4</v>
      </c>
      <c r="S893" s="2">
        <v>0</v>
      </c>
      <c r="T893" s="3"/>
      <c r="U893" s="2">
        <v>1</v>
      </c>
      <c r="V893" s="2">
        <v>20</v>
      </c>
      <c r="W893" s="2">
        <v>0</v>
      </c>
      <c r="X893" s="2">
        <v>120</v>
      </c>
      <c r="Y893" t="str">
        <f t="shared" si="52"/>
        <v>Jeff Wilson</v>
      </c>
      <c r="Z893" t="str">
        <f t="shared" si="53"/>
        <v>2019-Jeff Wilson</v>
      </c>
      <c r="AA893" s="13">
        <f t="shared" si="54"/>
        <v>54.4</v>
      </c>
      <c r="AB893">
        <f t="shared" si="55"/>
        <v>33.6</v>
      </c>
    </row>
    <row r="894" spans="1:28" x14ac:dyDescent="0.2">
      <c r="A894">
        <v>2019</v>
      </c>
      <c r="B894" s="1">
        <v>394</v>
      </c>
      <c r="C894" s="2" t="s">
        <v>1169</v>
      </c>
      <c r="D894" s="2" t="s">
        <v>62</v>
      </c>
      <c r="E894" s="2">
        <v>24</v>
      </c>
      <c r="F894" s="3"/>
      <c r="G894" s="2">
        <v>9</v>
      </c>
      <c r="H894" s="2">
        <v>1</v>
      </c>
      <c r="I894" s="2">
        <v>4</v>
      </c>
      <c r="J894" s="2">
        <v>3</v>
      </c>
      <c r="K894" s="2">
        <v>50</v>
      </c>
      <c r="L894" s="2">
        <v>0</v>
      </c>
      <c r="M894" s="2">
        <v>2</v>
      </c>
      <c r="N894" s="2">
        <v>18</v>
      </c>
      <c r="O894" s="2">
        <v>6</v>
      </c>
      <c r="P894" s="2">
        <v>32</v>
      </c>
      <c r="Q894" s="2">
        <v>10.7</v>
      </c>
      <c r="R894" s="2">
        <v>9.5</v>
      </c>
      <c r="S894" s="2">
        <v>0</v>
      </c>
      <c r="T894" s="3"/>
      <c r="U894" s="2">
        <v>0</v>
      </c>
      <c r="V894" s="2">
        <v>0</v>
      </c>
      <c r="W894" s="2">
        <v>0</v>
      </c>
      <c r="X894" s="2">
        <v>116.7</v>
      </c>
      <c r="Y894" t="str">
        <f t="shared" si="52"/>
        <v>Deon Yelder</v>
      </c>
      <c r="Z894" t="str">
        <f t="shared" si="53"/>
        <v>2019-Deon Yelder</v>
      </c>
      <c r="AA894" s="13">
        <f t="shared" si="54"/>
        <v>88.888888888888886</v>
      </c>
      <c r="AB894">
        <f t="shared" si="55"/>
        <v>56.888888888888886</v>
      </c>
    </row>
    <row r="895" spans="1:28" x14ac:dyDescent="0.2">
      <c r="A895">
        <v>2019</v>
      </c>
      <c r="B895" s="1">
        <v>395</v>
      </c>
      <c r="C895" s="2" t="s">
        <v>475</v>
      </c>
      <c r="D895" s="2" t="s">
        <v>33</v>
      </c>
      <c r="E895" s="2">
        <v>22</v>
      </c>
      <c r="F895" s="3"/>
      <c r="G895" s="2">
        <v>10</v>
      </c>
      <c r="H895" s="2">
        <v>0</v>
      </c>
      <c r="I895" s="2">
        <v>5</v>
      </c>
      <c r="J895" s="2">
        <v>3</v>
      </c>
      <c r="K895" s="2">
        <v>115</v>
      </c>
      <c r="L895" s="2">
        <v>1</v>
      </c>
      <c r="M895" s="2">
        <v>2</v>
      </c>
      <c r="N895" s="2">
        <v>52</v>
      </c>
      <c r="O895" s="2">
        <v>17.3</v>
      </c>
      <c r="P895" s="2">
        <v>63</v>
      </c>
      <c r="Q895" s="2">
        <v>21</v>
      </c>
      <c r="R895" s="2">
        <v>13.8</v>
      </c>
      <c r="S895" s="2">
        <v>1</v>
      </c>
      <c r="T895" s="2">
        <v>3</v>
      </c>
      <c r="U895" s="2">
        <v>0</v>
      </c>
      <c r="V895" s="2">
        <v>0</v>
      </c>
      <c r="W895" s="2">
        <v>0</v>
      </c>
      <c r="X895" s="2">
        <v>143.69999999999999</v>
      </c>
      <c r="Y895" t="str">
        <f t="shared" si="52"/>
        <v>Olamide Zaccheaus</v>
      </c>
      <c r="Z895" t="str">
        <f t="shared" si="53"/>
        <v>2019-Olamide Zaccheaus</v>
      </c>
      <c r="AA895" s="13">
        <f t="shared" si="54"/>
        <v>184</v>
      </c>
      <c r="AB895">
        <f t="shared" si="55"/>
        <v>100.8</v>
      </c>
    </row>
    <row r="896" spans="1:28" x14ac:dyDescent="0.2">
      <c r="A896">
        <v>2019</v>
      </c>
      <c r="B896" s="1">
        <v>396</v>
      </c>
      <c r="C896" s="2" t="s">
        <v>221</v>
      </c>
      <c r="D896" s="2" t="s">
        <v>43</v>
      </c>
      <c r="E896" s="2">
        <v>25</v>
      </c>
      <c r="F896" s="3"/>
      <c r="G896" s="2">
        <v>16</v>
      </c>
      <c r="H896" s="2">
        <v>1</v>
      </c>
      <c r="I896" s="2">
        <v>2</v>
      </c>
      <c r="J896" s="2">
        <v>2</v>
      </c>
      <c r="K896" s="2">
        <v>6</v>
      </c>
      <c r="L896" s="2">
        <v>0</v>
      </c>
      <c r="M896" s="2">
        <v>0</v>
      </c>
      <c r="N896" s="2">
        <v>-1</v>
      </c>
      <c r="O896" s="2">
        <v>-0.5</v>
      </c>
      <c r="P896" s="2">
        <v>7</v>
      </c>
      <c r="Q896" s="2">
        <v>3.5</v>
      </c>
      <c r="R896" s="2">
        <v>-0.5</v>
      </c>
      <c r="S896" s="2">
        <v>0</v>
      </c>
      <c r="T896" s="3"/>
      <c r="U896" s="2">
        <v>0</v>
      </c>
      <c r="V896" s="2">
        <v>0</v>
      </c>
      <c r="W896" s="2">
        <v>0</v>
      </c>
      <c r="X896" s="2">
        <v>79.2</v>
      </c>
      <c r="Y896" t="str">
        <f t="shared" si="52"/>
        <v>Alex Armah</v>
      </c>
      <c r="Z896" t="str">
        <f t="shared" si="53"/>
        <v>2019-Alex Armah</v>
      </c>
      <c r="AA896" s="13">
        <f t="shared" si="54"/>
        <v>6</v>
      </c>
      <c r="AB896">
        <f t="shared" si="55"/>
        <v>7</v>
      </c>
    </row>
    <row r="897" spans="1:28" x14ac:dyDescent="0.2">
      <c r="A897">
        <v>2019</v>
      </c>
      <c r="B897" s="1">
        <v>397</v>
      </c>
      <c r="C897" s="2" t="s">
        <v>1059</v>
      </c>
      <c r="D897" s="2" t="s">
        <v>39</v>
      </c>
      <c r="E897" s="2">
        <v>25</v>
      </c>
      <c r="F897" s="3"/>
      <c r="G897" s="2">
        <v>3</v>
      </c>
      <c r="H897" s="2">
        <v>0</v>
      </c>
      <c r="I897" s="2">
        <v>2</v>
      </c>
      <c r="J897" s="2">
        <v>2</v>
      </c>
      <c r="K897" s="2">
        <v>70</v>
      </c>
      <c r="L897" s="2">
        <v>0</v>
      </c>
      <c r="M897" s="2">
        <v>2</v>
      </c>
      <c r="N897" s="2">
        <v>4</v>
      </c>
      <c r="O897" s="2">
        <v>2</v>
      </c>
      <c r="P897" s="2">
        <v>66</v>
      </c>
      <c r="Q897" s="2">
        <v>33</v>
      </c>
      <c r="R897" s="2">
        <v>2</v>
      </c>
      <c r="S897" s="2">
        <v>1</v>
      </c>
      <c r="T897" s="2">
        <v>2</v>
      </c>
      <c r="U897" s="2">
        <v>0</v>
      </c>
      <c r="V897" s="2">
        <v>0</v>
      </c>
      <c r="W897" s="2">
        <v>0</v>
      </c>
      <c r="X897" s="2">
        <v>118.7</v>
      </c>
      <c r="Y897" t="str">
        <f t="shared" si="52"/>
        <v>Chad Beebe</v>
      </c>
      <c r="Z897" t="str">
        <f t="shared" si="53"/>
        <v>2019-Chad Beebe</v>
      </c>
      <c r="AA897" s="13">
        <f t="shared" si="54"/>
        <v>373.33333333333331</v>
      </c>
      <c r="AB897">
        <f t="shared" si="55"/>
        <v>352</v>
      </c>
    </row>
    <row r="898" spans="1:28" x14ac:dyDescent="0.2">
      <c r="A898">
        <v>2019</v>
      </c>
      <c r="B898" s="1">
        <v>398</v>
      </c>
      <c r="C898" s="2" t="s">
        <v>1006</v>
      </c>
      <c r="D898" s="2" t="s">
        <v>68</v>
      </c>
      <c r="E898" s="2">
        <v>30</v>
      </c>
      <c r="F898" s="3"/>
      <c r="G898" s="2">
        <v>7</v>
      </c>
      <c r="H898" s="2">
        <v>0</v>
      </c>
      <c r="I898" s="2">
        <v>3</v>
      </c>
      <c r="J898" s="2">
        <v>2</v>
      </c>
      <c r="K898" s="2">
        <v>20</v>
      </c>
      <c r="L898" s="2">
        <v>0</v>
      </c>
      <c r="M898" s="2">
        <v>1</v>
      </c>
      <c r="N898" s="2">
        <v>10</v>
      </c>
      <c r="O898" s="2">
        <v>5</v>
      </c>
      <c r="P898" s="2">
        <v>10</v>
      </c>
      <c r="Q898" s="2">
        <v>5</v>
      </c>
      <c r="R898" s="2">
        <v>7.7</v>
      </c>
      <c r="S898" s="2">
        <v>0</v>
      </c>
      <c r="T898" s="3"/>
      <c r="U898" s="2">
        <v>1</v>
      </c>
      <c r="V898" s="2">
        <v>33.299999999999997</v>
      </c>
      <c r="W898" s="2">
        <v>0</v>
      </c>
      <c r="X898" s="2">
        <v>85.4</v>
      </c>
      <c r="Y898" t="str">
        <f t="shared" si="52"/>
        <v>Josh Bellamy</v>
      </c>
      <c r="Z898" t="str">
        <f t="shared" si="53"/>
        <v>2019-Josh Bellamy</v>
      </c>
      <c r="AA898" s="13">
        <f t="shared" si="54"/>
        <v>45.714285714285715</v>
      </c>
      <c r="AB898">
        <f t="shared" si="55"/>
        <v>22.857142857142858</v>
      </c>
    </row>
    <row r="899" spans="1:28" x14ac:dyDescent="0.2">
      <c r="A899">
        <v>2019</v>
      </c>
      <c r="B899" s="1">
        <v>399</v>
      </c>
      <c r="C899" s="2" t="s">
        <v>547</v>
      </c>
      <c r="D899" s="2" t="s">
        <v>51</v>
      </c>
      <c r="E899" s="2">
        <v>30</v>
      </c>
      <c r="F899" s="3"/>
      <c r="G899" s="2">
        <v>14</v>
      </c>
      <c r="H899" s="2">
        <v>1</v>
      </c>
      <c r="I899" s="2">
        <v>2</v>
      </c>
      <c r="J899" s="2">
        <v>2</v>
      </c>
      <c r="K899" s="2">
        <v>23</v>
      </c>
      <c r="L899" s="2">
        <v>1</v>
      </c>
      <c r="M899" s="2">
        <v>2</v>
      </c>
      <c r="N899" s="2">
        <v>2</v>
      </c>
      <c r="O899" s="2">
        <v>1</v>
      </c>
      <c r="P899" s="2">
        <v>21</v>
      </c>
      <c r="Q899" s="2">
        <v>10.5</v>
      </c>
      <c r="R899" s="2">
        <v>1</v>
      </c>
      <c r="S899" s="2">
        <v>0</v>
      </c>
      <c r="T899" s="3"/>
      <c r="U899" s="2">
        <v>0</v>
      </c>
      <c r="V899" s="2">
        <v>0</v>
      </c>
      <c r="W899" s="2">
        <v>0</v>
      </c>
      <c r="X899" s="2">
        <v>154.19999999999999</v>
      </c>
      <c r="Y899" t="str">
        <f t="shared" ref="Y899:Y962" si="56">SUBSTITUTE(SUBSTITUTE(C899,"*",""),"+","")</f>
        <v>Nick Bellore</v>
      </c>
      <c r="Z899" t="str">
        <f t="shared" ref="Z899:Z962" si="57">TRIM(CONCATENATE(A899,"-",Y899))</f>
        <v>2019-Nick Bellore</v>
      </c>
      <c r="AA899" s="13">
        <f t="shared" ref="AA899:AA962" si="58">K899/G899*16</f>
        <v>26.285714285714285</v>
      </c>
      <c r="AB899">
        <f t="shared" ref="AB899:AB962" si="59">P899/G899*16</f>
        <v>24</v>
      </c>
    </row>
    <row r="900" spans="1:28" x14ac:dyDescent="0.2">
      <c r="A900">
        <v>2019</v>
      </c>
      <c r="B900" s="1">
        <v>400</v>
      </c>
      <c r="C900" s="2" t="s">
        <v>441</v>
      </c>
      <c r="D900" s="2" t="s">
        <v>31</v>
      </c>
      <c r="E900" s="2">
        <v>26</v>
      </c>
      <c r="F900" s="3"/>
      <c r="G900" s="2">
        <v>4</v>
      </c>
      <c r="H900" s="2">
        <v>0</v>
      </c>
      <c r="I900" s="2">
        <v>4</v>
      </c>
      <c r="J900" s="2">
        <v>2</v>
      </c>
      <c r="K900" s="2">
        <v>31</v>
      </c>
      <c r="L900" s="2">
        <v>0</v>
      </c>
      <c r="M900" s="2">
        <v>1</v>
      </c>
      <c r="N900" s="2">
        <v>25</v>
      </c>
      <c r="O900" s="2">
        <v>12.5</v>
      </c>
      <c r="P900" s="2">
        <v>6</v>
      </c>
      <c r="Q900" s="2">
        <v>3</v>
      </c>
      <c r="R900" s="2">
        <v>7.8</v>
      </c>
      <c r="S900" s="2">
        <v>0</v>
      </c>
      <c r="T900" s="3"/>
      <c r="U900" s="2">
        <v>0</v>
      </c>
      <c r="V900" s="2">
        <v>0</v>
      </c>
      <c r="W900" s="2">
        <v>0</v>
      </c>
      <c r="X900" s="2">
        <v>76</v>
      </c>
      <c r="Y900" t="str">
        <f t="shared" si="56"/>
        <v>C.J. Board</v>
      </c>
      <c r="Z900" t="str">
        <f t="shared" si="57"/>
        <v>2019-C.J. Board</v>
      </c>
      <c r="AA900" s="13">
        <f t="shared" si="58"/>
        <v>124</v>
      </c>
      <c r="AB900">
        <f t="shared" si="59"/>
        <v>24</v>
      </c>
    </row>
    <row r="901" spans="1:28" x14ac:dyDescent="0.2">
      <c r="A901">
        <v>2019</v>
      </c>
      <c r="B901" s="1">
        <v>401</v>
      </c>
      <c r="C901" s="2" t="s">
        <v>1170</v>
      </c>
      <c r="D901" s="2" t="s">
        <v>60</v>
      </c>
      <c r="E901" s="2">
        <v>26</v>
      </c>
      <c r="F901" s="3"/>
      <c r="G901" s="2">
        <v>13</v>
      </c>
      <c r="H901" s="2">
        <v>1</v>
      </c>
      <c r="I901" s="2">
        <v>3</v>
      </c>
      <c r="J901" s="2">
        <v>2</v>
      </c>
      <c r="K901" s="2">
        <v>21</v>
      </c>
      <c r="L901" s="2">
        <v>0</v>
      </c>
      <c r="M901" s="2">
        <v>1</v>
      </c>
      <c r="N901" s="2">
        <v>21</v>
      </c>
      <c r="O901" s="2">
        <v>10.5</v>
      </c>
      <c r="P901" s="2">
        <v>0</v>
      </c>
      <c r="Q901" s="2">
        <v>0</v>
      </c>
      <c r="R901" s="2">
        <v>11.3</v>
      </c>
      <c r="S901" s="2">
        <v>0</v>
      </c>
      <c r="T901" s="3"/>
      <c r="U901" s="2">
        <v>1</v>
      </c>
      <c r="V901" s="2">
        <v>33.299999999999997</v>
      </c>
      <c r="W901" s="2">
        <v>0</v>
      </c>
      <c r="X901" s="2">
        <v>86.8</v>
      </c>
      <c r="Y901" t="str">
        <f t="shared" si="56"/>
        <v>Fred Brown</v>
      </c>
      <c r="Z901" t="str">
        <f t="shared" si="57"/>
        <v>2019-Fred Brown</v>
      </c>
      <c r="AA901" s="13">
        <f t="shared" si="58"/>
        <v>25.846153846153847</v>
      </c>
      <c r="AB901">
        <f t="shared" si="59"/>
        <v>0</v>
      </c>
    </row>
    <row r="902" spans="1:28" x14ac:dyDescent="0.2">
      <c r="A902">
        <v>2019</v>
      </c>
      <c r="B902" s="1">
        <v>402</v>
      </c>
      <c r="C902" s="2" t="s">
        <v>96</v>
      </c>
      <c r="D902" s="2" t="s">
        <v>64</v>
      </c>
      <c r="E902" s="2">
        <v>26</v>
      </c>
      <c r="F902" s="3"/>
      <c r="G902" s="2">
        <v>14</v>
      </c>
      <c r="H902" s="2">
        <v>1</v>
      </c>
      <c r="I902" s="2">
        <v>6</v>
      </c>
      <c r="J902" s="2">
        <v>2</v>
      </c>
      <c r="K902" s="2">
        <v>16</v>
      </c>
      <c r="L902" s="2">
        <v>0</v>
      </c>
      <c r="M902" s="2">
        <v>0</v>
      </c>
      <c r="N902" s="2">
        <v>9</v>
      </c>
      <c r="O902" s="2">
        <v>4.5</v>
      </c>
      <c r="P902" s="2">
        <v>7</v>
      </c>
      <c r="Q902" s="2">
        <v>3.5</v>
      </c>
      <c r="R902" s="2">
        <v>0</v>
      </c>
      <c r="S902" s="2">
        <v>0</v>
      </c>
      <c r="T902" s="3"/>
      <c r="U902" s="2">
        <v>1</v>
      </c>
      <c r="V902" s="2">
        <v>16.7</v>
      </c>
      <c r="W902" s="2">
        <v>2</v>
      </c>
      <c r="X902" s="2">
        <v>2.8</v>
      </c>
      <c r="Y902" t="str">
        <f t="shared" si="56"/>
        <v>Malcolm Brown</v>
      </c>
      <c r="Z902" t="str">
        <f t="shared" si="57"/>
        <v>2019-Malcolm Brown</v>
      </c>
      <c r="AA902" s="13">
        <f t="shared" si="58"/>
        <v>18.285714285714285</v>
      </c>
      <c r="AB902">
        <f t="shared" si="59"/>
        <v>8</v>
      </c>
    </row>
    <row r="903" spans="1:28" x14ac:dyDescent="0.2">
      <c r="A903">
        <v>2019</v>
      </c>
      <c r="B903" s="1">
        <v>403</v>
      </c>
      <c r="C903" s="2" t="s">
        <v>1171</v>
      </c>
      <c r="D903" s="2" t="s">
        <v>28</v>
      </c>
      <c r="E903" s="2">
        <v>25</v>
      </c>
      <c r="F903" s="2" t="s">
        <v>232</v>
      </c>
      <c r="G903" s="2">
        <v>9</v>
      </c>
      <c r="H903" s="2">
        <v>6</v>
      </c>
      <c r="I903" s="2">
        <v>3</v>
      </c>
      <c r="J903" s="2">
        <v>2</v>
      </c>
      <c r="K903" s="2">
        <v>27</v>
      </c>
      <c r="L903" s="2">
        <v>0</v>
      </c>
      <c r="M903" s="2">
        <v>1</v>
      </c>
      <c r="N903" s="2">
        <v>13</v>
      </c>
      <c r="O903" s="2">
        <v>6.5</v>
      </c>
      <c r="P903" s="2">
        <v>14</v>
      </c>
      <c r="Q903" s="2">
        <v>7</v>
      </c>
      <c r="R903" s="2">
        <v>9</v>
      </c>
      <c r="S903" s="2">
        <v>1</v>
      </c>
      <c r="T903" s="2">
        <v>2</v>
      </c>
      <c r="U903" s="2">
        <v>0</v>
      </c>
      <c r="V903" s="2">
        <v>0</v>
      </c>
      <c r="W903" s="2">
        <v>0</v>
      </c>
      <c r="X903" s="2">
        <v>95.1</v>
      </c>
      <c r="Y903" t="str">
        <f t="shared" si="56"/>
        <v>Pharaoh Brown</v>
      </c>
      <c r="Z903" t="str">
        <f t="shared" si="57"/>
        <v>2019-Pharaoh Brown</v>
      </c>
      <c r="AA903" s="13">
        <f t="shared" si="58"/>
        <v>48</v>
      </c>
      <c r="AB903">
        <f t="shared" si="59"/>
        <v>24.888888888888889</v>
      </c>
    </row>
    <row r="904" spans="1:28" x14ac:dyDescent="0.2">
      <c r="A904">
        <v>2019</v>
      </c>
      <c r="B904" s="1">
        <v>404</v>
      </c>
      <c r="C904" s="2" t="s">
        <v>1024</v>
      </c>
      <c r="D904" s="2" t="s">
        <v>47</v>
      </c>
      <c r="E904" s="2">
        <v>22</v>
      </c>
      <c r="F904" s="3"/>
      <c r="G904" s="2">
        <v>1</v>
      </c>
      <c r="H904" s="2">
        <v>1</v>
      </c>
      <c r="I904" s="2">
        <v>4</v>
      </c>
      <c r="J904" s="2">
        <v>2</v>
      </c>
      <c r="K904" s="2">
        <v>48</v>
      </c>
      <c r="L904" s="2">
        <v>0</v>
      </c>
      <c r="M904" s="2">
        <v>1</v>
      </c>
      <c r="N904" s="2">
        <v>42</v>
      </c>
      <c r="O904" s="2">
        <v>21</v>
      </c>
      <c r="P904" s="2">
        <v>6</v>
      </c>
      <c r="Q904" s="2">
        <v>3</v>
      </c>
      <c r="R904" s="2">
        <v>22</v>
      </c>
      <c r="S904" s="2">
        <v>0</v>
      </c>
      <c r="T904" s="3"/>
      <c r="U904" s="2">
        <v>0</v>
      </c>
      <c r="V904" s="2">
        <v>0</v>
      </c>
      <c r="W904" s="2">
        <v>0</v>
      </c>
      <c r="X904" s="2">
        <v>93.7</v>
      </c>
      <c r="Y904" t="str">
        <f t="shared" si="56"/>
        <v>Deontay Burnett</v>
      </c>
      <c r="Z904" t="str">
        <f t="shared" si="57"/>
        <v>2019-Deontay Burnett</v>
      </c>
      <c r="AA904" s="13">
        <f t="shared" si="58"/>
        <v>768</v>
      </c>
      <c r="AB904">
        <f t="shared" si="59"/>
        <v>96</v>
      </c>
    </row>
    <row r="905" spans="1:28" x14ac:dyDescent="0.2">
      <c r="A905">
        <v>2019</v>
      </c>
      <c r="B905" s="1">
        <v>405</v>
      </c>
      <c r="C905" s="2" t="s">
        <v>1172</v>
      </c>
      <c r="D905" s="2" t="s">
        <v>86</v>
      </c>
      <c r="E905" s="2">
        <v>24</v>
      </c>
      <c r="F905" s="3"/>
      <c r="G905" s="2">
        <v>15</v>
      </c>
      <c r="H905" s="2">
        <v>0</v>
      </c>
      <c r="I905" s="2">
        <v>3</v>
      </c>
      <c r="J905" s="2">
        <v>2</v>
      </c>
      <c r="K905" s="2">
        <v>13</v>
      </c>
      <c r="L905" s="2">
        <v>1</v>
      </c>
      <c r="M905" s="2">
        <v>2</v>
      </c>
      <c r="N905" s="2">
        <v>8</v>
      </c>
      <c r="O905" s="2">
        <v>4</v>
      </c>
      <c r="P905" s="2">
        <v>5</v>
      </c>
      <c r="Q905" s="2">
        <v>2.5</v>
      </c>
      <c r="R905" s="2">
        <v>2.7</v>
      </c>
      <c r="S905" s="2">
        <v>0</v>
      </c>
      <c r="T905" s="3"/>
      <c r="U905" s="2">
        <v>0</v>
      </c>
      <c r="V905" s="2">
        <v>0</v>
      </c>
      <c r="W905" s="2">
        <v>0</v>
      </c>
      <c r="X905" s="2">
        <v>115.3</v>
      </c>
      <c r="Y905" t="str">
        <f t="shared" si="56"/>
        <v>Cethan Carter</v>
      </c>
      <c r="Z905" t="str">
        <f t="shared" si="57"/>
        <v>2019-Cethan Carter</v>
      </c>
      <c r="AA905" s="13">
        <f t="shared" si="58"/>
        <v>13.866666666666667</v>
      </c>
      <c r="AB905">
        <f t="shared" si="59"/>
        <v>5.333333333333333</v>
      </c>
    </row>
    <row r="906" spans="1:28" x14ac:dyDescent="0.2">
      <c r="A906">
        <v>2019</v>
      </c>
      <c r="B906" s="1">
        <v>406</v>
      </c>
      <c r="C906" s="2" t="s">
        <v>1173</v>
      </c>
      <c r="D906" s="2" t="s">
        <v>115</v>
      </c>
      <c r="E906" s="2">
        <v>24</v>
      </c>
      <c r="F906" s="3"/>
      <c r="G906" s="2">
        <v>6</v>
      </c>
      <c r="H906" s="2">
        <v>3</v>
      </c>
      <c r="I906" s="2">
        <v>5</v>
      </c>
      <c r="J906" s="2">
        <v>2</v>
      </c>
      <c r="K906" s="2">
        <v>17</v>
      </c>
      <c r="L906" s="2">
        <v>0</v>
      </c>
      <c r="M906" s="2">
        <v>2</v>
      </c>
      <c r="N906" s="2">
        <v>15</v>
      </c>
      <c r="O906" s="2">
        <v>7.5</v>
      </c>
      <c r="P906" s="2">
        <v>2</v>
      </c>
      <c r="Q906" s="2">
        <v>1</v>
      </c>
      <c r="R906" s="2">
        <v>7.2</v>
      </c>
      <c r="S906" s="2">
        <v>0</v>
      </c>
      <c r="T906" s="3"/>
      <c r="U906" s="2">
        <v>0</v>
      </c>
      <c r="V906" s="2">
        <v>0</v>
      </c>
      <c r="W906" s="3"/>
      <c r="X906" s="2">
        <v>49.6</v>
      </c>
      <c r="Y906" t="str">
        <f t="shared" si="56"/>
        <v>Robert Davis</v>
      </c>
      <c r="Z906" t="str">
        <f t="shared" si="57"/>
        <v>2019-Robert Davis</v>
      </c>
      <c r="AA906" s="13">
        <f t="shared" si="58"/>
        <v>45.333333333333336</v>
      </c>
      <c r="AB906">
        <f t="shared" si="59"/>
        <v>5.333333333333333</v>
      </c>
    </row>
    <row r="907" spans="1:28" x14ac:dyDescent="0.2">
      <c r="A907">
        <v>2019</v>
      </c>
      <c r="B907" s="1">
        <v>407</v>
      </c>
      <c r="C907" s="2" t="s">
        <v>424</v>
      </c>
      <c r="D907" s="2" t="s">
        <v>58</v>
      </c>
      <c r="E907" s="2">
        <v>22</v>
      </c>
      <c r="F907" s="3"/>
      <c r="G907" s="2">
        <v>13</v>
      </c>
      <c r="H907" s="2">
        <v>0</v>
      </c>
      <c r="I907" s="2">
        <v>2</v>
      </c>
      <c r="J907" s="2">
        <v>2</v>
      </c>
      <c r="K907" s="2">
        <v>17</v>
      </c>
      <c r="L907" s="2">
        <v>0</v>
      </c>
      <c r="M907" s="3"/>
      <c r="N907" s="2">
        <v>-6</v>
      </c>
      <c r="O907" s="2">
        <v>-3</v>
      </c>
      <c r="P907" s="2">
        <v>23</v>
      </c>
      <c r="Q907" s="2">
        <v>11.5</v>
      </c>
      <c r="R907" s="2">
        <v>-3</v>
      </c>
      <c r="S907" s="2">
        <v>0</v>
      </c>
      <c r="T907" s="3"/>
      <c r="U907" s="2">
        <v>0</v>
      </c>
      <c r="V907" s="2">
        <v>0</v>
      </c>
      <c r="W907" s="2">
        <v>0</v>
      </c>
      <c r="X907" s="2">
        <v>102.1</v>
      </c>
      <c r="Y907" t="str">
        <f t="shared" si="56"/>
        <v>Ashton Dulin</v>
      </c>
      <c r="Z907" t="str">
        <f t="shared" si="57"/>
        <v>2019-Ashton Dulin</v>
      </c>
      <c r="AA907" s="13">
        <f t="shared" si="58"/>
        <v>20.923076923076923</v>
      </c>
      <c r="AB907">
        <f t="shared" si="59"/>
        <v>28.307692307692307</v>
      </c>
    </row>
    <row r="908" spans="1:28" x14ac:dyDescent="0.2">
      <c r="A908">
        <v>2019</v>
      </c>
      <c r="B908" s="1">
        <v>408</v>
      </c>
      <c r="C908" s="2" t="s">
        <v>319</v>
      </c>
      <c r="D908" s="2" t="s">
        <v>115</v>
      </c>
      <c r="E908" s="2">
        <v>26</v>
      </c>
      <c r="F908" s="3"/>
      <c r="G908" s="2">
        <v>10</v>
      </c>
      <c r="H908" s="2">
        <v>0</v>
      </c>
      <c r="I908" s="2">
        <v>4</v>
      </c>
      <c r="J908" s="2">
        <v>2</v>
      </c>
      <c r="K908" s="2">
        <v>11</v>
      </c>
      <c r="L908" s="2">
        <v>0</v>
      </c>
      <c r="M908" s="2">
        <v>1</v>
      </c>
      <c r="N908" s="2">
        <v>-1</v>
      </c>
      <c r="O908" s="2">
        <v>-0.5</v>
      </c>
      <c r="P908" s="2">
        <v>12</v>
      </c>
      <c r="Q908" s="2">
        <v>6</v>
      </c>
      <c r="R908" s="2">
        <v>14.8</v>
      </c>
      <c r="S908" s="2">
        <v>0</v>
      </c>
      <c r="T908" s="3"/>
      <c r="U908" s="2">
        <v>0</v>
      </c>
      <c r="V908" s="2">
        <v>0</v>
      </c>
      <c r="W908" s="3"/>
      <c r="X908" s="2">
        <v>56.2</v>
      </c>
      <c r="Y908" t="str">
        <f t="shared" si="56"/>
        <v>Tyler Ervin</v>
      </c>
      <c r="Z908" t="str">
        <f t="shared" si="57"/>
        <v>2019-Tyler Ervin</v>
      </c>
      <c r="AA908" s="13">
        <f t="shared" si="58"/>
        <v>17.600000000000001</v>
      </c>
      <c r="AB908">
        <f t="shared" si="59"/>
        <v>19.2</v>
      </c>
    </row>
    <row r="909" spans="1:28" x14ac:dyDescent="0.2">
      <c r="A909">
        <v>2019</v>
      </c>
      <c r="B909" s="1">
        <v>409</v>
      </c>
      <c r="C909" s="2" t="s">
        <v>1174</v>
      </c>
      <c r="D909" s="2" t="s">
        <v>109</v>
      </c>
      <c r="E909" s="2">
        <v>23</v>
      </c>
      <c r="F909" s="3"/>
      <c r="G909" s="2">
        <v>4</v>
      </c>
      <c r="H909" s="2">
        <v>1</v>
      </c>
      <c r="I909" s="2">
        <v>2</v>
      </c>
      <c r="J909" s="2">
        <v>2</v>
      </c>
      <c r="K909" s="2">
        <v>66</v>
      </c>
      <c r="L909" s="2">
        <v>1</v>
      </c>
      <c r="M909" s="2">
        <v>2</v>
      </c>
      <c r="N909" s="2">
        <v>49</v>
      </c>
      <c r="O909" s="2">
        <v>24.5</v>
      </c>
      <c r="P909" s="2">
        <v>17</v>
      </c>
      <c r="Q909" s="2">
        <v>8.5</v>
      </c>
      <c r="R909" s="2">
        <v>24.5</v>
      </c>
      <c r="S909" s="2">
        <v>0</v>
      </c>
      <c r="T909" s="3"/>
      <c r="U909" s="2">
        <v>0</v>
      </c>
      <c r="V909" s="2">
        <v>0</v>
      </c>
      <c r="W909" s="2">
        <v>0</v>
      </c>
      <c r="X909" s="2">
        <v>158.30000000000001</v>
      </c>
      <c r="Y909" t="str">
        <f t="shared" si="56"/>
        <v>Rico Gafford</v>
      </c>
      <c r="Z909" t="str">
        <f t="shared" si="57"/>
        <v>2019-Rico Gafford</v>
      </c>
      <c r="AA909" s="13">
        <f t="shared" si="58"/>
        <v>264</v>
      </c>
      <c r="AB909">
        <f t="shared" si="59"/>
        <v>68</v>
      </c>
    </row>
    <row r="910" spans="1:28" x14ac:dyDescent="0.2">
      <c r="A910">
        <v>2019</v>
      </c>
      <c r="B910" s="1">
        <v>410</v>
      </c>
      <c r="C910" s="2" t="s">
        <v>201</v>
      </c>
      <c r="D910" s="2" t="s">
        <v>90</v>
      </c>
      <c r="E910" s="2">
        <v>24</v>
      </c>
      <c r="F910" s="3"/>
      <c r="G910" s="2">
        <v>1</v>
      </c>
      <c r="H910" s="2">
        <v>1</v>
      </c>
      <c r="I910" s="2">
        <v>2</v>
      </c>
      <c r="J910" s="2">
        <v>2</v>
      </c>
      <c r="K910" s="2">
        <v>1</v>
      </c>
      <c r="L910" s="2">
        <v>0</v>
      </c>
      <c r="M910" s="2">
        <v>0</v>
      </c>
      <c r="N910" s="2">
        <v>-2</v>
      </c>
      <c r="O910" s="2">
        <v>-1</v>
      </c>
      <c r="P910" s="2">
        <v>3</v>
      </c>
      <c r="Q910" s="2">
        <v>1.5</v>
      </c>
      <c r="R910" s="2">
        <v>-1</v>
      </c>
      <c r="S910" s="2">
        <v>0</v>
      </c>
      <c r="T910" s="3"/>
      <c r="U910" s="2">
        <v>0</v>
      </c>
      <c r="V910" s="2">
        <v>0</v>
      </c>
      <c r="W910" s="2">
        <v>0</v>
      </c>
      <c r="X910" s="2">
        <v>79.2</v>
      </c>
      <c r="Y910" t="str">
        <f t="shared" si="56"/>
        <v>Wes Hills</v>
      </c>
      <c r="Z910" t="str">
        <f t="shared" si="57"/>
        <v>2019-Wes Hills</v>
      </c>
      <c r="AA910" s="13">
        <f t="shared" si="58"/>
        <v>16</v>
      </c>
      <c r="AB910">
        <f t="shared" si="59"/>
        <v>48</v>
      </c>
    </row>
    <row r="911" spans="1:28" x14ac:dyDescent="0.2">
      <c r="A911">
        <v>2019</v>
      </c>
      <c r="B911" s="1">
        <v>411</v>
      </c>
      <c r="C911" s="2" t="s">
        <v>1175</v>
      </c>
      <c r="D911" s="2" t="s">
        <v>39</v>
      </c>
      <c r="E911" s="2">
        <v>23</v>
      </c>
      <c r="F911" s="3"/>
      <c r="G911" s="2">
        <v>5</v>
      </c>
      <c r="H911" s="2">
        <v>1</v>
      </c>
      <c r="I911" s="2">
        <v>4</v>
      </c>
      <c r="J911" s="2">
        <v>2</v>
      </c>
      <c r="K911" s="2">
        <v>46</v>
      </c>
      <c r="L911" s="2">
        <v>0</v>
      </c>
      <c r="M911" s="2">
        <v>2</v>
      </c>
      <c r="N911" s="2">
        <v>40</v>
      </c>
      <c r="O911" s="2">
        <v>20</v>
      </c>
      <c r="P911" s="2">
        <v>6</v>
      </c>
      <c r="Q911" s="2">
        <v>3</v>
      </c>
      <c r="R911" s="2">
        <v>18.8</v>
      </c>
      <c r="S911" s="2">
        <v>0</v>
      </c>
      <c r="T911" s="3"/>
      <c r="U911" s="2">
        <v>1</v>
      </c>
      <c r="V911" s="2">
        <v>25</v>
      </c>
      <c r="W911" s="2">
        <v>0</v>
      </c>
      <c r="X911" s="2">
        <v>91.7</v>
      </c>
      <c r="Y911" t="str">
        <f t="shared" si="56"/>
        <v>Alexander Hollins</v>
      </c>
      <c r="Z911" t="str">
        <f t="shared" si="57"/>
        <v>2019-Alexander Hollins</v>
      </c>
      <c r="AA911" s="13">
        <f t="shared" si="58"/>
        <v>147.19999999999999</v>
      </c>
      <c r="AB911">
        <f t="shared" si="59"/>
        <v>19.2</v>
      </c>
    </row>
    <row r="912" spans="1:28" x14ac:dyDescent="0.2">
      <c r="A912">
        <v>2019</v>
      </c>
      <c r="B912" s="1">
        <v>412</v>
      </c>
      <c r="C912" s="2" t="s">
        <v>1176</v>
      </c>
      <c r="D912" s="2" t="s">
        <v>26</v>
      </c>
      <c r="E912" s="2">
        <v>26</v>
      </c>
      <c r="F912" s="3"/>
      <c r="G912" s="2">
        <v>5</v>
      </c>
      <c r="H912" s="2">
        <v>0</v>
      </c>
      <c r="I912" s="2">
        <v>2</v>
      </c>
      <c r="J912" s="2">
        <v>2</v>
      </c>
      <c r="K912" s="2">
        <v>13</v>
      </c>
      <c r="L912" s="2">
        <v>0</v>
      </c>
      <c r="M912" s="3"/>
      <c r="N912" s="2">
        <v>10</v>
      </c>
      <c r="O912" s="2">
        <v>5</v>
      </c>
      <c r="P912" s="2">
        <v>3</v>
      </c>
      <c r="Q912" s="2">
        <v>1.5</v>
      </c>
      <c r="R912" s="2">
        <v>5</v>
      </c>
      <c r="S912" s="2">
        <v>0</v>
      </c>
      <c r="T912" s="3"/>
      <c r="U912" s="2">
        <v>0</v>
      </c>
      <c r="V912" s="2">
        <v>0</v>
      </c>
      <c r="W912" s="2">
        <v>0</v>
      </c>
      <c r="X912" s="2">
        <v>93.7</v>
      </c>
      <c r="Y912" t="str">
        <f t="shared" si="56"/>
        <v>Cody Hollister</v>
      </c>
      <c r="Z912" t="str">
        <f t="shared" si="57"/>
        <v>2019-Cody Hollister</v>
      </c>
      <c r="AA912" s="13">
        <f t="shared" si="58"/>
        <v>41.6</v>
      </c>
      <c r="AB912">
        <f t="shared" si="59"/>
        <v>9.6</v>
      </c>
    </row>
    <row r="913" spans="1:28" x14ac:dyDescent="0.2">
      <c r="A913">
        <v>2019</v>
      </c>
      <c r="B913" s="1">
        <v>413</v>
      </c>
      <c r="C913" s="2" t="s">
        <v>1177</v>
      </c>
      <c r="D913" s="2" t="s">
        <v>16</v>
      </c>
      <c r="E913" s="2">
        <v>25</v>
      </c>
      <c r="F913" s="3"/>
      <c r="G913" s="2">
        <v>9</v>
      </c>
      <c r="H913" s="2">
        <v>1</v>
      </c>
      <c r="I913" s="2">
        <v>5</v>
      </c>
      <c r="J913" s="2">
        <v>2</v>
      </c>
      <c r="K913" s="2">
        <v>26</v>
      </c>
      <c r="L913" s="2">
        <v>0</v>
      </c>
      <c r="M913" s="2">
        <v>1</v>
      </c>
      <c r="N913" s="2">
        <v>24</v>
      </c>
      <c r="O913" s="2">
        <v>12</v>
      </c>
      <c r="P913" s="2">
        <v>2</v>
      </c>
      <c r="Q913" s="2">
        <v>1</v>
      </c>
      <c r="R913" s="2">
        <v>11</v>
      </c>
      <c r="S913" s="2">
        <v>0</v>
      </c>
      <c r="T913" s="3"/>
      <c r="U913" s="2">
        <v>1</v>
      </c>
      <c r="V913" s="2">
        <v>20</v>
      </c>
      <c r="W913" s="2">
        <v>0</v>
      </c>
      <c r="X913" s="2">
        <v>57.1</v>
      </c>
      <c r="Y913" t="str">
        <f t="shared" si="56"/>
        <v>Tanner Hudson</v>
      </c>
      <c r="Z913" t="str">
        <f t="shared" si="57"/>
        <v>2019-Tanner Hudson</v>
      </c>
      <c r="AA913" s="13">
        <f t="shared" si="58"/>
        <v>46.222222222222221</v>
      </c>
      <c r="AB913">
        <f t="shared" si="59"/>
        <v>3.5555555555555554</v>
      </c>
    </row>
    <row r="914" spans="1:28" x14ac:dyDescent="0.2">
      <c r="A914">
        <v>2019</v>
      </c>
      <c r="B914" s="1">
        <v>414</v>
      </c>
      <c r="C914" s="2" t="s">
        <v>1178</v>
      </c>
      <c r="D914" s="2" t="s">
        <v>16</v>
      </c>
      <c r="E914" s="2">
        <v>24</v>
      </c>
      <c r="F914" s="3"/>
      <c r="G914" s="2">
        <v>2</v>
      </c>
      <c r="H914" s="2">
        <v>1</v>
      </c>
      <c r="I914" s="2">
        <v>4</v>
      </c>
      <c r="J914" s="2">
        <v>2</v>
      </c>
      <c r="K914" s="2">
        <v>34</v>
      </c>
      <c r="L914" s="2">
        <v>0</v>
      </c>
      <c r="M914" s="2">
        <v>2</v>
      </c>
      <c r="N914" s="2">
        <v>33</v>
      </c>
      <c r="O914" s="2">
        <v>16.5</v>
      </c>
      <c r="P914" s="2">
        <v>1</v>
      </c>
      <c r="Q914" s="2">
        <v>0.5</v>
      </c>
      <c r="R914" s="2">
        <v>14.5</v>
      </c>
      <c r="S914" s="2">
        <v>0</v>
      </c>
      <c r="T914" s="3"/>
      <c r="U914" s="2">
        <v>1</v>
      </c>
      <c r="V914" s="2">
        <v>25</v>
      </c>
      <c r="W914" s="2">
        <v>1</v>
      </c>
      <c r="X914" s="2">
        <v>39.6</v>
      </c>
      <c r="Y914" t="str">
        <f t="shared" si="56"/>
        <v>Ishmael Hyman</v>
      </c>
      <c r="Z914" t="str">
        <f t="shared" si="57"/>
        <v>2019-Ishmael Hyman</v>
      </c>
      <c r="AA914" s="13">
        <f t="shared" si="58"/>
        <v>272</v>
      </c>
      <c r="AB914">
        <f t="shared" si="59"/>
        <v>8</v>
      </c>
    </row>
    <row r="915" spans="1:28" x14ac:dyDescent="0.2">
      <c r="A915">
        <v>2019</v>
      </c>
      <c r="B915" s="1">
        <v>415</v>
      </c>
      <c r="C915" s="2" t="s">
        <v>560</v>
      </c>
      <c r="D915" s="2" t="s">
        <v>26</v>
      </c>
      <c r="E915" s="2">
        <v>27</v>
      </c>
      <c r="F915" s="3"/>
      <c r="G915" s="2">
        <v>8</v>
      </c>
      <c r="H915" s="2">
        <v>0</v>
      </c>
      <c r="I915" s="2">
        <v>5</v>
      </c>
      <c r="J915" s="2">
        <v>2</v>
      </c>
      <c r="K915" s="2">
        <v>17</v>
      </c>
      <c r="L915" s="2">
        <v>0</v>
      </c>
      <c r="M915" s="2">
        <v>2</v>
      </c>
      <c r="N915" s="2">
        <v>3</v>
      </c>
      <c r="O915" s="2">
        <v>1.5</v>
      </c>
      <c r="P915" s="2">
        <v>14</v>
      </c>
      <c r="Q915" s="2">
        <v>7</v>
      </c>
      <c r="R915" s="2">
        <v>15.4</v>
      </c>
      <c r="S915" s="2">
        <v>0</v>
      </c>
      <c r="T915" s="3"/>
      <c r="U915" s="2">
        <v>0</v>
      </c>
      <c r="V915" s="2">
        <v>0</v>
      </c>
      <c r="W915" s="2">
        <v>1</v>
      </c>
      <c r="X915" s="2">
        <v>10</v>
      </c>
      <c r="Y915" t="str">
        <f t="shared" si="56"/>
        <v>Darius Jennings</v>
      </c>
      <c r="Z915" t="str">
        <f t="shared" si="57"/>
        <v>2019-Darius Jennings</v>
      </c>
      <c r="AA915" s="13">
        <f t="shared" si="58"/>
        <v>34</v>
      </c>
      <c r="AB915">
        <f t="shared" si="59"/>
        <v>28</v>
      </c>
    </row>
    <row r="916" spans="1:28" x14ac:dyDescent="0.2">
      <c r="A916">
        <v>2019</v>
      </c>
      <c r="B916" s="1">
        <v>416</v>
      </c>
      <c r="C916" s="2" t="s">
        <v>274</v>
      </c>
      <c r="D916" s="2" t="s">
        <v>16</v>
      </c>
      <c r="E916" s="2">
        <v>25</v>
      </c>
      <c r="F916" s="3"/>
      <c r="G916" s="2">
        <v>12</v>
      </c>
      <c r="H916" s="2">
        <v>0</v>
      </c>
      <c r="I916" s="2">
        <v>3</v>
      </c>
      <c r="J916" s="2">
        <v>2</v>
      </c>
      <c r="K916" s="2">
        <v>13</v>
      </c>
      <c r="L916" s="2">
        <v>0</v>
      </c>
      <c r="M916" s="2">
        <v>1</v>
      </c>
      <c r="N916" s="2">
        <v>4</v>
      </c>
      <c r="O916" s="2">
        <v>2</v>
      </c>
      <c r="P916" s="2">
        <v>9</v>
      </c>
      <c r="Q916" s="2">
        <v>4.5</v>
      </c>
      <c r="R916" s="2">
        <v>10</v>
      </c>
      <c r="S916" s="2">
        <v>0</v>
      </c>
      <c r="T916" s="3"/>
      <c r="U916" s="2">
        <v>0</v>
      </c>
      <c r="V916" s="2">
        <v>0</v>
      </c>
      <c r="W916" s="2">
        <v>0</v>
      </c>
      <c r="X916" s="2">
        <v>75.7</v>
      </c>
      <c r="Y916" t="str">
        <f t="shared" si="56"/>
        <v>T.J. Logan</v>
      </c>
      <c r="Z916" t="str">
        <f t="shared" si="57"/>
        <v>2019-T.J. Logan</v>
      </c>
      <c r="AA916" s="13">
        <f t="shared" si="58"/>
        <v>17.333333333333332</v>
      </c>
      <c r="AB916">
        <f t="shared" si="59"/>
        <v>12</v>
      </c>
    </row>
    <row r="917" spans="1:28" x14ac:dyDescent="0.2">
      <c r="A917">
        <v>2019</v>
      </c>
      <c r="B917" s="1">
        <v>417</v>
      </c>
      <c r="C917" s="2" t="s">
        <v>1179</v>
      </c>
      <c r="D917" s="2" t="s">
        <v>74</v>
      </c>
      <c r="E917" s="2">
        <v>25</v>
      </c>
      <c r="F917" s="3"/>
      <c r="G917" s="2">
        <v>3</v>
      </c>
      <c r="H917" s="2">
        <v>1</v>
      </c>
      <c r="I917" s="2">
        <v>6</v>
      </c>
      <c r="J917" s="2">
        <v>2</v>
      </c>
      <c r="K917" s="2">
        <v>37</v>
      </c>
      <c r="L917" s="2">
        <v>0</v>
      </c>
      <c r="M917" s="2">
        <v>2</v>
      </c>
      <c r="N917" s="2">
        <v>23</v>
      </c>
      <c r="O917" s="2">
        <v>11.5</v>
      </c>
      <c r="P917" s="2">
        <v>14</v>
      </c>
      <c r="Q917" s="2">
        <v>7</v>
      </c>
      <c r="R917" s="2">
        <v>16.8</v>
      </c>
      <c r="S917" s="2">
        <v>0</v>
      </c>
      <c r="T917" s="3"/>
      <c r="U917" s="2">
        <v>0</v>
      </c>
      <c r="V917" s="2">
        <v>0</v>
      </c>
      <c r="W917" s="2">
        <v>0</v>
      </c>
      <c r="X917" s="2">
        <v>55.6</v>
      </c>
      <c r="Y917" t="str">
        <f t="shared" si="56"/>
        <v>Steven Mitchell</v>
      </c>
      <c r="Z917" t="str">
        <f t="shared" si="57"/>
        <v>2019-Steven Mitchell</v>
      </c>
      <c r="AA917" s="13">
        <f t="shared" si="58"/>
        <v>197.33333333333334</v>
      </c>
      <c r="AB917">
        <f t="shared" si="59"/>
        <v>74.666666666666671</v>
      </c>
    </row>
    <row r="918" spans="1:28" x14ac:dyDescent="0.2">
      <c r="A918">
        <v>2019</v>
      </c>
      <c r="B918" s="1">
        <v>418</v>
      </c>
      <c r="C918" s="2" t="s">
        <v>1180</v>
      </c>
      <c r="D918" s="2" t="s">
        <v>55</v>
      </c>
      <c r="E918" s="2">
        <v>24</v>
      </c>
      <c r="F918" s="3"/>
      <c r="G918" s="2">
        <v>10</v>
      </c>
      <c r="H918" s="2">
        <v>0</v>
      </c>
      <c r="I918" s="2">
        <v>5</v>
      </c>
      <c r="J918" s="2">
        <v>2</v>
      </c>
      <c r="K918" s="2">
        <v>43</v>
      </c>
      <c r="L918" s="2">
        <v>0</v>
      </c>
      <c r="M918" s="2">
        <v>2</v>
      </c>
      <c r="N918" s="2">
        <v>37</v>
      </c>
      <c r="O918" s="2">
        <v>18.5</v>
      </c>
      <c r="P918" s="2">
        <v>6</v>
      </c>
      <c r="Q918" s="2">
        <v>3</v>
      </c>
      <c r="R918" s="2">
        <v>23.8</v>
      </c>
      <c r="S918" s="2">
        <v>0</v>
      </c>
      <c r="T918" s="3"/>
      <c r="U918" s="2">
        <v>0</v>
      </c>
      <c r="V918" s="2">
        <v>0</v>
      </c>
      <c r="W918" s="2">
        <v>0</v>
      </c>
      <c r="X918" s="2">
        <v>71.2</v>
      </c>
      <c r="Y918" t="str">
        <f t="shared" si="56"/>
        <v>Jason Moore</v>
      </c>
      <c r="Z918" t="str">
        <f t="shared" si="57"/>
        <v>2019-Jason Moore</v>
      </c>
      <c r="AA918" s="13">
        <f t="shared" si="58"/>
        <v>68.8</v>
      </c>
      <c r="AB918">
        <f t="shared" si="59"/>
        <v>9.6</v>
      </c>
    </row>
    <row r="919" spans="1:28" x14ac:dyDescent="0.2">
      <c r="A919">
        <v>2019</v>
      </c>
      <c r="B919" s="1">
        <v>419</v>
      </c>
      <c r="C919" s="2" t="s">
        <v>1181</v>
      </c>
      <c r="D919" s="2" t="s">
        <v>90</v>
      </c>
      <c r="E919" s="2">
        <v>22</v>
      </c>
      <c r="F919" s="3"/>
      <c r="G919" s="2">
        <v>6</v>
      </c>
      <c r="H919" s="2">
        <v>0</v>
      </c>
      <c r="I919" s="2">
        <v>3</v>
      </c>
      <c r="J919" s="2">
        <v>2</v>
      </c>
      <c r="K919" s="2">
        <v>13</v>
      </c>
      <c r="L919" s="2">
        <v>0</v>
      </c>
      <c r="M919" s="2">
        <v>1</v>
      </c>
      <c r="N919" s="2">
        <v>5</v>
      </c>
      <c r="O919" s="2">
        <v>2.5</v>
      </c>
      <c r="P919" s="2">
        <v>8</v>
      </c>
      <c r="Q919" s="2">
        <v>4</v>
      </c>
      <c r="R919" s="2">
        <v>1.3</v>
      </c>
      <c r="S919" s="2">
        <v>0</v>
      </c>
      <c r="T919" s="3"/>
      <c r="U919" s="2">
        <v>1</v>
      </c>
      <c r="V919" s="2">
        <v>33.299999999999997</v>
      </c>
      <c r="W919" s="2">
        <v>0</v>
      </c>
      <c r="X919" s="2">
        <v>75.7</v>
      </c>
      <c r="Y919" t="str">
        <f t="shared" si="56"/>
        <v>Isaac Nauta</v>
      </c>
      <c r="Z919" t="str">
        <f t="shared" si="57"/>
        <v>2019-Isaac Nauta</v>
      </c>
      <c r="AA919" s="13">
        <f t="shared" si="58"/>
        <v>34.666666666666664</v>
      </c>
      <c r="AB919">
        <f t="shared" si="59"/>
        <v>21.333333333333332</v>
      </c>
    </row>
    <row r="920" spans="1:28" x14ac:dyDescent="0.2">
      <c r="A920">
        <v>2019</v>
      </c>
      <c r="B920" s="1">
        <v>420</v>
      </c>
      <c r="C920" s="2" t="s">
        <v>565</v>
      </c>
      <c r="D920" s="2" t="s">
        <v>72</v>
      </c>
      <c r="E920" s="2">
        <v>27</v>
      </c>
      <c r="F920" s="3"/>
      <c r="G920" s="2">
        <v>3</v>
      </c>
      <c r="H920" s="2">
        <v>0</v>
      </c>
      <c r="I920" s="2">
        <v>3</v>
      </c>
      <c r="J920" s="2">
        <v>2</v>
      </c>
      <c r="K920" s="2">
        <v>4</v>
      </c>
      <c r="L920" s="2">
        <v>0</v>
      </c>
      <c r="M920" s="3"/>
      <c r="N920" s="2">
        <v>-5</v>
      </c>
      <c r="O920" s="2">
        <v>-2.5</v>
      </c>
      <c r="P920" s="2">
        <v>9</v>
      </c>
      <c r="Q920" s="2">
        <v>4.5</v>
      </c>
      <c r="R920" s="2">
        <v>0.7</v>
      </c>
      <c r="S920" s="2">
        <v>0</v>
      </c>
      <c r="T920" s="3"/>
      <c r="U920" s="2">
        <v>0</v>
      </c>
      <c r="V920" s="2">
        <v>0</v>
      </c>
      <c r="W920" s="2">
        <v>0</v>
      </c>
      <c r="X920" s="2">
        <v>70.099999999999994</v>
      </c>
      <c r="Y920" t="str">
        <f t="shared" si="56"/>
        <v>Roosevelt Nix</v>
      </c>
      <c r="Z920" t="str">
        <f t="shared" si="57"/>
        <v>2019-Roosevelt Nix</v>
      </c>
      <c r="AA920" s="13">
        <f t="shared" si="58"/>
        <v>21.333333333333332</v>
      </c>
      <c r="AB920">
        <f t="shared" si="59"/>
        <v>48</v>
      </c>
    </row>
    <row r="921" spans="1:28" x14ac:dyDescent="0.2">
      <c r="A921">
        <v>2019</v>
      </c>
      <c r="B921" s="1">
        <v>421</v>
      </c>
      <c r="C921" s="2" t="s">
        <v>579</v>
      </c>
      <c r="D921" s="2" t="s">
        <v>81</v>
      </c>
      <c r="E921" s="2">
        <v>23</v>
      </c>
      <c r="F921" s="3"/>
      <c r="G921" s="2">
        <v>8</v>
      </c>
      <c r="H921" s="2">
        <v>0</v>
      </c>
      <c r="I921" s="2">
        <v>4</v>
      </c>
      <c r="J921" s="2">
        <v>2</v>
      </c>
      <c r="K921" s="2">
        <v>34</v>
      </c>
      <c r="L921" s="2">
        <v>0</v>
      </c>
      <c r="M921" s="2">
        <v>1</v>
      </c>
      <c r="N921" s="2">
        <v>18</v>
      </c>
      <c r="O921" s="2">
        <v>9</v>
      </c>
      <c r="P921" s="2">
        <v>16</v>
      </c>
      <c r="Q921" s="2">
        <v>8</v>
      </c>
      <c r="R921" s="2">
        <v>6</v>
      </c>
      <c r="S921" s="2">
        <v>0</v>
      </c>
      <c r="T921" s="3"/>
      <c r="U921" s="2">
        <v>0</v>
      </c>
      <c r="V921" s="2">
        <v>0</v>
      </c>
      <c r="W921" s="2">
        <v>0</v>
      </c>
      <c r="X921" s="2">
        <v>79.2</v>
      </c>
      <c r="Y921" t="str">
        <f t="shared" si="56"/>
        <v>Gunner Olszewski</v>
      </c>
      <c r="Z921" t="str">
        <f t="shared" si="57"/>
        <v>2019-Gunner Olszewski</v>
      </c>
      <c r="AA921" s="13">
        <f t="shared" si="58"/>
        <v>68</v>
      </c>
      <c r="AB921">
        <f t="shared" si="59"/>
        <v>32</v>
      </c>
    </row>
    <row r="922" spans="1:28" x14ac:dyDescent="0.2">
      <c r="A922">
        <v>2019</v>
      </c>
      <c r="B922" s="1">
        <v>422</v>
      </c>
      <c r="C922" s="2" t="s">
        <v>192</v>
      </c>
      <c r="D922" s="2" t="s">
        <v>35</v>
      </c>
      <c r="E922" s="2">
        <v>26</v>
      </c>
      <c r="F922" s="3"/>
      <c r="G922" s="2">
        <v>16</v>
      </c>
      <c r="H922" s="2">
        <v>1</v>
      </c>
      <c r="I922" s="2">
        <v>4</v>
      </c>
      <c r="J922" s="2">
        <v>2</v>
      </c>
      <c r="K922" s="2">
        <v>9</v>
      </c>
      <c r="L922" s="2">
        <v>0</v>
      </c>
      <c r="M922" s="2">
        <v>0</v>
      </c>
      <c r="N922" s="2">
        <v>-13</v>
      </c>
      <c r="O922" s="2">
        <v>-6.5</v>
      </c>
      <c r="P922" s="2">
        <v>22</v>
      </c>
      <c r="Q922" s="2">
        <v>11</v>
      </c>
      <c r="R922" s="2">
        <v>-2.5</v>
      </c>
      <c r="S922" s="2">
        <v>0</v>
      </c>
      <c r="T922" s="3"/>
      <c r="U922" s="2">
        <v>0</v>
      </c>
      <c r="V922" s="2">
        <v>0</v>
      </c>
      <c r="W922" s="2">
        <v>0</v>
      </c>
      <c r="X922" s="2">
        <v>56.2</v>
      </c>
      <c r="Y922" t="str">
        <f t="shared" si="56"/>
        <v>Elijhaa Penny</v>
      </c>
      <c r="Z922" t="str">
        <f t="shared" si="57"/>
        <v>2019-Elijhaa Penny</v>
      </c>
      <c r="AA922" s="13">
        <f t="shared" si="58"/>
        <v>9</v>
      </c>
      <c r="AB922">
        <f t="shared" si="59"/>
        <v>22</v>
      </c>
    </row>
    <row r="923" spans="1:28" x14ac:dyDescent="0.2">
      <c r="A923">
        <v>2019</v>
      </c>
      <c r="B923" s="1">
        <v>423</v>
      </c>
      <c r="C923" s="2" t="s">
        <v>204</v>
      </c>
      <c r="D923" s="2" t="s">
        <v>55</v>
      </c>
      <c r="E923" s="2">
        <v>26</v>
      </c>
      <c r="F923" s="3"/>
      <c r="G923" s="2">
        <v>14</v>
      </c>
      <c r="H923" s="2">
        <v>0</v>
      </c>
      <c r="I923" s="2">
        <v>3</v>
      </c>
      <c r="J923" s="2">
        <v>2</v>
      </c>
      <c r="K923" s="2">
        <v>14</v>
      </c>
      <c r="L923" s="2">
        <v>1</v>
      </c>
      <c r="M923" s="2">
        <v>1</v>
      </c>
      <c r="N923" s="2">
        <v>3</v>
      </c>
      <c r="O923" s="2">
        <v>1.5</v>
      </c>
      <c r="P923" s="2">
        <v>11</v>
      </c>
      <c r="Q923" s="2">
        <v>5.5</v>
      </c>
      <c r="R923" s="2">
        <v>0</v>
      </c>
      <c r="S923" s="2">
        <v>0</v>
      </c>
      <c r="T923" s="3"/>
      <c r="U923" s="2">
        <v>1</v>
      </c>
      <c r="V923" s="2">
        <v>33.299999999999997</v>
      </c>
      <c r="W923" s="2">
        <v>0</v>
      </c>
      <c r="X923" s="2">
        <v>116.7</v>
      </c>
      <c r="Y923" t="str">
        <f t="shared" si="56"/>
        <v>Troymaine Pope</v>
      </c>
      <c r="Z923" t="str">
        <f t="shared" si="57"/>
        <v>2019-Troymaine Pope</v>
      </c>
      <c r="AA923" s="13">
        <f t="shared" si="58"/>
        <v>16</v>
      </c>
      <c r="AB923">
        <f t="shared" si="59"/>
        <v>12.571428571428571</v>
      </c>
    </row>
    <row r="924" spans="1:28" x14ac:dyDescent="0.2">
      <c r="A924">
        <v>2019</v>
      </c>
      <c r="B924" s="1">
        <v>424</v>
      </c>
      <c r="C924" s="2" t="s">
        <v>1056</v>
      </c>
      <c r="D924" s="2" t="s">
        <v>41</v>
      </c>
      <c r="E924" s="2">
        <v>25</v>
      </c>
      <c r="F924" s="3"/>
      <c r="G924" s="2">
        <v>2</v>
      </c>
      <c r="H924" s="2">
        <v>0</v>
      </c>
      <c r="I924" s="2">
        <v>3</v>
      </c>
      <c r="J924" s="2">
        <v>2</v>
      </c>
      <c r="K924" s="2">
        <v>21</v>
      </c>
      <c r="L924" s="2">
        <v>0</v>
      </c>
      <c r="M924" s="2">
        <v>1</v>
      </c>
      <c r="N924" s="2">
        <v>3</v>
      </c>
      <c r="O924" s="2">
        <v>1.5</v>
      </c>
      <c r="P924" s="2">
        <v>18</v>
      </c>
      <c r="Q924" s="2">
        <v>9</v>
      </c>
      <c r="R924" s="2">
        <v>3</v>
      </c>
      <c r="S924" s="2">
        <v>0</v>
      </c>
      <c r="T924" s="3"/>
      <c r="U924" s="2">
        <v>1</v>
      </c>
      <c r="V924" s="2">
        <v>33.299999999999997</v>
      </c>
      <c r="W924" s="2">
        <v>0</v>
      </c>
      <c r="X924" s="2">
        <v>86.8</v>
      </c>
      <c r="Y924" t="str">
        <f t="shared" si="56"/>
        <v>Eric Saubert</v>
      </c>
      <c r="Z924" t="str">
        <f t="shared" si="57"/>
        <v>2019-Eric Saubert</v>
      </c>
      <c r="AA924" s="13">
        <f t="shared" si="58"/>
        <v>168</v>
      </c>
      <c r="AB924">
        <f t="shared" si="59"/>
        <v>144</v>
      </c>
    </row>
    <row r="925" spans="1:28" x14ac:dyDescent="0.2">
      <c r="A925">
        <v>2019</v>
      </c>
      <c r="B925" s="1">
        <v>425</v>
      </c>
      <c r="C925" s="2" t="s">
        <v>351</v>
      </c>
      <c r="D925" s="2" t="s">
        <v>35</v>
      </c>
      <c r="E925" s="2">
        <v>24</v>
      </c>
      <c r="F925" s="3"/>
      <c r="G925" s="2">
        <v>5</v>
      </c>
      <c r="H925" s="2">
        <v>2</v>
      </c>
      <c r="I925" s="2">
        <v>3</v>
      </c>
      <c r="J925" s="2">
        <v>2</v>
      </c>
      <c r="K925" s="2">
        <v>22</v>
      </c>
      <c r="L925" s="2">
        <v>0</v>
      </c>
      <c r="M925" s="2">
        <v>2</v>
      </c>
      <c r="N925" s="2">
        <v>8</v>
      </c>
      <c r="O925" s="2">
        <v>4</v>
      </c>
      <c r="P925" s="2">
        <v>14</v>
      </c>
      <c r="Q925" s="2">
        <v>7</v>
      </c>
      <c r="R925" s="2">
        <v>6.3</v>
      </c>
      <c r="S925" s="2">
        <v>0</v>
      </c>
      <c r="T925" s="3"/>
      <c r="U925" s="2">
        <v>1</v>
      </c>
      <c r="V925" s="2">
        <v>33.299999999999997</v>
      </c>
      <c r="W925" s="2">
        <v>0</v>
      </c>
      <c r="X925" s="2">
        <v>88.2</v>
      </c>
      <c r="Y925" t="str">
        <f t="shared" si="56"/>
        <v>Da'Mari Scott</v>
      </c>
      <c r="Z925" t="str">
        <f t="shared" si="57"/>
        <v>2019-Da'Mari Scott</v>
      </c>
      <c r="AA925" s="13">
        <f t="shared" si="58"/>
        <v>70.400000000000006</v>
      </c>
      <c r="AB925">
        <f t="shared" si="59"/>
        <v>44.8</v>
      </c>
    </row>
    <row r="926" spans="1:28" x14ac:dyDescent="0.2">
      <c r="A926">
        <v>2019</v>
      </c>
      <c r="B926" s="1">
        <v>426</v>
      </c>
      <c r="C926" s="2" t="s">
        <v>256</v>
      </c>
      <c r="D926" s="2" t="s">
        <v>62</v>
      </c>
      <c r="E926" s="2">
        <v>31</v>
      </c>
      <c r="F926" s="3"/>
      <c r="G926" s="2">
        <v>16</v>
      </c>
      <c r="H926" s="2">
        <v>0</v>
      </c>
      <c r="I926" s="2">
        <v>3</v>
      </c>
      <c r="J926" s="2">
        <v>2</v>
      </c>
      <c r="K926" s="2">
        <v>22</v>
      </c>
      <c r="L926" s="2">
        <v>0</v>
      </c>
      <c r="M926" s="2">
        <v>2</v>
      </c>
      <c r="N926" s="2">
        <v>-1</v>
      </c>
      <c r="O926" s="2">
        <v>-0.5</v>
      </c>
      <c r="P926" s="2">
        <v>23</v>
      </c>
      <c r="Q926" s="2">
        <v>11.5</v>
      </c>
      <c r="R926" s="2">
        <v>3.3</v>
      </c>
      <c r="S926" s="2">
        <v>0</v>
      </c>
      <c r="T926" s="3"/>
      <c r="U926" s="2">
        <v>1</v>
      </c>
      <c r="V926" s="2">
        <v>33.299999999999997</v>
      </c>
      <c r="W926" s="2">
        <v>0</v>
      </c>
      <c r="X926" s="2">
        <v>88.2</v>
      </c>
      <c r="Y926" t="str">
        <f t="shared" si="56"/>
        <v>Anthony Sherman</v>
      </c>
      <c r="Z926" t="str">
        <f t="shared" si="57"/>
        <v>2019-Anthony Sherman</v>
      </c>
      <c r="AA926" s="13">
        <f t="shared" si="58"/>
        <v>22</v>
      </c>
      <c r="AB926">
        <f t="shared" si="59"/>
        <v>23</v>
      </c>
    </row>
    <row r="927" spans="1:28" x14ac:dyDescent="0.2">
      <c r="A927">
        <v>2019</v>
      </c>
      <c r="B927" s="1">
        <v>427</v>
      </c>
      <c r="C927" s="2" t="s">
        <v>1034</v>
      </c>
      <c r="D927" s="2" t="s">
        <v>35</v>
      </c>
      <c r="E927" s="2">
        <v>27</v>
      </c>
      <c r="F927" s="2" t="s">
        <v>1131</v>
      </c>
      <c r="G927" s="2">
        <v>5</v>
      </c>
      <c r="H927" s="2">
        <v>1</v>
      </c>
      <c r="I927" s="2">
        <v>2</v>
      </c>
      <c r="J927" s="2">
        <v>2</v>
      </c>
      <c r="K927" s="2">
        <v>11</v>
      </c>
      <c r="L927" s="2">
        <v>0</v>
      </c>
      <c r="M927" s="2">
        <v>1</v>
      </c>
      <c r="N927" s="2">
        <v>8</v>
      </c>
      <c r="O927" s="2">
        <v>4</v>
      </c>
      <c r="P927" s="2">
        <v>3</v>
      </c>
      <c r="Q927" s="2">
        <v>1.5</v>
      </c>
      <c r="R927" s="2">
        <v>4</v>
      </c>
      <c r="S927" s="2">
        <v>0</v>
      </c>
      <c r="T927" s="3"/>
      <c r="U927" s="2">
        <v>0</v>
      </c>
      <c r="V927" s="2">
        <v>0</v>
      </c>
      <c r="W927" s="2">
        <v>0</v>
      </c>
      <c r="X927" s="2">
        <v>89.6</v>
      </c>
      <c r="Y927" t="str">
        <f t="shared" si="56"/>
        <v>Scott Simonson</v>
      </c>
      <c r="Z927" t="str">
        <f t="shared" si="57"/>
        <v>2019-Scott Simonson</v>
      </c>
      <c r="AA927" s="13">
        <f t="shared" si="58"/>
        <v>35.200000000000003</v>
      </c>
      <c r="AB927">
        <f t="shared" si="59"/>
        <v>9.6</v>
      </c>
    </row>
    <row r="928" spans="1:28" x14ac:dyDescent="0.2">
      <c r="A928">
        <v>2019</v>
      </c>
      <c r="B928" s="1">
        <v>428</v>
      </c>
      <c r="C928" s="2" t="s">
        <v>466</v>
      </c>
      <c r="D928" s="2" t="s">
        <v>70</v>
      </c>
      <c r="E928" s="2">
        <v>23</v>
      </c>
      <c r="F928" s="3"/>
      <c r="G928" s="2">
        <v>7</v>
      </c>
      <c r="H928" s="2">
        <v>1</v>
      </c>
      <c r="I928" s="2">
        <v>3</v>
      </c>
      <c r="J928" s="2">
        <v>2</v>
      </c>
      <c r="K928" s="2">
        <v>27</v>
      </c>
      <c r="L928" s="2">
        <v>0</v>
      </c>
      <c r="M928" s="2">
        <v>1</v>
      </c>
      <c r="N928" s="2">
        <v>19</v>
      </c>
      <c r="O928" s="2">
        <v>9.5</v>
      </c>
      <c r="P928" s="2">
        <v>8</v>
      </c>
      <c r="Q928" s="2">
        <v>4</v>
      </c>
      <c r="R928" s="2">
        <v>11.7</v>
      </c>
      <c r="S928" s="2">
        <v>0</v>
      </c>
      <c r="T928" s="3"/>
      <c r="U928" s="2">
        <v>0</v>
      </c>
      <c r="V928" s="2">
        <v>0</v>
      </c>
      <c r="W928" s="2">
        <v>0</v>
      </c>
      <c r="X928" s="2">
        <v>95.1</v>
      </c>
      <c r="Y928" t="str">
        <f t="shared" si="56"/>
        <v>Cam Sims</v>
      </c>
      <c r="Z928" t="str">
        <f t="shared" si="57"/>
        <v>2019-Cam Sims</v>
      </c>
      <c r="AA928" s="13">
        <f t="shared" si="58"/>
        <v>61.714285714285715</v>
      </c>
      <c r="AB928">
        <f t="shared" si="59"/>
        <v>18.285714285714285</v>
      </c>
    </row>
    <row r="929" spans="1:28" x14ac:dyDescent="0.2">
      <c r="A929">
        <v>2019</v>
      </c>
      <c r="B929" s="1">
        <v>429</v>
      </c>
      <c r="C929" s="2" t="s">
        <v>472</v>
      </c>
      <c r="D929" s="2" t="s">
        <v>64</v>
      </c>
      <c r="E929" s="2">
        <v>25</v>
      </c>
      <c r="F929" s="3"/>
      <c r="G929" s="2">
        <v>16</v>
      </c>
      <c r="H929" s="2">
        <v>0</v>
      </c>
      <c r="I929" s="2">
        <v>5</v>
      </c>
      <c r="J929" s="2">
        <v>2</v>
      </c>
      <c r="K929" s="2">
        <v>14</v>
      </c>
      <c r="L929" s="2">
        <v>0</v>
      </c>
      <c r="M929" s="2">
        <v>1</v>
      </c>
      <c r="N929" s="2">
        <v>4</v>
      </c>
      <c r="O929" s="2">
        <v>2</v>
      </c>
      <c r="P929" s="2">
        <v>10</v>
      </c>
      <c r="Q929" s="2">
        <v>5</v>
      </c>
      <c r="R929" s="2">
        <v>10.4</v>
      </c>
      <c r="S929" s="2">
        <v>0</v>
      </c>
      <c r="T929" s="3"/>
      <c r="U929" s="2">
        <v>1</v>
      </c>
      <c r="V929" s="2">
        <v>20</v>
      </c>
      <c r="W929" s="2">
        <v>0</v>
      </c>
      <c r="X929" s="2">
        <v>47.9</v>
      </c>
      <c r="Y929" t="str">
        <f t="shared" si="56"/>
        <v>Mike Thomas</v>
      </c>
      <c r="Z929" t="str">
        <f t="shared" si="57"/>
        <v>2019-Mike Thomas</v>
      </c>
      <c r="AA929" s="13">
        <f t="shared" si="58"/>
        <v>14</v>
      </c>
      <c r="AB929">
        <f t="shared" si="59"/>
        <v>10</v>
      </c>
    </row>
    <row r="930" spans="1:28" x14ac:dyDescent="0.2">
      <c r="A930">
        <v>2019</v>
      </c>
      <c r="B930" s="1">
        <v>430</v>
      </c>
      <c r="C930" s="2" t="s">
        <v>990</v>
      </c>
      <c r="D930" s="2" t="s">
        <v>53</v>
      </c>
      <c r="E930" s="2">
        <v>28</v>
      </c>
      <c r="F930" s="3"/>
      <c r="G930" s="2">
        <v>13</v>
      </c>
      <c r="H930" s="2">
        <v>0</v>
      </c>
      <c r="I930" s="2">
        <v>2</v>
      </c>
      <c r="J930" s="2">
        <v>2</v>
      </c>
      <c r="K930" s="2">
        <v>10</v>
      </c>
      <c r="L930" s="2">
        <v>0</v>
      </c>
      <c r="M930" s="3"/>
      <c r="N930" s="2">
        <v>-3</v>
      </c>
      <c r="O930" s="2">
        <v>-1.5</v>
      </c>
      <c r="P930" s="2">
        <v>13</v>
      </c>
      <c r="Q930" s="2">
        <v>6.5</v>
      </c>
      <c r="R930" s="2">
        <v>-1.5</v>
      </c>
      <c r="S930" s="2">
        <v>1</v>
      </c>
      <c r="T930" s="2">
        <v>2</v>
      </c>
      <c r="U930" s="2">
        <v>0</v>
      </c>
      <c r="V930" s="2">
        <v>0</v>
      </c>
      <c r="W930" s="2">
        <v>0</v>
      </c>
      <c r="X930" s="2">
        <v>87.5</v>
      </c>
      <c r="Y930" t="str">
        <f t="shared" si="56"/>
        <v>Levine Toilolo</v>
      </c>
      <c r="Z930" t="str">
        <f t="shared" si="57"/>
        <v>2019-Levine Toilolo</v>
      </c>
      <c r="AA930" s="13">
        <f t="shared" si="58"/>
        <v>12.307692307692308</v>
      </c>
      <c r="AB930">
        <f t="shared" si="59"/>
        <v>16</v>
      </c>
    </row>
    <row r="931" spans="1:28" x14ac:dyDescent="0.2">
      <c r="A931">
        <v>2019</v>
      </c>
      <c r="B931" s="1">
        <v>431</v>
      </c>
      <c r="C931" s="2" t="s">
        <v>1182</v>
      </c>
      <c r="D931" s="2" t="s">
        <v>31</v>
      </c>
      <c r="E931" s="2">
        <v>23</v>
      </c>
      <c r="F931" s="3"/>
      <c r="G931" s="2">
        <v>7</v>
      </c>
      <c r="H931" s="2">
        <v>0</v>
      </c>
      <c r="I931" s="2">
        <v>3</v>
      </c>
      <c r="J931" s="2">
        <v>2</v>
      </c>
      <c r="K931" s="2">
        <v>15</v>
      </c>
      <c r="L931" s="2">
        <v>0</v>
      </c>
      <c r="M931" s="2">
        <v>1</v>
      </c>
      <c r="N931" s="2">
        <v>8</v>
      </c>
      <c r="O931" s="2">
        <v>4</v>
      </c>
      <c r="P931" s="2">
        <v>7</v>
      </c>
      <c r="Q931" s="2">
        <v>3.5</v>
      </c>
      <c r="R931" s="2">
        <v>4</v>
      </c>
      <c r="S931" s="2">
        <v>0</v>
      </c>
      <c r="T931" s="3"/>
      <c r="U931" s="2">
        <v>0</v>
      </c>
      <c r="V931" s="2">
        <v>0</v>
      </c>
      <c r="W931" s="2">
        <v>0</v>
      </c>
      <c r="X931" s="2">
        <v>78.5</v>
      </c>
      <c r="Y931" t="str">
        <f t="shared" si="56"/>
        <v>Michael Walker</v>
      </c>
      <c r="Z931" t="str">
        <f t="shared" si="57"/>
        <v>2019-Michael Walker</v>
      </c>
      <c r="AA931" s="13">
        <f t="shared" si="58"/>
        <v>34.285714285714285</v>
      </c>
      <c r="AB931">
        <f t="shared" si="59"/>
        <v>16</v>
      </c>
    </row>
    <row r="932" spans="1:28" x14ac:dyDescent="0.2">
      <c r="A932">
        <v>2019</v>
      </c>
      <c r="B932" s="1">
        <v>432</v>
      </c>
      <c r="C932" s="2" t="s">
        <v>357</v>
      </c>
      <c r="D932" s="2" t="s">
        <v>68</v>
      </c>
      <c r="E932" s="2">
        <v>24</v>
      </c>
      <c r="F932" s="3"/>
      <c r="G932" s="2">
        <v>16</v>
      </c>
      <c r="H932" s="2">
        <v>1</v>
      </c>
      <c r="I932" s="2">
        <v>3</v>
      </c>
      <c r="J932" s="2">
        <v>2</v>
      </c>
      <c r="K932" s="2">
        <v>47</v>
      </c>
      <c r="L932" s="2">
        <v>0</v>
      </c>
      <c r="M932" s="2">
        <v>2</v>
      </c>
      <c r="N932" s="2">
        <v>7</v>
      </c>
      <c r="O932" s="2">
        <v>3.5</v>
      </c>
      <c r="P932" s="2">
        <v>40</v>
      </c>
      <c r="Q932" s="2">
        <v>20</v>
      </c>
      <c r="R932" s="2">
        <v>2.7</v>
      </c>
      <c r="S932" s="2">
        <v>0</v>
      </c>
      <c r="T932" s="3"/>
      <c r="U932" s="2">
        <v>0</v>
      </c>
      <c r="V932" s="2">
        <v>0</v>
      </c>
      <c r="W932" s="2">
        <v>0</v>
      </c>
      <c r="X932" s="2">
        <v>109.7</v>
      </c>
      <c r="Y932" t="str">
        <f t="shared" si="56"/>
        <v>Trevon Wesco</v>
      </c>
      <c r="Z932" t="str">
        <f t="shared" si="57"/>
        <v>2019-Trevon Wesco</v>
      </c>
      <c r="AA932" s="13">
        <f t="shared" si="58"/>
        <v>47</v>
      </c>
      <c r="AB932">
        <f t="shared" si="59"/>
        <v>40</v>
      </c>
    </row>
    <row r="933" spans="1:28" x14ac:dyDescent="0.2">
      <c r="A933">
        <v>2019</v>
      </c>
      <c r="B933" s="1">
        <v>433</v>
      </c>
      <c r="C933" s="2" t="s">
        <v>283</v>
      </c>
      <c r="D933" s="2" t="s">
        <v>244</v>
      </c>
      <c r="E933" s="2">
        <v>28</v>
      </c>
      <c r="F933" s="3"/>
      <c r="G933" s="2">
        <v>5</v>
      </c>
      <c r="H933" s="2">
        <v>0</v>
      </c>
      <c r="I933" s="2">
        <v>3</v>
      </c>
      <c r="J933" s="2">
        <v>2</v>
      </c>
      <c r="K933" s="2">
        <v>19</v>
      </c>
      <c r="L933" s="2">
        <v>0</v>
      </c>
      <c r="M933" s="2">
        <v>2</v>
      </c>
      <c r="N933" s="2">
        <v>0</v>
      </c>
      <c r="O933" s="2">
        <v>0</v>
      </c>
      <c r="P933" s="2">
        <v>19</v>
      </c>
      <c r="Q933" s="2">
        <v>9.5</v>
      </c>
      <c r="R933" s="2">
        <v>1.7</v>
      </c>
      <c r="S933" s="2">
        <v>0</v>
      </c>
      <c r="T933" s="3"/>
      <c r="U933" s="2">
        <v>1</v>
      </c>
      <c r="V933" s="2">
        <v>33.299999999999997</v>
      </c>
      <c r="W933" s="3"/>
      <c r="X933" s="2">
        <v>84</v>
      </c>
      <c r="Y933" t="str">
        <f t="shared" si="56"/>
        <v>Zach Zenner</v>
      </c>
      <c r="Z933" t="str">
        <f t="shared" si="57"/>
        <v>2019-Zach Zenner</v>
      </c>
      <c r="AA933" s="13">
        <f t="shared" si="58"/>
        <v>60.8</v>
      </c>
      <c r="AB933">
        <f t="shared" si="59"/>
        <v>60.8</v>
      </c>
    </row>
    <row r="934" spans="1:28" x14ac:dyDescent="0.2">
      <c r="A934">
        <v>2019</v>
      </c>
      <c r="B934" s="1">
        <v>434</v>
      </c>
      <c r="C934" s="2" t="s">
        <v>307</v>
      </c>
      <c r="D934" s="2" t="s">
        <v>90</v>
      </c>
      <c r="E934" s="2">
        <v>24</v>
      </c>
      <c r="F934" s="3"/>
      <c r="G934" s="2">
        <v>13</v>
      </c>
      <c r="H934" s="2">
        <v>0</v>
      </c>
      <c r="I934" s="2">
        <v>2</v>
      </c>
      <c r="J934" s="2">
        <v>1</v>
      </c>
      <c r="K934" s="2">
        <v>-2</v>
      </c>
      <c r="L934" s="2">
        <v>0</v>
      </c>
      <c r="M934" s="2">
        <v>0</v>
      </c>
      <c r="N934" s="2">
        <v>-3</v>
      </c>
      <c r="O934" s="2">
        <v>-3</v>
      </c>
      <c r="P934" s="2">
        <v>1</v>
      </c>
      <c r="Q934" s="2">
        <v>1</v>
      </c>
      <c r="R934" s="2">
        <v>14.5</v>
      </c>
      <c r="S934" s="2">
        <v>0</v>
      </c>
      <c r="T934" s="3"/>
      <c r="U934" s="2">
        <v>0</v>
      </c>
      <c r="V934" s="2">
        <v>0</v>
      </c>
      <c r="W934" s="2">
        <v>0</v>
      </c>
      <c r="X934" s="2">
        <v>56.2</v>
      </c>
      <c r="Y934" t="str">
        <f t="shared" si="56"/>
        <v>Jamal Agnew</v>
      </c>
      <c r="Z934" t="str">
        <f t="shared" si="57"/>
        <v>2019-Jamal Agnew</v>
      </c>
      <c r="AA934" s="13">
        <f t="shared" si="58"/>
        <v>-2.4615384615384617</v>
      </c>
      <c r="AB934">
        <f t="shared" si="59"/>
        <v>1.2307692307692308</v>
      </c>
    </row>
    <row r="935" spans="1:28" x14ac:dyDescent="0.2">
      <c r="A935">
        <v>2019</v>
      </c>
      <c r="B935" s="1">
        <v>435</v>
      </c>
      <c r="C935" s="2" t="s">
        <v>200</v>
      </c>
      <c r="D935" s="2" t="s">
        <v>35</v>
      </c>
      <c r="E935" s="2">
        <v>28</v>
      </c>
      <c r="F935" s="3"/>
      <c r="G935" s="2">
        <v>10</v>
      </c>
      <c r="H935" s="2">
        <v>0</v>
      </c>
      <c r="I935" s="2">
        <v>2</v>
      </c>
      <c r="J935" s="2">
        <v>1</v>
      </c>
      <c r="K935" s="2">
        <v>9</v>
      </c>
      <c r="L935" s="2">
        <v>0</v>
      </c>
      <c r="M935" s="2">
        <v>0</v>
      </c>
      <c r="N935" s="2">
        <v>5</v>
      </c>
      <c r="O935" s="2">
        <v>5</v>
      </c>
      <c r="P935" s="2">
        <v>4</v>
      </c>
      <c r="Q935" s="2">
        <v>4</v>
      </c>
      <c r="R935" s="2">
        <v>5.5</v>
      </c>
      <c r="S935" s="2">
        <v>0</v>
      </c>
      <c r="T935" s="3"/>
      <c r="U935" s="2">
        <v>0</v>
      </c>
      <c r="V935" s="2">
        <v>0</v>
      </c>
      <c r="W935" s="2">
        <v>0</v>
      </c>
      <c r="X935" s="2">
        <v>62.5</v>
      </c>
      <c r="Y935" t="str">
        <f t="shared" si="56"/>
        <v>Javorius Allen</v>
      </c>
      <c r="Z935" t="str">
        <f t="shared" si="57"/>
        <v>2019-Javorius Allen</v>
      </c>
      <c r="AA935" s="13">
        <f t="shared" si="58"/>
        <v>14.4</v>
      </c>
      <c r="AB935">
        <f t="shared" si="59"/>
        <v>6.4</v>
      </c>
    </row>
    <row r="936" spans="1:28" x14ac:dyDescent="0.2">
      <c r="A936">
        <v>2019</v>
      </c>
      <c r="B936" s="1">
        <v>436</v>
      </c>
      <c r="C936" s="2" t="s">
        <v>1041</v>
      </c>
      <c r="D936" s="2" t="s">
        <v>16</v>
      </c>
      <c r="E936" s="2">
        <v>26</v>
      </c>
      <c r="F936" s="2" t="s">
        <v>311</v>
      </c>
      <c r="G936" s="2">
        <v>8</v>
      </c>
      <c r="H936" s="2">
        <v>5</v>
      </c>
      <c r="I936" s="2">
        <v>3</v>
      </c>
      <c r="J936" s="2">
        <v>1</v>
      </c>
      <c r="K936" s="2">
        <v>11</v>
      </c>
      <c r="L936" s="2">
        <v>0</v>
      </c>
      <c r="M936" s="2">
        <v>1</v>
      </c>
      <c r="N936" s="2">
        <v>3</v>
      </c>
      <c r="O936" s="2">
        <v>3</v>
      </c>
      <c r="P936" s="2">
        <v>8</v>
      </c>
      <c r="Q936" s="2">
        <v>8</v>
      </c>
      <c r="R936" s="2">
        <v>0.7</v>
      </c>
      <c r="S936" s="2">
        <v>0</v>
      </c>
      <c r="T936" s="3"/>
      <c r="U936" s="2">
        <v>0</v>
      </c>
      <c r="V936" s="2">
        <v>0</v>
      </c>
      <c r="W936" s="2">
        <v>0</v>
      </c>
      <c r="X936" s="2">
        <v>45.1</v>
      </c>
      <c r="Y936" t="str">
        <f t="shared" si="56"/>
        <v>Antony Auclair</v>
      </c>
      <c r="Z936" t="str">
        <f t="shared" si="57"/>
        <v>2019-Antony Auclair</v>
      </c>
      <c r="AA936" s="13">
        <f t="shared" si="58"/>
        <v>22</v>
      </c>
      <c r="AB936">
        <f t="shared" si="59"/>
        <v>16</v>
      </c>
    </row>
    <row r="937" spans="1:28" x14ac:dyDescent="0.2">
      <c r="A937">
        <v>2019</v>
      </c>
      <c r="B937" s="1">
        <v>437</v>
      </c>
      <c r="C937" s="2" t="s">
        <v>210</v>
      </c>
      <c r="D937" s="2" t="s">
        <v>90</v>
      </c>
      <c r="E937" s="2">
        <v>24</v>
      </c>
      <c r="F937" s="2" t="s">
        <v>165</v>
      </c>
      <c r="G937" s="2">
        <v>5</v>
      </c>
      <c r="H937" s="2">
        <v>5</v>
      </c>
      <c r="I937" s="2">
        <v>1</v>
      </c>
      <c r="J937" s="2">
        <v>1</v>
      </c>
      <c r="K937" s="2">
        <v>19</v>
      </c>
      <c r="L937" s="2">
        <v>1</v>
      </c>
      <c r="M937" s="2">
        <v>1</v>
      </c>
      <c r="N937" s="2">
        <v>14</v>
      </c>
      <c r="O937" s="2">
        <v>14</v>
      </c>
      <c r="P937" s="2">
        <v>5</v>
      </c>
      <c r="Q937" s="2">
        <v>5</v>
      </c>
      <c r="R937" s="2">
        <v>14</v>
      </c>
      <c r="S937" s="2">
        <v>0</v>
      </c>
      <c r="T937" s="3"/>
      <c r="U937" s="2">
        <v>0</v>
      </c>
      <c r="V937" s="2">
        <v>0</v>
      </c>
      <c r="W937" s="2">
        <v>0</v>
      </c>
      <c r="X937" s="2">
        <v>158.30000000000001</v>
      </c>
      <c r="Y937" t="str">
        <f t="shared" si="56"/>
        <v>David Blough</v>
      </c>
      <c r="Z937" t="str">
        <f t="shared" si="57"/>
        <v>2019-David Blough</v>
      </c>
      <c r="AA937" s="13">
        <f t="shared" si="58"/>
        <v>60.8</v>
      </c>
      <c r="AB937">
        <f t="shared" si="59"/>
        <v>16</v>
      </c>
    </row>
    <row r="938" spans="1:28" x14ac:dyDescent="0.2">
      <c r="A938">
        <v>2019</v>
      </c>
      <c r="B938" s="1">
        <v>438</v>
      </c>
      <c r="C938" s="2" t="s">
        <v>1183</v>
      </c>
      <c r="D938" s="2" t="s">
        <v>39</v>
      </c>
      <c r="E938" s="2">
        <v>24</v>
      </c>
      <c r="F938" s="2" t="s">
        <v>467</v>
      </c>
      <c r="G938" s="2">
        <v>16</v>
      </c>
      <c r="H938" s="2">
        <v>16</v>
      </c>
      <c r="I938" s="2">
        <v>1</v>
      </c>
      <c r="J938" s="2">
        <v>1</v>
      </c>
      <c r="K938" s="2">
        <v>-4</v>
      </c>
      <c r="L938" s="2">
        <v>0</v>
      </c>
      <c r="M938" s="3"/>
      <c r="N938" s="2">
        <v>0</v>
      </c>
      <c r="O938" s="2">
        <v>0</v>
      </c>
      <c r="P938" s="2">
        <v>-4</v>
      </c>
      <c r="Q938" s="2">
        <v>-4</v>
      </c>
      <c r="R938" s="2">
        <v>0</v>
      </c>
      <c r="S938" s="2">
        <v>0</v>
      </c>
      <c r="T938" s="3"/>
      <c r="U938" s="2">
        <v>0</v>
      </c>
      <c r="V938" s="2">
        <v>0</v>
      </c>
      <c r="W938" s="2">
        <v>0</v>
      </c>
      <c r="X938" s="2">
        <v>79.2</v>
      </c>
      <c r="Y938" t="str">
        <f t="shared" si="56"/>
        <v>Garrett Bradbury</v>
      </c>
      <c r="Z938" t="str">
        <f t="shared" si="57"/>
        <v>2019-Garrett Bradbury</v>
      </c>
      <c r="AA938" s="13">
        <f t="shared" si="58"/>
        <v>-4</v>
      </c>
      <c r="AB938">
        <f t="shared" si="59"/>
        <v>-4</v>
      </c>
    </row>
    <row r="939" spans="1:28" x14ac:dyDescent="0.2">
      <c r="A939">
        <v>2019</v>
      </c>
      <c r="B939" s="1">
        <v>439</v>
      </c>
      <c r="C939" s="2" t="s">
        <v>144</v>
      </c>
      <c r="D939" s="2" t="s">
        <v>58</v>
      </c>
      <c r="E939" s="2">
        <v>27</v>
      </c>
      <c r="F939" s="2" t="s">
        <v>97</v>
      </c>
      <c r="G939" s="2">
        <v>15</v>
      </c>
      <c r="H939" s="2">
        <v>15</v>
      </c>
      <c r="I939" s="2">
        <v>1</v>
      </c>
      <c r="J939" s="2">
        <v>1</v>
      </c>
      <c r="K939" s="2">
        <v>2</v>
      </c>
      <c r="L939" s="2">
        <v>0</v>
      </c>
      <c r="M939" s="2">
        <v>0</v>
      </c>
      <c r="N939" s="2">
        <v>0</v>
      </c>
      <c r="O939" s="2">
        <v>0</v>
      </c>
      <c r="P939" s="2">
        <v>2</v>
      </c>
      <c r="Q939" s="2">
        <v>2</v>
      </c>
      <c r="R939" s="2">
        <v>0</v>
      </c>
      <c r="S939" s="2">
        <v>0</v>
      </c>
      <c r="T939" s="3"/>
      <c r="U939" s="2">
        <v>0</v>
      </c>
      <c r="V939" s="2">
        <v>0</v>
      </c>
      <c r="W939" s="2">
        <v>0</v>
      </c>
      <c r="X939" s="2">
        <v>79.2</v>
      </c>
      <c r="Y939" t="str">
        <f t="shared" si="56"/>
        <v>Jacoby Brissett</v>
      </c>
      <c r="Z939" t="str">
        <f t="shared" si="57"/>
        <v>2019-Jacoby Brissett</v>
      </c>
      <c r="AA939" s="13">
        <f t="shared" si="58"/>
        <v>2.1333333333333333</v>
      </c>
      <c r="AB939">
        <f t="shared" si="59"/>
        <v>2.1333333333333333</v>
      </c>
    </row>
    <row r="940" spans="1:28" x14ac:dyDescent="0.2">
      <c r="A940">
        <v>2019</v>
      </c>
      <c r="B940" s="1">
        <v>440</v>
      </c>
      <c r="C940" s="2" t="s">
        <v>1184</v>
      </c>
      <c r="D940" s="2" t="s">
        <v>37</v>
      </c>
      <c r="E940" s="2">
        <v>23</v>
      </c>
      <c r="F940" s="3"/>
      <c r="G940" s="2">
        <v>12</v>
      </c>
      <c r="H940" s="2">
        <v>0</v>
      </c>
      <c r="I940" s="2">
        <v>1</v>
      </c>
      <c r="J940" s="2">
        <v>1</v>
      </c>
      <c r="K940" s="2">
        <v>15</v>
      </c>
      <c r="L940" s="2">
        <v>1</v>
      </c>
      <c r="M940" s="2">
        <v>1</v>
      </c>
      <c r="N940" s="2">
        <v>15</v>
      </c>
      <c r="O940" s="2">
        <v>15</v>
      </c>
      <c r="P940" s="2">
        <v>0</v>
      </c>
      <c r="Q940" s="2">
        <v>0</v>
      </c>
      <c r="R940" s="2">
        <v>15</v>
      </c>
      <c r="S940" s="2">
        <v>0</v>
      </c>
      <c r="T940" s="3"/>
      <c r="U940" s="2">
        <v>0</v>
      </c>
      <c r="V940" s="2">
        <v>0</v>
      </c>
      <c r="W940" s="2">
        <v>0</v>
      </c>
      <c r="X940" s="2">
        <v>158.30000000000001</v>
      </c>
      <c r="Y940" t="str">
        <f t="shared" si="56"/>
        <v>Ventell Bryant</v>
      </c>
      <c r="Z940" t="str">
        <f t="shared" si="57"/>
        <v>2019-Ventell Bryant</v>
      </c>
      <c r="AA940" s="13">
        <f t="shared" si="58"/>
        <v>20</v>
      </c>
      <c r="AB940">
        <f t="shared" si="59"/>
        <v>0</v>
      </c>
    </row>
    <row r="941" spans="1:28" x14ac:dyDescent="0.2">
      <c r="A941">
        <v>2019</v>
      </c>
      <c r="B941" s="1">
        <v>441</v>
      </c>
      <c r="C941" s="2" t="s">
        <v>1185</v>
      </c>
      <c r="D941" s="2" t="s">
        <v>26</v>
      </c>
      <c r="E941" s="2">
        <v>26</v>
      </c>
      <c r="F941" s="2" t="s">
        <v>327</v>
      </c>
      <c r="G941" s="2">
        <v>16</v>
      </c>
      <c r="H941" s="2">
        <v>16</v>
      </c>
      <c r="I941" s="2">
        <v>1</v>
      </c>
      <c r="J941" s="2">
        <v>1</v>
      </c>
      <c r="K941" s="2">
        <v>11</v>
      </c>
      <c r="L941" s="2">
        <v>0</v>
      </c>
      <c r="M941" s="2">
        <v>1</v>
      </c>
      <c r="N941" s="2">
        <v>3</v>
      </c>
      <c r="O941" s="2">
        <v>3</v>
      </c>
      <c r="P941" s="2">
        <v>8</v>
      </c>
      <c r="Q941" s="2">
        <v>8</v>
      </c>
      <c r="R941" s="2">
        <v>3</v>
      </c>
      <c r="S941" s="2">
        <v>0</v>
      </c>
      <c r="T941" s="3"/>
      <c r="U941" s="2">
        <v>0</v>
      </c>
      <c r="V941" s="2">
        <v>0</v>
      </c>
      <c r="W941" s="2">
        <v>0</v>
      </c>
      <c r="X941" s="2">
        <v>112.5</v>
      </c>
      <c r="Y941" t="str">
        <f t="shared" si="56"/>
        <v>Kevin Byard</v>
      </c>
      <c r="Z941" t="str">
        <f t="shared" si="57"/>
        <v>2019-Kevin Byard</v>
      </c>
      <c r="AA941" s="13">
        <f t="shared" si="58"/>
        <v>11</v>
      </c>
      <c r="AB941">
        <f t="shared" si="59"/>
        <v>8</v>
      </c>
    </row>
    <row r="942" spans="1:28" x14ac:dyDescent="0.2">
      <c r="A942">
        <v>2019</v>
      </c>
      <c r="B942" s="1">
        <v>442</v>
      </c>
      <c r="C942" s="2" t="s">
        <v>1028</v>
      </c>
      <c r="D942" s="2" t="s">
        <v>49</v>
      </c>
      <c r="E942" s="2">
        <v>26</v>
      </c>
      <c r="F942" s="3"/>
      <c r="G942" s="2">
        <v>6</v>
      </c>
      <c r="H942" s="2">
        <v>3</v>
      </c>
      <c r="I942" s="2">
        <v>4</v>
      </c>
      <c r="J942" s="2">
        <v>1</v>
      </c>
      <c r="K942" s="2">
        <v>9</v>
      </c>
      <c r="L942" s="2">
        <v>0</v>
      </c>
      <c r="M942" s="2">
        <v>1</v>
      </c>
      <c r="N942" s="2">
        <v>5</v>
      </c>
      <c r="O942" s="2">
        <v>5</v>
      </c>
      <c r="P942" s="2">
        <v>4</v>
      </c>
      <c r="Q942" s="2">
        <v>4</v>
      </c>
      <c r="R942" s="2">
        <v>10.3</v>
      </c>
      <c r="S942" s="2">
        <v>0</v>
      </c>
      <c r="T942" s="3"/>
      <c r="U942" s="2">
        <v>1</v>
      </c>
      <c r="V942" s="2">
        <v>25</v>
      </c>
      <c r="W942" s="2">
        <v>0</v>
      </c>
      <c r="X942" s="2">
        <v>39.6</v>
      </c>
      <c r="Y942" t="str">
        <f t="shared" si="56"/>
        <v>Austin Carr</v>
      </c>
      <c r="Z942" t="str">
        <f t="shared" si="57"/>
        <v>2019-Austin Carr</v>
      </c>
      <c r="AA942" s="13">
        <f t="shared" si="58"/>
        <v>24</v>
      </c>
      <c r="AB942">
        <f t="shared" si="59"/>
        <v>10.666666666666666</v>
      </c>
    </row>
    <row r="943" spans="1:28" x14ac:dyDescent="0.2">
      <c r="A943">
        <v>2019</v>
      </c>
      <c r="B943" s="1">
        <v>443</v>
      </c>
      <c r="C943" s="2" t="s">
        <v>1097</v>
      </c>
      <c r="D943" s="2" t="s">
        <v>55</v>
      </c>
      <c r="E943" s="2">
        <v>26</v>
      </c>
      <c r="F943" s="3"/>
      <c r="G943" s="2">
        <v>4</v>
      </c>
      <c r="H943" s="2">
        <v>2</v>
      </c>
      <c r="I943" s="2">
        <v>2</v>
      </c>
      <c r="J943" s="2">
        <v>1</v>
      </c>
      <c r="K943" s="2">
        <v>12</v>
      </c>
      <c r="L943" s="2">
        <v>0</v>
      </c>
      <c r="M943" s="2">
        <v>1</v>
      </c>
      <c r="N943" s="2">
        <v>12</v>
      </c>
      <c r="O943" s="2">
        <v>12</v>
      </c>
      <c r="P943" s="2">
        <v>0</v>
      </c>
      <c r="Q943" s="2">
        <v>0</v>
      </c>
      <c r="R943" s="2">
        <v>9.5</v>
      </c>
      <c r="S943" s="2">
        <v>0</v>
      </c>
      <c r="T943" s="3"/>
      <c r="U943" s="2">
        <v>1</v>
      </c>
      <c r="V943" s="2">
        <v>50</v>
      </c>
      <c r="W943" s="2">
        <v>0</v>
      </c>
      <c r="X943" s="2">
        <v>68.7</v>
      </c>
      <c r="Y943" t="str">
        <f t="shared" si="56"/>
        <v>Sean Culkin</v>
      </c>
      <c r="Z943" t="str">
        <f t="shared" si="57"/>
        <v>2019-Sean Culkin</v>
      </c>
      <c r="AA943" s="13">
        <f t="shared" si="58"/>
        <v>48</v>
      </c>
      <c r="AB943">
        <f t="shared" si="59"/>
        <v>0</v>
      </c>
    </row>
    <row r="944" spans="1:28" x14ac:dyDescent="0.2">
      <c r="A944">
        <v>2019</v>
      </c>
      <c r="B944" s="1">
        <v>444</v>
      </c>
      <c r="C944" s="2" t="s">
        <v>161</v>
      </c>
      <c r="D944" s="2" t="s">
        <v>86</v>
      </c>
      <c r="E944" s="2">
        <v>32</v>
      </c>
      <c r="F944" s="2" t="s">
        <v>97</v>
      </c>
      <c r="G944" s="2">
        <v>13</v>
      </c>
      <c r="H944" s="2">
        <v>13</v>
      </c>
      <c r="I944" s="2">
        <v>1</v>
      </c>
      <c r="J944" s="2">
        <v>1</v>
      </c>
      <c r="K944" s="2">
        <v>-4</v>
      </c>
      <c r="L944" s="2">
        <v>0</v>
      </c>
      <c r="M944" s="2">
        <v>0</v>
      </c>
      <c r="N944" s="2">
        <v>-8</v>
      </c>
      <c r="O944" s="2">
        <v>-8</v>
      </c>
      <c r="P944" s="2">
        <v>4</v>
      </c>
      <c r="Q944" s="2">
        <v>4</v>
      </c>
      <c r="R944" s="2">
        <v>-8</v>
      </c>
      <c r="S944" s="2">
        <v>0</v>
      </c>
      <c r="T944" s="3"/>
      <c r="U944" s="2">
        <v>0</v>
      </c>
      <c r="V944" s="2">
        <v>0</v>
      </c>
      <c r="W944" s="2">
        <v>0</v>
      </c>
      <c r="X944" s="2">
        <v>79.2</v>
      </c>
      <c r="Y944" t="str">
        <f t="shared" si="56"/>
        <v>Andy Dalton</v>
      </c>
      <c r="Z944" t="str">
        <f t="shared" si="57"/>
        <v>2019-Andy Dalton</v>
      </c>
      <c r="AA944" s="13">
        <f t="shared" si="58"/>
        <v>-4.9230769230769234</v>
      </c>
      <c r="AB944">
        <f t="shared" si="59"/>
        <v>4.9230769230769234</v>
      </c>
    </row>
    <row r="945" spans="1:28" x14ac:dyDescent="0.2">
      <c r="A945">
        <v>2019</v>
      </c>
      <c r="B945" s="1">
        <v>445</v>
      </c>
      <c r="C945" s="2" t="s">
        <v>1186</v>
      </c>
      <c r="D945" s="2" t="s">
        <v>88</v>
      </c>
      <c r="E945" s="2">
        <v>25</v>
      </c>
      <c r="F945" s="3"/>
      <c r="G945" s="2">
        <v>11</v>
      </c>
      <c r="H945" s="2">
        <v>0</v>
      </c>
      <c r="I945" s="2">
        <v>3</v>
      </c>
      <c r="J945" s="2">
        <v>1</v>
      </c>
      <c r="K945" s="2">
        <v>4</v>
      </c>
      <c r="L945" s="2">
        <v>0</v>
      </c>
      <c r="M945" s="2">
        <v>1</v>
      </c>
      <c r="N945" s="2">
        <v>4</v>
      </c>
      <c r="O945" s="2">
        <v>4</v>
      </c>
      <c r="P945" s="2">
        <v>0</v>
      </c>
      <c r="Q945" s="2">
        <v>0</v>
      </c>
      <c r="R945" s="2">
        <v>7.3</v>
      </c>
      <c r="S945" s="2">
        <v>0</v>
      </c>
      <c r="T945" s="3"/>
      <c r="U945" s="2">
        <v>0</v>
      </c>
      <c r="V945" s="2">
        <v>0</v>
      </c>
      <c r="W945" s="2">
        <v>0</v>
      </c>
      <c r="X945" s="2">
        <v>42.4</v>
      </c>
      <c r="Y945" t="str">
        <f t="shared" si="56"/>
        <v>Darrell Daniels</v>
      </c>
      <c r="Z945" t="str">
        <f t="shared" si="57"/>
        <v>2019-Darrell Daniels</v>
      </c>
      <c r="AA945" s="13">
        <f t="shared" si="58"/>
        <v>5.8181818181818183</v>
      </c>
      <c r="AB945">
        <f t="shared" si="59"/>
        <v>0</v>
      </c>
    </row>
    <row r="946" spans="1:28" x14ac:dyDescent="0.2">
      <c r="A946">
        <v>2019</v>
      </c>
      <c r="B946" s="1">
        <v>446</v>
      </c>
      <c r="C946" s="2" t="s">
        <v>1187</v>
      </c>
      <c r="D946" s="2" t="s">
        <v>31</v>
      </c>
      <c r="E946" s="2">
        <v>30</v>
      </c>
      <c r="F946" s="3"/>
      <c r="G946" s="2">
        <v>16</v>
      </c>
      <c r="H946" s="2">
        <v>0</v>
      </c>
      <c r="I946" s="2">
        <v>1</v>
      </c>
      <c r="J946" s="2">
        <v>1</v>
      </c>
      <c r="K946" s="2">
        <v>7</v>
      </c>
      <c r="L946" s="2">
        <v>0</v>
      </c>
      <c r="M946" s="2">
        <v>1</v>
      </c>
      <c r="N946" s="2">
        <v>2</v>
      </c>
      <c r="O946" s="2">
        <v>2</v>
      </c>
      <c r="P946" s="2">
        <v>5</v>
      </c>
      <c r="Q946" s="2">
        <v>5</v>
      </c>
      <c r="R946" s="2">
        <v>2</v>
      </c>
      <c r="S946" s="2">
        <v>0</v>
      </c>
      <c r="T946" s="3"/>
      <c r="U946" s="2">
        <v>0</v>
      </c>
      <c r="V946" s="2">
        <v>0</v>
      </c>
      <c r="W946" s="2">
        <v>0</v>
      </c>
      <c r="X946" s="2">
        <v>95.8</v>
      </c>
      <c r="Y946" t="str">
        <f t="shared" si="56"/>
        <v>Cody Davis</v>
      </c>
      <c r="Z946" t="str">
        <f t="shared" si="57"/>
        <v>2019-Cody Davis</v>
      </c>
      <c r="AA946" s="13">
        <f t="shared" si="58"/>
        <v>7</v>
      </c>
      <c r="AB946">
        <f t="shared" si="59"/>
        <v>5</v>
      </c>
    </row>
    <row r="947" spans="1:28" x14ac:dyDescent="0.2">
      <c r="A947">
        <v>2019</v>
      </c>
      <c r="B947" s="1">
        <v>447</v>
      </c>
      <c r="C947" s="2" t="s">
        <v>1188</v>
      </c>
      <c r="D947" s="2" t="s">
        <v>26</v>
      </c>
      <c r="E947" s="2">
        <v>24</v>
      </c>
      <c r="F947" s="3"/>
      <c r="G947" s="2">
        <v>1</v>
      </c>
      <c r="H947" s="2">
        <v>0</v>
      </c>
      <c r="I947" s="2">
        <v>1</v>
      </c>
      <c r="J947" s="2">
        <v>1</v>
      </c>
      <c r="K947" s="2">
        <v>16</v>
      </c>
      <c r="L947" s="2">
        <v>0</v>
      </c>
      <c r="M947" s="2">
        <v>1</v>
      </c>
      <c r="N947" s="2">
        <v>16</v>
      </c>
      <c r="O947" s="2">
        <v>16</v>
      </c>
      <c r="P947" s="2">
        <v>0</v>
      </c>
      <c r="Q947" s="2">
        <v>0</v>
      </c>
      <c r="R947" s="2">
        <v>16</v>
      </c>
      <c r="S947" s="2">
        <v>0</v>
      </c>
      <c r="T947" s="3"/>
      <c r="U947" s="2">
        <v>0</v>
      </c>
      <c r="V947" s="2">
        <v>0</v>
      </c>
      <c r="W947" s="2">
        <v>0</v>
      </c>
      <c r="X947" s="2">
        <v>118.7</v>
      </c>
      <c r="Y947" t="str">
        <f t="shared" si="56"/>
        <v>Rashard Davis</v>
      </c>
      <c r="Z947" t="str">
        <f t="shared" si="57"/>
        <v>2019-Rashard Davis</v>
      </c>
      <c r="AA947" s="13">
        <f t="shared" si="58"/>
        <v>256</v>
      </c>
      <c r="AB947">
        <f t="shared" si="59"/>
        <v>0</v>
      </c>
    </row>
    <row r="948" spans="1:28" x14ac:dyDescent="0.2">
      <c r="A948">
        <v>2019</v>
      </c>
      <c r="B948" s="1">
        <v>448</v>
      </c>
      <c r="C948" s="2" t="s">
        <v>1098</v>
      </c>
      <c r="D948" s="2" t="s">
        <v>21</v>
      </c>
      <c r="E948" s="2">
        <v>25</v>
      </c>
      <c r="F948" s="2" t="s">
        <v>1099</v>
      </c>
      <c r="G948" s="2">
        <v>16</v>
      </c>
      <c r="H948" s="2">
        <v>16</v>
      </c>
      <c r="I948" s="2">
        <v>1</v>
      </c>
      <c r="J948" s="2">
        <v>1</v>
      </c>
      <c r="K948" s="2">
        <v>1</v>
      </c>
      <c r="L948" s="2">
        <v>1</v>
      </c>
      <c r="M948" s="2">
        <v>1</v>
      </c>
      <c r="N948" s="2">
        <v>1</v>
      </c>
      <c r="O948" s="2">
        <v>1</v>
      </c>
      <c r="P948" s="2">
        <v>0</v>
      </c>
      <c r="Q948" s="2">
        <v>0</v>
      </c>
      <c r="R948" s="2">
        <v>1</v>
      </c>
      <c r="S948" s="2">
        <v>0</v>
      </c>
      <c r="T948" s="3"/>
      <c r="U948" s="2">
        <v>0</v>
      </c>
      <c r="V948" s="2">
        <v>0</v>
      </c>
      <c r="W948" s="2">
        <v>0</v>
      </c>
      <c r="X948" s="2">
        <v>118.7</v>
      </c>
      <c r="Y948" t="str">
        <f t="shared" si="56"/>
        <v>Dion Dawkins</v>
      </c>
      <c r="Z948" t="str">
        <f t="shared" si="57"/>
        <v>2019-Dion Dawkins</v>
      </c>
      <c r="AA948" s="13">
        <f t="shared" si="58"/>
        <v>1</v>
      </c>
      <c r="AB948">
        <f t="shared" si="59"/>
        <v>0</v>
      </c>
    </row>
    <row r="949" spans="1:28" x14ac:dyDescent="0.2">
      <c r="A949">
        <v>2019</v>
      </c>
      <c r="B949" s="1">
        <v>449</v>
      </c>
      <c r="C949" s="2" t="s">
        <v>1189</v>
      </c>
      <c r="D949" s="2" t="s">
        <v>78</v>
      </c>
      <c r="E949" s="2">
        <v>23</v>
      </c>
      <c r="F949" s="2" t="s">
        <v>344</v>
      </c>
      <c r="G949" s="2">
        <v>16</v>
      </c>
      <c r="H949" s="2">
        <v>15</v>
      </c>
      <c r="I949" s="2">
        <v>1</v>
      </c>
      <c r="J949" s="2">
        <v>1</v>
      </c>
      <c r="K949" s="2">
        <v>0</v>
      </c>
      <c r="L949" s="2">
        <v>0</v>
      </c>
      <c r="M949" s="3"/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3"/>
      <c r="U949" s="2">
        <v>0</v>
      </c>
      <c r="V949" s="2">
        <v>0</v>
      </c>
      <c r="W949" s="2">
        <v>0</v>
      </c>
      <c r="X949" s="2">
        <v>79.2</v>
      </c>
      <c r="Y949" t="str">
        <f t="shared" si="56"/>
        <v>Michael Deiter</v>
      </c>
      <c r="Z949" t="str">
        <f t="shared" si="57"/>
        <v>2019-Michael Deiter</v>
      </c>
      <c r="AA949" s="13">
        <f t="shared" si="58"/>
        <v>0</v>
      </c>
      <c r="AB949">
        <f t="shared" si="59"/>
        <v>0</v>
      </c>
    </row>
    <row r="950" spans="1:28" x14ac:dyDescent="0.2">
      <c r="A950">
        <v>2019</v>
      </c>
      <c r="B950" s="1">
        <v>450</v>
      </c>
      <c r="C950" s="2" t="s">
        <v>174</v>
      </c>
      <c r="D950" s="2" t="s">
        <v>90</v>
      </c>
      <c r="E950" s="2">
        <v>26</v>
      </c>
      <c r="F950" s="2" t="s">
        <v>175</v>
      </c>
      <c r="G950" s="2">
        <v>3</v>
      </c>
      <c r="H950" s="2">
        <v>3</v>
      </c>
      <c r="I950" s="2">
        <v>1</v>
      </c>
      <c r="J950" s="2">
        <v>1</v>
      </c>
      <c r="K950" s="2">
        <v>6</v>
      </c>
      <c r="L950" s="2">
        <v>0</v>
      </c>
      <c r="M950" s="2">
        <v>0</v>
      </c>
      <c r="N950" s="2">
        <v>-3</v>
      </c>
      <c r="O950" s="2">
        <v>-3</v>
      </c>
      <c r="P950" s="2">
        <v>9</v>
      </c>
      <c r="Q950" s="2">
        <v>9</v>
      </c>
      <c r="R950" s="2">
        <v>-3</v>
      </c>
      <c r="S950" s="2">
        <v>0</v>
      </c>
      <c r="T950" s="3"/>
      <c r="U950" s="2">
        <v>0</v>
      </c>
      <c r="V950" s="2">
        <v>0</v>
      </c>
      <c r="W950" s="2">
        <v>0</v>
      </c>
      <c r="X950" s="2">
        <v>91.7</v>
      </c>
      <c r="Y950" t="str">
        <f t="shared" si="56"/>
        <v>Jeff Driskel</v>
      </c>
      <c r="Z950" t="str">
        <f t="shared" si="57"/>
        <v>2019-Jeff Driskel</v>
      </c>
      <c r="AA950" s="13">
        <f t="shared" si="58"/>
        <v>32</v>
      </c>
      <c r="AB950">
        <f t="shared" si="59"/>
        <v>48</v>
      </c>
    </row>
    <row r="951" spans="1:28" x14ac:dyDescent="0.2">
      <c r="A951">
        <v>2019</v>
      </c>
      <c r="B951" s="1">
        <v>451</v>
      </c>
      <c r="C951" s="2" t="s">
        <v>555</v>
      </c>
      <c r="D951" s="2" t="s">
        <v>68</v>
      </c>
      <c r="E951" s="2">
        <v>27</v>
      </c>
      <c r="F951" s="3"/>
      <c r="G951" s="2">
        <v>1</v>
      </c>
      <c r="H951" s="2">
        <v>1</v>
      </c>
      <c r="I951" s="2">
        <v>3</v>
      </c>
      <c r="J951" s="2">
        <v>1</v>
      </c>
      <c r="K951" s="2">
        <v>-4</v>
      </c>
      <c r="L951" s="2">
        <v>0</v>
      </c>
      <c r="M951" s="3"/>
      <c r="N951" s="2">
        <v>0</v>
      </c>
      <c r="O951" s="2">
        <v>0</v>
      </c>
      <c r="P951" s="2">
        <v>-4</v>
      </c>
      <c r="Q951" s="2">
        <v>-4</v>
      </c>
      <c r="R951" s="2">
        <v>11.7</v>
      </c>
      <c r="S951" s="2">
        <v>0</v>
      </c>
      <c r="T951" s="3"/>
      <c r="U951" s="2">
        <v>0</v>
      </c>
      <c r="V951" s="2">
        <v>0</v>
      </c>
      <c r="W951" s="2">
        <v>0</v>
      </c>
      <c r="X951" s="2">
        <v>42.4</v>
      </c>
      <c r="Y951" t="str">
        <f t="shared" si="56"/>
        <v>Quincy Enunwa</v>
      </c>
      <c r="Z951" t="str">
        <f t="shared" si="57"/>
        <v>2019-Quincy Enunwa</v>
      </c>
      <c r="AA951" s="13">
        <f t="shared" si="58"/>
        <v>-64</v>
      </c>
      <c r="AB951">
        <f t="shared" si="59"/>
        <v>-64</v>
      </c>
    </row>
    <row r="952" spans="1:28" x14ac:dyDescent="0.2">
      <c r="A952">
        <v>2019</v>
      </c>
      <c r="B952" s="1">
        <v>452</v>
      </c>
      <c r="C952" s="2" t="s">
        <v>1190</v>
      </c>
      <c r="D952" s="2" t="s">
        <v>72</v>
      </c>
      <c r="E952" s="2">
        <v>23</v>
      </c>
      <c r="F952" s="3"/>
      <c r="G952" s="2">
        <v>4</v>
      </c>
      <c r="H952" s="2">
        <v>0</v>
      </c>
      <c r="I952" s="2">
        <v>1</v>
      </c>
      <c r="J952" s="2">
        <v>1</v>
      </c>
      <c r="K952" s="2">
        <v>4</v>
      </c>
      <c r="L952" s="2">
        <v>0</v>
      </c>
      <c r="M952" s="2">
        <v>1</v>
      </c>
      <c r="N952" s="2">
        <v>2</v>
      </c>
      <c r="O952" s="2">
        <v>2</v>
      </c>
      <c r="P952" s="2">
        <v>2</v>
      </c>
      <c r="Q952" s="2">
        <v>2</v>
      </c>
      <c r="R952" s="2">
        <v>2</v>
      </c>
      <c r="S952" s="2">
        <v>1</v>
      </c>
      <c r="T952" s="2">
        <v>1</v>
      </c>
      <c r="U952" s="2">
        <v>0</v>
      </c>
      <c r="V952" s="2">
        <v>0</v>
      </c>
      <c r="W952" s="2">
        <v>0</v>
      </c>
      <c r="X952" s="2">
        <v>83.3</v>
      </c>
      <c r="Y952" t="str">
        <f t="shared" si="56"/>
        <v>Zach Gentry</v>
      </c>
      <c r="Z952" t="str">
        <f t="shared" si="57"/>
        <v>2019-Zach Gentry</v>
      </c>
      <c r="AA952" s="13">
        <f t="shared" si="58"/>
        <v>16</v>
      </c>
      <c r="AB952">
        <f t="shared" si="59"/>
        <v>8</v>
      </c>
    </row>
    <row r="953" spans="1:28" x14ac:dyDescent="0.2">
      <c r="A953">
        <v>2019</v>
      </c>
      <c r="B953" s="1">
        <v>453</v>
      </c>
      <c r="C953" s="2" t="s">
        <v>1191</v>
      </c>
      <c r="D953" s="2" t="s">
        <v>16</v>
      </c>
      <c r="E953" s="2">
        <v>26</v>
      </c>
      <c r="F953" s="3"/>
      <c r="G953" s="2">
        <v>2</v>
      </c>
      <c r="H953" s="2">
        <v>0</v>
      </c>
      <c r="I953" s="2">
        <v>1</v>
      </c>
      <c r="J953" s="2">
        <v>1</v>
      </c>
      <c r="K953" s="2">
        <v>3</v>
      </c>
      <c r="L953" s="2">
        <v>0</v>
      </c>
      <c r="M953" s="3"/>
      <c r="N953" s="2">
        <v>2</v>
      </c>
      <c r="O953" s="2">
        <v>2</v>
      </c>
      <c r="P953" s="2">
        <v>1</v>
      </c>
      <c r="Q953" s="2">
        <v>1</v>
      </c>
      <c r="R953" s="2">
        <v>2</v>
      </c>
      <c r="S953" s="2">
        <v>0</v>
      </c>
      <c r="T953" s="3"/>
      <c r="U953" s="2">
        <v>0</v>
      </c>
      <c r="V953" s="2">
        <v>0</v>
      </c>
      <c r="W953" s="2">
        <v>0</v>
      </c>
      <c r="X953" s="2">
        <v>79.2</v>
      </c>
      <c r="Y953" t="str">
        <f t="shared" si="56"/>
        <v>Cyril Grayson</v>
      </c>
      <c r="Z953" t="str">
        <f t="shared" si="57"/>
        <v>2019-Cyril Grayson</v>
      </c>
      <c r="AA953" s="13">
        <f t="shared" si="58"/>
        <v>24</v>
      </c>
      <c r="AB953">
        <f t="shared" si="59"/>
        <v>8</v>
      </c>
    </row>
    <row r="954" spans="1:28" x14ac:dyDescent="0.2">
      <c r="A954">
        <v>2019</v>
      </c>
      <c r="B954" s="1">
        <v>454</v>
      </c>
      <c r="C954" s="2" t="s">
        <v>1045</v>
      </c>
      <c r="D954" s="2" t="s">
        <v>72</v>
      </c>
      <c r="E954" s="2">
        <v>27</v>
      </c>
      <c r="F954" s="3"/>
      <c r="G954" s="2">
        <v>3</v>
      </c>
      <c r="H954" s="2">
        <v>1</v>
      </c>
      <c r="I954" s="2">
        <v>3</v>
      </c>
      <c r="J954" s="2">
        <v>1</v>
      </c>
      <c r="K954" s="2">
        <v>3</v>
      </c>
      <c r="L954" s="2">
        <v>0</v>
      </c>
      <c r="M954" s="3"/>
      <c r="N954" s="2">
        <v>1</v>
      </c>
      <c r="O954" s="2">
        <v>1</v>
      </c>
      <c r="P954" s="2">
        <v>2</v>
      </c>
      <c r="Q954" s="2">
        <v>2</v>
      </c>
      <c r="R954" s="2">
        <v>3</v>
      </c>
      <c r="S954" s="2">
        <v>0</v>
      </c>
      <c r="T954" s="3"/>
      <c r="U954" s="2">
        <v>1</v>
      </c>
      <c r="V954" s="2">
        <v>33.299999999999997</v>
      </c>
      <c r="W954" s="2">
        <v>0</v>
      </c>
      <c r="X954" s="2">
        <v>42.4</v>
      </c>
      <c r="Y954" t="str">
        <f t="shared" si="56"/>
        <v>Xavier Grimble</v>
      </c>
      <c r="Z954" t="str">
        <f t="shared" si="57"/>
        <v>2019-Xavier Grimble</v>
      </c>
      <c r="AA954" s="13">
        <f t="shared" si="58"/>
        <v>16</v>
      </c>
      <c r="AB954">
        <f t="shared" si="59"/>
        <v>10.666666666666666</v>
      </c>
    </row>
    <row r="955" spans="1:28" x14ac:dyDescent="0.2">
      <c r="A955">
        <v>2019</v>
      </c>
      <c r="B955" s="1">
        <v>455</v>
      </c>
      <c r="C955" s="2" t="s">
        <v>539</v>
      </c>
      <c r="D955" s="2" t="s">
        <v>109</v>
      </c>
      <c r="E955" s="2">
        <v>32</v>
      </c>
      <c r="F955" s="3"/>
      <c r="G955" s="2">
        <v>3</v>
      </c>
      <c r="H955" s="2">
        <v>0</v>
      </c>
      <c r="I955" s="2">
        <v>1</v>
      </c>
      <c r="J955" s="2">
        <v>1</v>
      </c>
      <c r="K955" s="2">
        <v>7</v>
      </c>
      <c r="L955" s="2">
        <v>0</v>
      </c>
      <c r="M955" s="3"/>
      <c r="N955" s="2">
        <v>0</v>
      </c>
      <c r="O955" s="2">
        <v>0</v>
      </c>
      <c r="P955" s="2">
        <v>7</v>
      </c>
      <c r="Q955" s="2">
        <v>7</v>
      </c>
      <c r="R955" s="2">
        <v>0</v>
      </c>
      <c r="S955" s="2">
        <v>0</v>
      </c>
      <c r="T955" s="3"/>
      <c r="U955" s="2">
        <v>0</v>
      </c>
      <c r="V955" s="2">
        <v>0</v>
      </c>
      <c r="W955" s="2">
        <v>0</v>
      </c>
      <c r="X955" s="2">
        <v>95.8</v>
      </c>
      <c r="Y955" t="str">
        <f t="shared" si="56"/>
        <v>Dwayne Harris</v>
      </c>
      <c r="Z955" t="str">
        <f t="shared" si="57"/>
        <v>2019-Dwayne Harris</v>
      </c>
      <c r="AA955" s="13">
        <f t="shared" si="58"/>
        <v>37.333333333333336</v>
      </c>
      <c r="AB955">
        <f t="shared" si="59"/>
        <v>37.333333333333336</v>
      </c>
    </row>
    <row r="956" spans="1:28" x14ac:dyDescent="0.2">
      <c r="A956">
        <v>2019</v>
      </c>
      <c r="B956" s="1">
        <v>456</v>
      </c>
      <c r="C956" s="2" t="s">
        <v>950</v>
      </c>
      <c r="D956" s="2" t="s">
        <v>68</v>
      </c>
      <c r="E956" s="2">
        <v>23</v>
      </c>
      <c r="F956" s="3"/>
      <c r="G956" s="2">
        <v>1</v>
      </c>
      <c r="H956" s="2">
        <v>0</v>
      </c>
      <c r="I956" s="2">
        <v>2</v>
      </c>
      <c r="J956" s="2">
        <v>1</v>
      </c>
      <c r="K956" s="2">
        <v>7</v>
      </c>
      <c r="L956" s="2">
        <v>0</v>
      </c>
      <c r="M956" s="3"/>
      <c r="N956" s="2">
        <v>2</v>
      </c>
      <c r="O956" s="2">
        <v>2</v>
      </c>
      <c r="P956" s="2">
        <v>5</v>
      </c>
      <c r="Q956" s="2">
        <v>5</v>
      </c>
      <c r="R956" s="2">
        <v>6</v>
      </c>
      <c r="S956" s="2">
        <v>0</v>
      </c>
      <c r="T956" s="3"/>
      <c r="U956" s="2">
        <v>0</v>
      </c>
      <c r="V956" s="2">
        <v>0</v>
      </c>
      <c r="W956" s="2">
        <v>0</v>
      </c>
      <c r="X956" s="2">
        <v>58.3</v>
      </c>
      <c r="Y956" t="str">
        <f t="shared" si="56"/>
        <v>Chris Herndon</v>
      </c>
      <c r="Z956" t="str">
        <f t="shared" si="57"/>
        <v>2019-Chris Herndon</v>
      </c>
      <c r="AA956" s="13">
        <f t="shared" si="58"/>
        <v>112</v>
      </c>
      <c r="AB956">
        <f t="shared" si="59"/>
        <v>80</v>
      </c>
    </row>
    <row r="957" spans="1:28" x14ac:dyDescent="0.2">
      <c r="A957">
        <v>2019</v>
      </c>
      <c r="B957" s="1">
        <v>457</v>
      </c>
      <c r="C957" s="2" t="s">
        <v>1192</v>
      </c>
      <c r="D957" s="2" t="s">
        <v>49</v>
      </c>
      <c r="E957" s="2">
        <v>24</v>
      </c>
      <c r="F957" s="3"/>
      <c r="G957" s="2">
        <v>8</v>
      </c>
      <c r="H957" s="2">
        <v>0</v>
      </c>
      <c r="I957" s="2">
        <v>1</v>
      </c>
      <c r="J957" s="2">
        <v>1</v>
      </c>
      <c r="K957" s="2">
        <v>4</v>
      </c>
      <c r="L957" s="2">
        <v>0</v>
      </c>
      <c r="M957" s="3"/>
      <c r="N957" s="2">
        <v>2</v>
      </c>
      <c r="O957" s="2">
        <v>2</v>
      </c>
      <c r="P957" s="2">
        <v>2</v>
      </c>
      <c r="Q957" s="2">
        <v>2</v>
      </c>
      <c r="R957" s="2">
        <v>2</v>
      </c>
      <c r="S957" s="2">
        <v>0</v>
      </c>
      <c r="T957" s="3"/>
      <c r="U957" s="2">
        <v>0</v>
      </c>
      <c r="V957" s="2">
        <v>0</v>
      </c>
      <c r="W957" s="2">
        <v>0</v>
      </c>
      <c r="X957" s="2">
        <v>83.3</v>
      </c>
      <c r="Y957" t="str">
        <f t="shared" si="56"/>
        <v>Krishawn Hogan</v>
      </c>
      <c r="Z957" t="str">
        <f t="shared" si="57"/>
        <v>2019-Krishawn Hogan</v>
      </c>
      <c r="AA957" s="13">
        <f t="shared" si="58"/>
        <v>8</v>
      </c>
      <c r="AB957">
        <f t="shared" si="59"/>
        <v>4</v>
      </c>
    </row>
    <row r="958" spans="1:28" x14ac:dyDescent="0.2">
      <c r="A958">
        <v>2019</v>
      </c>
      <c r="B958" s="1">
        <v>458</v>
      </c>
      <c r="C958" s="2" t="s">
        <v>820</v>
      </c>
      <c r="D958" s="2" t="s">
        <v>81</v>
      </c>
      <c r="E958" s="2">
        <v>25</v>
      </c>
      <c r="F958" s="2" t="s">
        <v>217</v>
      </c>
      <c r="G958" s="2">
        <v>4</v>
      </c>
      <c r="H958" s="2">
        <v>3</v>
      </c>
      <c r="I958" s="2">
        <v>2</v>
      </c>
      <c r="J958" s="2">
        <v>1</v>
      </c>
      <c r="K958" s="2">
        <v>5</v>
      </c>
      <c r="L958" s="2">
        <v>0</v>
      </c>
      <c r="M958" s="3"/>
      <c r="N958" s="2">
        <v>4</v>
      </c>
      <c r="O958" s="2">
        <v>4</v>
      </c>
      <c r="P958" s="2">
        <v>1</v>
      </c>
      <c r="Q958" s="2">
        <v>1</v>
      </c>
      <c r="R958" s="2">
        <v>3.5</v>
      </c>
      <c r="S958" s="2">
        <v>0</v>
      </c>
      <c r="T958" s="3"/>
      <c r="U958" s="2">
        <v>0</v>
      </c>
      <c r="V958" s="2">
        <v>0</v>
      </c>
      <c r="W958" s="2">
        <v>0</v>
      </c>
      <c r="X958" s="2">
        <v>56.2</v>
      </c>
      <c r="Y958" t="str">
        <f t="shared" si="56"/>
        <v>Jakob Johnson</v>
      </c>
      <c r="Z958" t="str">
        <f t="shared" si="57"/>
        <v>2019-Jakob Johnson</v>
      </c>
      <c r="AA958" s="13">
        <f t="shared" si="58"/>
        <v>20</v>
      </c>
      <c r="AB958">
        <f t="shared" si="59"/>
        <v>4</v>
      </c>
    </row>
    <row r="959" spans="1:28" x14ac:dyDescent="0.2">
      <c r="A959">
        <v>2019</v>
      </c>
      <c r="B959" s="1">
        <v>459</v>
      </c>
      <c r="C959" s="2" t="s">
        <v>1193</v>
      </c>
      <c r="D959" s="2" t="s">
        <v>31</v>
      </c>
      <c r="E959" s="2">
        <v>23</v>
      </c>
      <c r="F959" s="3"/>
      <c r="G959" s="2">
        <v>4</v>
      </c>
      <c r="H959" s="2">
        <v>0</v>
      </c>
      <c r="I959" s="2">
        <v>1</v>
      </c>
      <c r="J959" s="2">
        <v>1</v>
      </c>
      <c r="K959" s="2">
        <v>5</v>
      </c>
      <c r="L959" s="2">
        <v>0</v>
      </c>
      <c r="M959" s="3"/>
      <c r="N959" s="2">
        <v>3</v>
      </c>
      <c r="O959" s="2">
        <v>3</v>
      </c>
      <c r="P959" s="2">
        <v>2</v>
      </c>
      <c r="Q959" s="2">
        <v>2</v>
      </c>
      <c r="R959" s="2">
        <v>3</v>
      </c>
      <c r="S959" s="2">
        <v>0</v>
      </c>
      <c r="T959" s="3"/>
      <c r="U959" s="2">
        <v>0</v>
      </c>
      <c r="V959" s="2">
        <v>0</v>
      </c>
      <c r="W959" s="2">
        <v>0</v>
      </c>
      <c r="X959" s="2">
        <v>87.5</v>
      </c>
      <c r="Y959" t="str">
        <f t="shared" si="56"/>
        <v>Charles Jones</v>
      </c>
      <c r="Z959" t="str">
        <f t="shared" si="57"/>
        <v>2019-Charles Jones</v>
      </c>
      <c r="AA959" s="13">
        <f t="shared" si="58"/>
        <v>20</v>
      </c>
      <c r="AB959">
        <f t="shared" si="59"/>
        <v>8</v>
      </c>
    </row>
    <row r="960" spans="1:28" x14ac:dyDescent="0.2">
      <c r="A960">
        <v>2019</v>
      </c>
      <c r="B960" s="1">
        <v>460</v>
      </c>
      <c r="C960" s="2" t="s">
        <v>206</v>
      </c>
      <c r="D960" s="2" t="s">
        <v>74</v>
      </c>
      <c r="E960" s="2">
        <v>31</v>
      </c>
      <c r="F960" s="3"/>
      <c r="G960" s="2">
        <v>11</v>
      </c>
      <c r="H960" s="2">
        <v>0</v>
      </c>
      <c r="I960" s="2">
        <v>1</v>
      </c>
      <c r="J960" s="2">
        <v>1</v>
      </c>
      <c r="K960" s="2">
        <v>9</v>
      </c>
      <c r="L960" s="2">
        <v>0</v>
      </c>
      <c r="M960" s="2">
        <v>0</v>
      </c>
      <c r="N960" s="2">
        <v>-3</v>
      </c>
      <c r="O960" s="2">
        <v>-3</v>
      </c>
      <c r="P960" s="2">
        <v>12</v>
      </c>
      <c r="Q960" s="2">
        <v>12</v>
      </c>
      <c r="R960" s="2">
        <v>-3</v>
      </c>
      <c r="S960" s="2">
        <v>0</v>
      </c>
      <c r="T960" s="3"/>
      <c r="U960" s="2">
        <v>0</v>
      </c>
      <c r="V960" s="2">
        <v>0</v>
      </c>
      <c r="W960" s="2">
        <v>0</v>
      </c>
      <c r="X960" s="2">
        <v>104.2</v>
      </c>
      <c r="Y960" t="str">
        <f t="shared" si="56"/>
        <v>Taiwan Jones</v>
      </c>
      <c r="Z960" t="str">
        <f t="shared" si="57"/>
        <v>2019-Taiwan Jones</v>
      </c>
      <c r="AA960" s="13">
        <f t="shared" si="58"/>
        <v>13.090909090909092</v>
      </c>
      <c r="AB960">
        <f t="shared" si="59"/>
        <v>17.454545454545453</v>
      </c>
    </row>
    <row r="961" spans="1:28" x14ac:dyDescent="0.2">
      <c r="A961">
        <v>2019</v>
      </c>
      <c r="B961" s="1">
        <v>461</v>
      </c>
      <c r="C961" s="2" t="s">
        <v>1194</v>
      </c>
      <c r="D961" s="2" t="s">
        <v>26</v>
      </c>
      <c r="E961" s="2">
        <v>29</v>
      </c>
      <c r="F961" s="3"/>
      <c r="G961" s="2">
        <v>15</v>
      </c>
      <c r="H961" s="2">
        <v>4</v>
      </c>
      <c r="I961" s="2">
        <v>1</v>
      </c>
      <c r="J961" s="2">
        <v>1</v>
      </c>
      <c r="K961" s="2">
        <v>1</v>
      </c>
      <c r="L961" s="2">
        <v>1</v>
      </c>
      <c r="M961" s="2">
        <v>1</v>
      </c>
      <c r="N961" s="2">
        <v>1</v>
      </c>
      <c r="O961" s="2">
        <v>1</v>
      </c>
      <c r="P961" s="2">
        <v>0</v>
      </c>
      <c r="Q961" s="2">
        <v>0</v>
      </c>
      <c r="R961" s="2">
        <v>1</v>
      </c>
      <c r="S961" s="2">
        <v>0</v>
      </c>
      <c r="T961" s="3"/>
      <c r="U961" s="2">
        <v>0</v>
      </c>
      <c r="V961" s="2">
        <v>0</v>
      </c>
      <c r="W961" s="2">
        <v>0</v>
      </c>
      <c r="X961" s="2">
        <v>118.7</v>
      </c>
      <c r="Y961" t="str">
        <f t="shared" si="56"/>
        <v>Dennis Kelly</v>
      </c>
      <c r="Z961" t="str">
        <f t="shared" si="57"/>
        <v>2019-Dennis Kelly</v>
      </c>
      <c r="AA961" s="13">
        <f t="shared" si="58"/>
        <v>1.0666666666666667</v>
      </c>
      <c r="AB961">
        <f t="shared" si="59"/>
        <v>0</v>
      </c>
    </row>
    <row r="962" spans="1:28" x14ac:dyDescent="0.2">
      <c r="A962">
        <v>2019</v>
      </c>
      <c r="B962" s="1">
        <v>462</v>
      </c>
      <c r="C962" s="2" t="s">
        <v>1195</v>
      </c>
      <c r="D962" s="2" t="s">
        <v>31</v>
      </c>
      <c r="E962" s="2">
        <v>26</v>
      </c>
      <c r="F962" s="2" t="s">
        <v>311</v>
      </c>
      <c r="G962" s="2">
        <v>11</v>
      </c>
      <c r="H962" s="2">
        <v>6</v>
      </c>
      <c r="I962" s="2">
        <v>3</v>
      </c>
      <c r="J962" s="2">
        <v>1</v>
      </c>
      <c r="K962" s="2">
        <v>9</v>
      </c>
      <c r="L962" s="2">
        <v>0</v>
      </c>
      <c r="M962" s="3"/>
      <c r="N962" s="2">
        <v>6</v>
      </c>
      <c r="O962" s="2">
        <v>6</v>
      </c>
      <c r="P962" s="2">
        <v>3</v>
      </c>
      <c r="Q962" s="2">
        <v>3</v>
      </c>
      <c r="R962" s="2">
        <v>1.7</v>
      </c>
      <c r="S962" s="2">
        <v>0</v>
      </c>
      <c r="T962" s="3"/>
      <c r="U962" s="2">
        <v>1</v>
      </c>
      <c r="V962" s="2">
        <v>33.299999999999997</v>
      </c>
      <c r="W962" s="2">
        <v>0</v>
      </c>
      <c r="X962" s="2">
        <v>42.4</v>
      </c>
      <c r="Y962" t="str">
        <f t="shared" si="56"/>
        <v>Ben Koyack</v>
      </c>
      <c r="Z962" t="str">
        <f t="shared" si="57"/>
        <v>2019-Ben Koyack</v>
      </c>
      <c r="AA962" s="13">
        <f t="shared" si="58"/>
        <v>13.090909090909092</v>
      </c>
      <c r="AB962">
        <f t="shared" si="59"/>
        <v>4.3636363636363633</v>
      </c>
    </row>
    <row r="963" spans="1:28" x14ac:dyDescent="0.2">
      <c r="A963">
        <v>2019</v>
      </c>
      <c r="B963" s="1">
        <v>463</v>
      </c>
      <c r="C963" s="2" t="s">
        <v>1084</v>
      </c>
      <c r="D963" s="2" t="s">
        <v>43</v>
      </c>
      <c r="E963" s="2">
        <v>27</v>
      </c>
      <c r="F963" s="2" t="s">
        <v>311</v>
      </c>
      <c r="G963" s="2">
        <v>15</v>
      </c>
      <c r="H963" s="2">
        <v>6</v>
      </c>
      <c r="I963" s="2">
        <v>1</v>
      </c>
      <c r="J963" s="2">
        <v>1</v>
      </c>
      <c r="K963" s="2">
        <v>11</v>
      </c>
      <c r="L963" s="2">
        <v>0</v>
      </c>
      <c r="M963" s="2">
        <v>1</v>
      </c>
      <c r="N963" s="2">
        <v>2</v>
      </c>
      <c r="O963" s="2">
        <v>2</v>
      </c>
      <c r="P963" s="2">
        <v>9</v>
      </c>
      <c r="Q963" s="2">
        <v>9</v>
      </c>
      <c r="R963" s="2">
        <v>2</v>
      </c>
      <c r="S963" s="2">
        <v>0</v>
      </c>
      <c r="T963" s="3"/>
      <c r="U963" s="2">
        <v>0</v>
      </c>
      <c r="V963" s="2">
        <v>0</v>
      </c>
      <c r="W963" s="2">
        <v>0</v>
      </c>
      <c r="X963" s="2">
        <v>112.5</v>
      </c>
      <c r="Y963" t="str">
        <f t="shared" ref="Y963:Y1026" si="60">SUBSTITUTE(SUBSTITUTE(C963,"*",""),"+","")</f>
        <v>Chris Manhertz</v>
      </c>
      <c r="Z963" t="str">
        <f t="shared" ref="Z963:Z1026" si="61">TRIM(CONCATENATE(A963,"-",Y963))</f>
        <v>2019-Chris Manhertz</v>
      </c>
      <c r="AA963" s="13">
        <f t="shared" ref="AA963:AA1026" si="62">K963/G963*16</f>
        <v>11.733333333333333</v>
      </c>
      <c r="AB963">
        <f t="shared" ref="AB963:AB1026" si="63">P963/G963*16</f>
        <v>9.6</v>
      </c>
    </row>
    <row r="964" spans="1:28" x14ac:dyDescent="0.2">
      <c r="A964">
        <v>2019</v>
      </c>
      <c r="B964" s="1">
        <v>464</v>
      </c>
      <c r="C964" s="2" t="s">
        <v>1196</v>
      </c>
      <c r="D964" s="2" t="s">
        <v>16</v>
      </c>
      <c r="E964" s="2">
        <v>27</v>
      </c>
      <c r="F964" s="3"/>
      <c r="G964" s="2">
        <v>1</v>
      </c>
      <c r="H964" s="2">
        <v>0</v>
      </c>
      <c r="I964" s="2">
        <v>1</v>
      </c>
      <c r="J964" s="2">
        <v>1</v>
      </c>
      <c r="K964" s="2">
        <v>30</v>
      </c>
      <c r="L964" s="2">
        <v>0</v>
      </c>
      <c r="M964" s="2">
        <v>1</v>
      </c>
      <c r="N964" s="2">
        <v>30</v>
      </c>
      <c r="O964" s="2">
        <v>30</v>
      </c>
      <c r="P964" s="2">
        <v>0</v>
      </c>
      <c r="Q964" s="2">
        <v>0</v>
      </c>
      <c r="R964" s="2">
        <v>30</v>
      </c>
      <c r="S964" s="2">
        <v>0</v>
      </c>
      <c r="T964" s="3"/>
      <c r="U964" s="2">
        <v>0</v>
      </c>
      <c r="V964" s="2">
        <v>0</v>
      </c>
      <c r="W964" s="2">
        <v>0</v>
      </c>
      <c r="X964" s="2">
        <v>118.7</v>
      </c>
      <c r="Y964" t="str">
        <f t="shared" si="60"/>
        <v>Codey McElroy</v>
      </c>
      <c r="Z964" t="str">
        <f t="shared" si="61"/>
        <v>2019-Codey McElroy</v>
      </c>
      <c r="AA964" s="13">
        <f t="shared" si="62"/>
        <v>480</v>
      </c>
      <c r="AB964">
        <f t="shared" si="63"/>
        <v>0</v>
      </c>
    </row>
    <row r="965" spans="1:28" x14ac:dyDescent="0.2">
      <c r="A965">
        <v>2019</v>
      </c>
      <c r="B965" s="1">
        <v>465</v>
      </c>
      <c r="C965" s="2" t="s">
        <v>1197</v>
      </c>
      <c r="D965" s="2" t="s">
        <v>33</v>
      </c>
      <c r="E965" s="2">
        <v>24</v>
      </c>
      <c r="F965" s="2" t="s">
        <v>1198</v>
      </c>
      <c r="G965" s="2">
        <v>16</v>
      </c>
      <c r="H965" s="2">
        <v>16</v>
      </c>
      <c r="I965" s="2">
        <v>1</v>
      </c>
      <c r="J965" s="2">
        <v>1</v>
      </c>
      <c r="K965" s="2">
        <v>-3</v>
      </c>
      <c r="L965" s="2">
        <v>0</v>
      </c>
      <c r="M965" s="3"/>
      <c r="N965" s="2">
        <v>-3</v>
      </c>
      <c r="O965" s="2">
        <v>-3</v>
      </c>
      <c r="P965" s="2">
        <v>0</v>
      </c>
      <c r="Q965" s="2">
        <v>0</v>
      </c>
      <c r="R965" s="2">
        <v>-3</v>
      </c>
      <c r="S965" s="2">
        <v>0</v>
      </c>
      <c r="T965" s="3"/>
      <c r="U965" s="2">
        <v>0</v>
      </c>
      <c r="V965" s="2">
        <v>0</v>
      </c>
      <c r="W965" s="2">
        <v>0</v>
      </c>
      <c r="X965" s="2">
        <v>79.2</v>
      </c>
      <c r="Y965" t="str">
        <f t="shared" si="60"/>
        <v>Kaleb McGary</v>
      </c>
      <c r="Z965" t="str">
        <f t="shared" si="61"/>
        <v>2019-Kaleb McGary</v>
      </c>
      <c r="AA965" s="13">
        <f t="shared" si="62"/>
        <v>-3</v>
      </c>
      <c r="AB965">
        <f t="shared" si="63"/>
        <v>0</v>
      </c>
    </row>
    <row r="966" spans="1:28" x14ac:dyDescent="0.2">
      <c r="A966">
        <v>2019</v>
      </c>
      <c r="B966" s="1">
        <v>466</v>
      </c>
      <c r="C966" s="2" t="s">
        <v>177</v>
      </c>
      <c r="D966" s="2" t="s">
        <v>33</v>
      </c>
      <c r="E966" s="2">
        <v>23</v>
      </c>
      <c r="F966" s="3"/>
      <c r="G966" s="2">
        <v>8</v>
      </c>
      <c r="H966" s="2">
        <v>0</v>
      </c>
      <c r="I966" s="2">
        <v>2</v>
      </c>
      <c r="J966" s="2">
        <v>1</v>
      </c>
      <c r="K966" s="2">
        <v>7</v>
      </c>
      <c r="L966" s="2">
        <v>0</v>
      </c>
      <c r="M966" s="2">
        <v>1</v>
      </c>
      <c r="N966" s="2">
        <v>4</v>
      </c>
      <c r="O966" s="2">
        <v>4</v>
      </c>
      <c r="P966" s="2">
        <v>3</v>
      </c>
      <c r="Q966" s="2">
        <v>3</v>
      </c>
      <c r="R966" s="2">
        <v>1.5</v>
      </c>
      <c r="S966" s="2">
        <v>0</v>
      </c>
      <c r="T966" s="3"/>
      <c r="U966" s="2">
        <v>1</v>
      </c>
      <c r="V966" s="2">
        <v>50</v>
      </c>
      <c r="W966" s="2">
        <v>0</v>
      </c>
      <c r="X966" s="2">
        <v>58.3</v>
      </c>
      <c r="Y966" t="str">
        <f t="shared" si="60"/>
        <v>Qadree Ollison</v>
      </c>
      <c r="Z966" t="str">
        <f t="shared" si="61"/>
        <v>2019-Qadree Ollison</v>
      </c>
      <c r="AA966" s="13">
        <f t="shared" si="62"/>
        <v>14</v>
      </c>
      <c r="AB966">
        <f t="shared" si="63"/>
        <v>6</v>
      </c>
    </row>
    <row r="967" spans="1:28" x14ac:dyDescent="0.2">
      <c r="A967">
        <v>2019</v>
      </c>
      <c r="B967" s="1">
        <v>467</v>
      </c>
      <c r="C967" s="2" t="s">
        <v>625</v>
      </c>
      <c r="D967" s="2" t="s">
        <v>49</v>
      </c>
      <c r="E967" s="2">
        <v>25</v>
      </c>
      <c r="F967" s="3"/>
      <c r="G967" s="2">
        <v>1</v>
      </c>
      <c r="H967" s="2">
        <v>0</v>
      </c>
      <c r="I967" s="2">
        <v>1</v>
      </c>
      <c r="J967" s="2">
        <v>1</v>
      </c>
      <c r="K967" s="2">
        <v>8</v>
      </c>
      <c r="L967" s="2">
        <v>0</v>
      </c>
      <c r="M967" s="3"/>
      <c r="N967" s="2">
        <v>1</v>
      </c>
      <c r="O967" s="2">
        <v>1</v>
      </c>
      <c r="P967" s="2">
        <v>7</v>
      </c>
      <c r="Q967" s="2">
        <v>7</v>
      </c>
      <c r="R967" s="2">
        <v>1</v>
      </c>
      <c r="S967" s="2">
        <v>1</v>
      </c>
      <c r="T967" s="2">
        <v>1</v>
      </c>
      <c r="U967" s="2">
        <v>0</v>
      </c>
      <c r="V967" s="2">
        <v>0</v>
      </c>
      <c r="W967" s="2">
        <v>0</v>
      </c>
      <c r="X967" s="2">
        <v>100</v>
      </c>
      <c r="Y967" t="str">
        <f t="shared" si="60"/>
        <v>Ricky Ortiz</v>
      </c>
      <c r="Z967" t="str">
        <f t="shared" si="61"/>
        <v>2019-Ricky Ortiz</v>
      </c>
      <c r="AA967" s="13">
        <f t="shared" si="62"/>
        <v>128</v>
      </c>
      <c r="AB967">
        <f t="shared" si="63"/>
        <v>112</v>
      </c>
    </row>
    <row r="968" spans="1:28" x14ac:dyDescent="0.2">
      <c r="A968">
        <v>2019</v>
      </c>
      <c r="B968" s="1">
        <v>468</v>
      </c>
      <c r="C968" s="2" t="s">
        <v>196</v>
      </c>
      <c r="D968" s="2" t="s">
        <v>90</v>
      </c>
      <c r="E968" s="2">
        <v>25</v>
      </c>
      <c r="F968" s="3"/>
      <c r="G968" s="2">
        <v>4</v>
      </c>
      <c r="H968" s="2">
        <v>0</v>
      </c>
      <c r="I968" s="2">
        <v>1</v>
      </c>
      <c r="J968" s="2">
        <v>1</v>
      </c>
      <c r="K968" s="2">
        <v>9</v>
      </c>
      <c r="L968" s="2">
        <v>0</v>
      </c>
      <c r="M968" s="2">
        <v>0</v>
      </c>
      <c r="N968" s="2">
        <v>-1</v>
      </c>
      <c r="O968" s="2">
        <v>-1</v>
      </c>
      <c r="P968" s="2">
        <v>10</v>
      </c>
      <c r="Q968" s="2">
        <v>10</v>
      </c>
      <c r="R968" s="2">
        <v>-1</v>
      </c>
      <c r="S968" s="2">
        <v>0</v>
      </c>
      <c r="T968" s="3"/>
      <c r="U968" s="2">
        <v>0</v>
      </c>
      <c r="V968" s="2">
        <v>0</v>
      </c>
      <c r="W968" s="2">
        <v>0</v>
      </c>
      <c r="X968" s="2">
        <v>104.2</v>
      </c>
      <c r="Y968" t="str">
        <f t="shared" si="60"/>
        <v>Paul Perkins</v>
      </c>
      <c r="Z968" t="str">
        <f t="shared" si="61"/>
        <v>2019-Paul Perkins</v>
      </c>
      <c r="AA968" s="13">
        <f t="shared" si="62"/>
        <v>36</v>
      </c>
      <c r="AB968">
        <f t="shared" si="63"/>
        <v>40</v>
      </c>
    </row>
    <row r="969" spans="1:28" x14ac:dyDescent="0.2">
      <c r="A969">
        <v>2019</v>
      </c>
      <c r="B969" s="1">
        <v>469</v>
      </c>
      <c r="C969" s="2" t="s">
        <v>276</v>
      </c>
      <c r="D969" s="2" t="s">
        <v>21</v>
      </c>
      <c r="E969" s="2">
        <v>28</v>
      </c>
      <c r="F969" s="3"/>
      <c r="G969" s="2">
        <v>11</v>
      </c>
      <c r="H969" s="2">
        <v>0</v>
      </c>
      <c r="I969" s="2">
        <v>1</v>
      </c>
      <c r="J969" s="2">
        <v>1</v>
      </c>
      <c r="K969" s="2">
        <v>1</v>
      </c>
      <c r="L969" s="2">
        <v>0</v>
      </c>
      <c r="M969" s="3"/>
      <c r="N969" s="2">
        <v>-1</v>
      </c>
      <c r="O969" s="2">
        <v>-1</v>
      </c>
      <c r="P969" s="2">
        <v>2</v>
      </c>
      <c r="Q969" s="2">
        <v>2</v>
      </c>
      <c r="R969" s="2">
        <v>-1</v>
      </c>
      <c r="S969" s="2">
        <v>0</v>
      </c>
      <c r="T969" s="3"/>
      <c r="U969" s="2">
        <v>0</v>
      </c>
      <c r="V969" s="2">
        <v>0</v>
      </c>
      <c r="W969" s="2">
        <v>0</v>
      </c>
      <c r="X969" s="2">
        <v>79.2</v>
      </c>
      <c r="Y969" t="str">
        <f t="shared" si="60"/>
        <v>Senorise Perry</v>
      </c>
      <c r="Z969" t="str">
        <f t="shared" si="61"/>
        <v>2019-Senorise Perry</v>
      </c>
      <c r="AA969" s="13">
        <f t="shared" si="62"/>
        <v>1.4545454545454546</v>
      </c>
      <c r="AB969">
        <f t="shared" si="63"/>
        <v>2.9090909090909092</v>
      </c>
    </row>
    <row r="970" spans="1:28" x14ac:dyDescent="0.2">
      <c r="A970">
        <v>2019</v>
      </c>
      <c r="B970" s="1">
        <v>470</v>
      </c>
      <c r="C970" s="2" t="s">
        <v>1199</v>
      </c>
      <c r="D970" s="2" t="s">
        <v>26</v>
      </c>
      <c r="E970" s="2">
        <v>29</v>
      </c>
      <c r="F970" s="3"/>
      <c r="G970" s="2">
        <v>4</v>
      </c>
      <c r="H970" s="2">
        <v>0</v>
      </c>
      <c r="I970" s="2">
        <v>1</v>
      </c>
      <c r="J970" s="2">
        <v>1</v>
      </c>
      <c r="K970" s="2">
        <v>1</v>
      </c>
      <c r="L970" s="2">
        <v>1</v>
      </c>
      <c r="M970" s="2">
        <v>1</v>
      </c>
      <c r="N970" s="2">
        <v>1</v>
      </c>
      <c r="O970" s="2">
        <v>1</v>
      </c>
      <c r="P970" s="2">
        <v>0</v>
      </c>
      <c r="Q970" s="2">
        <v>0</v>
      </c>
      <c r="R970" s="2">
        <v>1</v>
      </c>
      <c r="S970" s="2">
        <v>0</v>
      </c>
      <c r="T970" s="3"/>
      <c r="U970" s="2">
        <v>0</v>
      </c>
      <c r="V970" s="2">
        <v>0</v>
      </c>
      <c r="W970" s="2">
        <v>0</v>
      </c>
      <c r="X970" s="2">
        <v>118.7</v>
      </c>
      <c r="Y970" t="str">
        <f t="shared" si="60"/>
        <v>David Quessenberry</v>
      </c>
      <c r="Z970" t="str">
        <f t="shared" si="61"/>
        <v>2019-David Quessenberry</v>
      </c>
      <c r="AA970" s="13">
        <f t="shared" si="62"/>
        <v>4</v>
      </c>
      <c r="AB970">
        <f t="shared" si="63"/>
        <v>0</v>
      </c>
    </row>
    <row r="971" spans="1:28" x14ac:dyDescent="0.2">
      <c r="A971">
        <v>2019</v>
      </c>
      <c r="B971" s="1">
        <v>471</v>
      </c>
      <c r="C971" s="2" t="s">
        <v>1200</v>
      </c>
      <c r="D971" s="2" t="s">
        <v>81</v>
      </c>
      <c r="E971" s="2">
        <v>25</v>
      </c>
      <c r="F971" s="2" t="s">
        <v>1201</v>
      </c>
      <c r="G971" s="2">
        <v>16</v>
      </c>
      <c r="H971" s="2">
        <v>3</v>
      </c>
      <c r="I971" s="2">
        <v>1</v>
      </c>
      <c r="J971" s="2">
        <v>1</v>
      </c>
      <c r="K971" s="2">
        <v>38</v>
      </c>
      <c r="L971" s="2">
        <v>1</v>
      </c>
      <c r="M971" s="2">
        <v>1</v>
      </c>
      <c r="N971" s="2">
        <v>7</v>
      </c>
      <c r="O971" s="2">
        <v>7</v>
      </c>
      <c r="P971" s="2">
        <v>31</v>
      </c>
      <c r="Q971" s="2">
        <v>31</v>
      </c>
      <c r="R971" s="2">
        <v>7</v>
      </c>
      <c r="S971" s="2">
        <v>1</v>
      </c>
      <c r="T971" s="2">
        <v>1</v>
      </c>
      <c r="U971" s="2">
        <v>0</v>
      </c>
      <c r="V971" s="2">
        <v>0</v>
      </c>
      <c r="W971" s="2">
        <v>0</v>
      </c>
      <c r="X971" s="2">
        <v>158.30000000000001</v>
      </c>
      <c r="Y971" t="str">
        <f t="shared" si="60"/>
        <v>Elandon Roberts</v>
      </c>
      <c r="Z971" t="str">
        <f t="shared" si="61"/>
        <v>2019-Elandon Roberts</v>
      </c>
      <c r="AA971" s="13">
        <f t="shared" si="62"/>
        <v>38</v>
      </c>
      <c r="AB971">
        <f t="shared" si="63"/>
        <v>31</v>
      </c>
    </row>
    <row r="972" spans="1:28" x14ac:dyDescent="0.2">
      <c r="A972">
        <v>2019</v>
      </c>
      <c r="B972" s="1">
        <v>472</v>
      </c>
      <c r="C972" s="2" t="s">
        <v>1202</v>
      </c>
      <c r="D972" s="2" t="s">
        <v>33</v>
      </c>
      <c r="E972" s="2">
        <v>27</v>
      </c>
      <c r="F972" s="3"/>
      <c r="G972" s="2">
        <v>13</v>
      </c>
      <c r="H972" s="2">
        <v>0</v>
      </c>
      <c r="I972" s="2">
        <v>1</v>
      </c>
      <c r="J972" s="2">
        <v>1</v>
      </c>
      <c r="K972" s="2">
        <v>35</v>
      </c>
      <c r="L972" s="2">
        <v>1</v>
      </c>
      <c r="M972" s="2">
        <v>1</v>
      </c>
      <c r="N972" s="2">
        <v>15</v>
      </c>
      <c r="O972" s="2">
        <v>15</v>
      </c>
      <c r="P972" s="2">
        <v>20</v>
      </c>
      <c r="Q972" s="2">
        <v>20</v>
      </c>
      <c r="R972" s="2">
        <v>15</v>
      </c>
      <c r="S972" s="2">
        <v>0</v>
      </c>
      <c r="T972" s="3"/>
      <c r="U972" s="2">
        <v>0</v>
      </c>
      <c r="V972" s="2">
        <v>0</v>
      </c>
      <c r="W972" s="2">
        <v>0</v>
      </c>
      <c r="X972" s="2">
        <v>158.30000000000001</v>
      </c>
      <c r="Y972" t="str">
        <f t="shared" si="60"/>
        <v>Ty Sambrailo</v>
      </c>
      <c r="Z972" t="str">
        <f t="shared" si="61"/>
        <v>2019-Ty Sambrailo</v>
      </c>
      <c r="AA972" s="13">
        <f t="shared" si="62"/>
        <v>43.07692307692308</v>
      </c>
      <c r="AB972">
        <f t="shared" si="63"/>
        <v>24.615384615384617</v>
      </c>
    </row>
    <row r="973" spans="1:28" x14ac:dyDescent="0.2">
      <c r="A973">
        <v>2019</v>
      </c>
      <c r="B973" s="1">
        <v>473</v>
      </c>
      <c r="C973" s="2" t="s">
        <v>1203</v>
      </c>
      <c r="D973" s="2" t="s">
        <v>78</v>
      </c>
      <c r="E973" s="2">
        <v>24</v>
      </c>
      <c r="F973" s="3"/>
      <c r="G973" s="2">
        <v>16</v>
      </c>
      <c r="H973" s="2">
        <v>0</v>
      </c>
      <c r="I973" s="2">
        <v>1</v>
      </c>
      <c r="J973" s="2">
        <v>1</v>
      </c>
      <c r="K973" s="2">
        <v>1</v>
      </c>
      <c r="L973" s="2">
        <v>1</v>
      </c>
      <c r="M973" s="2">
        <v>1</v>
      </c>
      <c r="N973" s="2">
        <v>1</v>
      </c>
      <c r="O973" s="2">
        <v>1</v>
      </c>
      <c r="P973" s="2">
        <v>0</v>
      </c>
      <c r="Q973" s="2">
        <v>0</v>
      </c>
      <c r="R973" s="2">
        <v>1</v>
      </c>
      <c r="S973" s="2">
        <v>0</v>
      </c>
      <c r="T973" s="3"/>
      <c r="U973" s="2">
        <v>0</v>
      </c>
      <c r="V973" s="2">
        <v>0</v>
      </c>
      <c r="W973" s="2">
        <v>0</v>
      </c>
      <c r="X973" s="2">
        <v>118.7</v>
      </c>
      <c r="Y973" t="str">
        <f t="shared" si="60"/>
        <v>Jason Sanders</v>
      </c>
      <c r="Z973" t="str">
        <f t="shared" si="61"/>
        <v>2019-Jason Sanders</v>
      </c>
      <c r="AA973" s="13">
        <f t="shared" si="62"/>
        <v>1</v>
      </c>
      <c r="AB973">
        <f t="shared" si="63"/>
        <v>0</v>
      </c>
    </row>
    <row r="974" spans="1:28" x14ac:dyDescent="0.2">
      <c r="A974">
        <v>2019</v>
      </c>
      <c r="B974" s="1">
        <v>474</v>
      </c>
      <c r="C974" s="2" t="s">
        <v>127</v>
      </c>
      <c r="D974" s="2" t="s">
        <v>90</v>
      </c>
      <c r="E974" s="2">
        <v>25</v>
      </c>
      <c r="F974" s="2" t="s">
        <v>24</v>
      </c>
      <c r="G974" s="2">
        <v>6</v>
      </c>
      <c r="H974" s="2">
        <v>5</v>
      </c>
      <c r="I974" s="2">
        <v>4</v>
      </c>
      <c r="J974" s="2">
        <v>1</v>
      </c>
      <c r="K974" s="2">
        <v>5</v>
      </c>
      <c r="L974" s="2">
        <v>0</v>
      </c>
      <c r="M974" s="2">
        <v>0</v>
      </c>
      <c r="N974" s="2">
        <v>-3</v>
      </c>
      <c r="O974" s="2">
        <v>-3</v>
      </c>
      <c r="P974" s="2">
        <v>8</v>
      </c>
      <c r="Q974" s="2">
        <v>8</v>
      </c>
      <c r="R974" s="2">
        <v>-2</v>
      </c>
      <c r="S974" s="2">
        <v>0</v>
      </c>
      <c r="T974" s="3"/>
      <c r="U974" s="2">
        <v>0</v>
      </c>
      <c r="V974" s="2">
        <v>0</v>
      </c>
      <c r="W974" s="2">
        <v>0</v>
      </c>
      <c r="X974" s="2">
        <v>39.6</v>
      </c>
      <c r="Y974" t="str">
        <f t="shared" si="60"/>
        <v>Bo Scarbrough</v>
      </c>
      <c r="Z974" t="str">
        <f t="shared" si="61"/>
        <v>2019-Bo Scarbrough</v>
      </c>
      <c r="AA974" s="13">
        <f t="shared" si="62"/>
        <v>13.333333333333334</v>
      </c>
      <c r="AB974">
        <f t="shared" si="63"/>
        <v>21.333333333333332</v>
      </c>
    </row>
    <row r="975" spans="1:28" x14ac:dyDescent="0.2">
      <c r="A975">
        <v>2019</v>
      </c>
      <c r="B975" s="1">
        <v>475</v>
      </c>
      <c r="C975" s="2" t="s">
        <v>1018</v>
      </c>
      <c r="D975" s="2" t="s">
        <v>37</v>
      </c>
      <c r="E975" s="2">
        <v>23</v>
      </c>
      <c r="F975" s="3"/>
      <c r="G975" s="2">
        <v>16</v>
      </c>
      <c r="H975" s="2">
        <v>0</v>
      </c>
      <c r="I975" s="2">
        <v>2</v>
      </c>
      <c r="J975" s="2">
        <v>1</v>
      </c>
      <c r="K975" s="2">
        <v>6</v>
      </c>
      <c r="L975" s="2">
        <v>0</v>
      </c>
      <c r="M975" s="3"/>
      <c r="N975" s="2">
        <v>5</v>
      </c>
      <c r="O975" s="2">
        <v>5</v>
      </c>
      <c r="P975" s="2">
        <v>1</v>
      </c>
      <c r="Q975" s="2">
        <v>1</v>
      </c>
      <c r="R975" s="2">
        <v>10</v>
      </c>
      <c r="S975" s="2">
        <v>0</v>
      </c>
      <c r="T975" s="3"/>
      <c r="U975" s="2">
        <v>0</v>
      </c>
      <c r="V975" s="2">
        <v>0</v>
      </c>
      <c r="W975" s="2">
        <v>0</v>
      </c>
      <c r="X975" s="2">
        <v>56.2</v>
      </c>
      <c r="Y975" t="str">
        <f t="shared" si="60"/>
        <v>Dalton Schultz</v>
      </c>
      <c r="Z975" t="str">
        <f t="shared" si="61"/>
        <v>2019-Dalton Schultz</v>
      </c>
      <c r="AA975" s="13">
        <f t="shared" si="62"/>
        <v>6</v>
      </c>
      <c r="AB975">
        <f t="shared" si="63"/>
        <v>1</v>
      </c>
    </row>
    <row r="976" spans="1:28" x14ac:dyDescent="0.2">
      <c r="A976">
        <v>2019</v>
      </c>
      <c r="B976" s="1">
        <v>476</v>
      </c>
      <c r="C976" s="2" t="s">
        <v>1204</v>
      </c>
      <c r="D976" s="2" t="s">
        <v>23</v>
      </c>
      <c r="E976" s="2">
        <v>24</v>
      </c>
      <c r="F976" s="3"/>
      <c r="G976" s="2">
        <v>3</v>
      </c>
      <c r="H976" s="2">
        <v>0</v>
      </c>
      <c r="I976" s="2">
        <v>3</v>
      </c>
      <c r="J976" s="2">
        <v>1</v>
      </c>
      <c r="K976" s="2">
        <v>6</v>
      </c>
      <c r="L976" s="2">
        <v>0</v>
      </c>
      <c r="M976" s="3"/>
      <c r="N976" s="2">
        <v>0</v>
      </c>
      <c r="O976" s="2">
        <v>0</v>
      </c>
      <c r="P976" s="2">
        <v>6</v>
      </c>
      <c r="Q976" s="2">
        <v>6</v>
      </c>
      <c r="R976" s="2">
        <v>13</v>
      </c>
      <c r="S976" s="2">
        <v>0</v>
      </c>
      <c r="T976" s="3"/>
      <c r="U976" s="2">
        <v>0</v>
      </c>
      <c r="V976" s="2">
        <v>0</v>
      </c>
      <c r="W976" s="2">
        <v>0</v>
      </c>
      <c r="X976" s="2">
        <v>42.4</v>
      </c>
      <c r="Y976" t="str">
        <f t="shared" si="60"/>
        <v>Jaleel Scott</v>
      </c>
      <c r="Z976" t="str">
        <f t="shared" si="61"/>
        <v>2019-Jaleel Scott</v>
      </c>
      <c r="AA976" s="13">
        <f t="shared" si="62"/>
        <v>32</v>
      </c>
      <c r="AB976">
        <f t="shared" si="63"/>
        <v>32</v>
      </c>
    </row>
    <row r="977" spans="1:28" x14ac:dyDescent="0.2">
      <c r="A977">
        <v>2019</v>
      </c>
      <c r="B977" s="1">
        <v>477</v>
      </c>
      <c r="C977" s="2" t="s">
        <v>352</v>
      </c>
      <c r="D977" s="2" t="s">
        <v>64</v>
      </c>
      <c r="E977" s="2">
        <v>24</v>
      </c>
      <c r="F977" s="3"/>
      <c r="G977" s="2">
        <v>16</v>
      </c>
      <c r="H977" s="2">
        <v>0</v>
      </c>
      <c r="I977" s="2">
        <v>1</v>
      </c>
      <c r="J977" s="2">
        <v>1</v>
      </c>
      <c r="K977" s="2">
        <v>23</v>
      </c>
      <c r="L977" s="2">
        <v>0</v>
      </c>
      <c r="M977" s="2">
        <v>1</v>
      </c>
      <c r="N977" s="2">
        <v>3</v>
      </c>
      <c r="O977" s="2">
        <v>3</v>
      </c>
      <c r="P977" s="2">
        <v>20</v>
      </c>
      <c r="Q977" s="2">
        <v>20</v>
      </c>
      <c r="R977" s="2">
        <v>3</v>
      </c>
      <c r="S977" s="2">
        <v>0</v>
      </c>
      <c r="T977" s="3"/>
      <c r="U977" s="2">
        <v>0</v>
      </c>
      <c r="V977" s="2">
        <v>0</v>
      </c>
      <c r="W977" s="2">
        <v>0</v>
      </c>
      <c r="X977" s="2">
        <v>118.7</v>
      </c>
      <c r="Y977" t="str">
        <f t="shared" si="60"/>
        <v>Nick Scott</v>
      </c>
      <c r="Z977" t="str">
        <f t="shared" si="61"/>
        <v>2019-Nick Scott</v>
      </c>
      <c r="AA977" s="13">
        <f t="shared" si="62"/>
        <v>23</v>
      </c>
      <c r="AB977">
        <f t="shared" si="63"/>
        <v>20</v>
      </c>
    </row>
    <row r="978" spans="1:28" x14ac:dyDescent="0.2">
      <c r="A978">
        <v>2019</v>
      </c>
      <c r="B978" s="1">
        <v>478</v>
      </c>
      <c r="C978" s="2" t="s">
        <v>1205</v>
      </c>
      <c r="D978" s="2" t="s">
        <v>19</v>
      </c>
      <c r="E978" s="2">
        <v>24</v>
      </c>
      <c r="F978" s="3"/>
      <c r="G978" s="2">
        <v>6</v>
      </c>
      <c r="H978" s="2">
        <v>0</v>
      </c>
      <c r="I978" s="2">
        <v>2</v>
      </c>
      <c r="J978" s="2">
        <v>1</v>
      </c>
      <c r="K978" s="2">
        <v>1</v>
      </c>
      <c r="L978" s="2">
        <v>0</v>
      </c>
      <c r="M978" s="3"/>
      <c r="N978" s="2">
        <v>-2</v>
      </c>
      <c r="O978" s="2">
        <v>-2</v>
      </c>
      <c r="P978" s="2">
        <v>3</v>
      </c>
      <c r="Q978" s="2">
        <v>3</v>
      </c>
      <c r="R978" s="2">
        <v>4</v>
      </c>
      <c r="S978" s="2">
        <v>0</v>
      </c>
      <c r="T978" s="3"/>
      <c r="U978" s="2">
        <v>0</v>
      </c>
      <c r="V978" s="2">
        <v>0</v>
      </c>
      <c r="W978" s="2">
        <v>1</v>
      </c>
      <c r="X978" s="2">
        <v>16.7</v>
      </c>
      <c r="Y978" t="str">
        <f t="shared" si="60"/>
        <v>Darrius Shepherd</v>
      </c>
      <c r="Z978" t="str">
        <f t="shared" si="61"/>
        <v>2019-Darrius Shepherd</v>
      </c>
      <c r="AA978" s="13">
        <f t="shared" si="62"/>
        <v>2.6666666666666665</v>
      </c>
      <c r="AB978">
        <f t="shared" si="63"/>
        <v>8</v>
      </c>
    </row>
    <row r="979" spans="1:28" x14ac:dyDescent="0.2">
      <c r="A979">
        <v>2019</v>
      </c>
      <c r="B979" s="1">
        <v>479</v>
      </c>
      <c r="C979" s="2" t="s">
        <v>1206</v>
      </c>
      <c r="D979" s="2" t="s">
        <v>68</v>
      </c>
      <c r="E979" s="2">
        <v>22</v>
      </c>
      <c r="F979" s="3"/>
      <c r="G979" s="2">
        <v>1</v>
      </c>
      <c r="H979" s="2">
        <v>0</v>
      </c>
      <c r="I979" s="2">
        <v>2</v>
      </c>
      <c r="J979" s="2">
        <v>1</v>
      </c>
      <c r="K979" s="2">
        <v>12</v>
      </c>
      <c r="L979" s="2">
        <v>0</v>
      </c>
      <c r="M979" s="2">
        <v>1</v>
      </c>
      <c r="N979" s="2">
        <v>12</v>
      </c>
      <c r="O979" s="2">
        <v>12</v>
      </c>
      <c r="P979" s="2">
        <v>0</v>
      </c>
      <c r="Q979" s="2">
        <v>0</v>
      </c>
      <c r="R979" s="2">
        <v>24</v>
      </c>
      <c r="S979" s="2">
        <v>0</v>
      </c>
      <c r="T979" s="3"/>
      <c r="U979" s="2">
        <v>0</v>
      </c>
      <c r="V979" s="2">
        <v>0</v>
      </c>
      <c r="W979" s="2">
        <v>0</v>
      </c>
      <c r="X979" s="2">
        <v>68.7</v>
      </c>
      <c r="Y979" t="str">
        <f t="shared" si="60"/>
        <v>Jeff Smith</v>
      </c>
      <c r="Z979" t="str">
        <f t="shared" si="61"/>
        <v>2019-Jeff Smith</v>
      </c>
      <c r="AA979" s="13">
        <f t="shared" si="62"/>
        <v>192</v>
      </c>
      <c r="AB979">
        <f t="shared" si="63"/>
        <v>0</v>
      </c>
    </row>
    <row r="980" spans="1:28" x14ac:dyDescent="0.2">
      <c r="A980">
        <v>2019</v>
      </c>
      <c r="B980" s="1">
        <v>480</v>
      </c>
      <c r="C980" s="2" t="s">
        <v>235</v>
      </c>
      <c r="D980" s="2" t="s">
        <v>33</v>
      </c>
      <c r="E980" s="2">
        <v>27</v>
      </c>
      <c r="F980" s="2" t="s">
        <v>236</v>
      </c>
      <c r="G980" s="2">
        <v>16</v>
      </c>
      <c r="H980" s="2">
        <v>5</v>
      </c>
      <c r="I980" s="2">
        <v>3</v>
      </c>
      <c r="J980" s="2">
        <v>1</v>
      </c>
      <c r="K980" s="2">
        <v>13</v>
      </c>
      <c r="L980" s="2">
        <v>0</v>
      </c>
      <c r="M980" s="2">
        <v>1</v>
      </c>
      <c r="N980" s="2">
        <v>0</v>
      </c>
      <c r="O980" s="2">
        <v>0</v>
      </c>
      <c r="P980" s="2">
        <v>13</v>
      </c>
      <c r="Q980" s="2">
        <v>13</v>
      </c>
      <c r="R980" s="2">
        <v>7</v>
      </c>
      <c r="S980" s="2">
        <v>0</v>
      </c>
      <c r="T980" s="3"/>
      <c r="U980" s="2">
        <v>0</v>
      </c>
      <c r="V980" s="2">
        <v>0</v>
      </c>
      <c r="W980" s="2">
        <v>0</v>
      </c>
      <c r="X980" s="2">
        <v>47.9</v>
      </c>
      <c r="Y980" t="str">
        <f t="shared" si="60"/>
        <v>Keith Smith</v>
      </c>
      <c r="Z980" t="str">
        <f t="shared" si="61"/>
        <v>2019-Keith Smith</v>
      </c>
      <c r="AA980" s="13">
        <f t="shared" si="62"/>
        <v>13</v>
      </c>
      <c r="AB980">
        <f t="shared" si="63"/>
        <v>13</v>
      </c>
    </row>
    <row r="981" spans="1:28" x14ac:dyDescent="0.2">
      <c r="A981">
        <v>2019</v>
      </c>
      <c r="B981" s="1">
        <v>481</v>
      </c>
      <c r="C981" s="2" t="s">
        <v>1119</v>
      </c>
      <c r="D981" s="2" t="s">
        <v>51</v>
      </c>
      <c r="E981" s="2">
        <v>25</v>
      </c>
      <c r="F981" s="3"/>
      <c r="G981" s="2">
        <v>5</v>
      </c>
      <c r="H981" s="2">
        <v>2</v>
      </c>
      <c r="I981" s="2">
        <v>1</v>
      </c>
      <c r="J981" s="2">
        <v>1</v>
      </c>
      <c r="K981" s="2">
        <v>5</v>
      </c>
      <c r="L981" s="2">
        <v>0</v>
      </c>
      <c r="M981" s="3"/>
      <c r="N981" s="2">
        <v>-2</v>
      </c>
      <c r="O981" s="2">
        <v>-2</v>
      </c>
      <c r="P981" s="2">
        <v>7</v>
      </c>
      <c r="Q981" s="2">
        <v>7</v>
      </c>
      <c r="R981" s="2">
        <v>-2</v>
      </c>
      <c r="S981" s="2">
        <v>0</v>
      </c>
      <c r="T981" s="3"/>
      <c r="U981" s="2">
        <v>0</v>
      </c>
      <c r="V981" s="2">
        <v>0</v>
      </c>
      <c r="W981" s="2">
        <v>0</v>
      </c>
      <c r="X981" s="2">
        <v>87.5</v>
      </c>
      <c r="Y981" t="str">
        <f t="shared" si="60"/>
        <v>Tyrone Swoopes</v>
      </c>
      <c r="Z981" t="str">
        <f t="shared" si="61"/>
        <v>2019-Tyrone Swoopes</v>
      </c>
      <c r="AA981" s="13">
        <f t="shared" si="62"/>
        <v>16</v>
      </c>
      <c r="AB981">
        <f t="shared" si="63"/>
        <v>22.4</v>
      </c>
    </row>
    <row r="982" spans="1:28" x14ac:dyDescent="0.2">
      <c r="A982">
        <v>2019</v>
      </c>
      <c r="B982" s="1">
        <v>482</v>
      </c>
      <c r="C982" s="2" t="s">
        <v>1207</v>
      </c>
      <c r="D982" s="2" t="s">
        <v>28</v>
      </c>
      <c r="E982" s="2">
        <v>25</v>
      </c>
      <c r="F982" s="2" t="s">
        <v>1208</v>
      </c>
      <c r="G982" s="2">
        <v>15</v>
      </c>
      <c r="H982" s="2">
        <v>9</v>
      </c>
      <c r="I982" s="2">
        <v>1</v>
      </c>
      <c r="J982" s="2">
        <v>1</v>
      </c>
      <c r="K982" s="2">
        <v>-5</v>
      </c>
      <c r="L982" s="2">
        <v>0</v>
      </c>
      <c r="M982" s="3"/>
      <c r="N982" s="2">
        <v>-5</v>
      </c>
      <c r="O982" s="2">
        <v>-5</v>
      </c>
      <c r="P982" s="2">
        <v>0</v>
      </c>
      <c r="Q982" s="2">
        <v>0</v>
      </c>
      <c r="R982" s="2">
        <v>-5</v>
      </c>
      <c r="S982" s="2">
        <v>0</v>
      </c>
      <c r="T982" s="3"/>
      <c r="U982" s="2">
        <v>0</v>
      </c>
      <c r="V982" s="2">
        <v>0</v>
      </c>
      <c r="W982" s="2">
        <v>0</v>
      </c>
      <c r="X982" s="2">
        <v>79.2</v>
      </c>
      <c r="Y982" t="str">
        <f t="shared" si="60"/>
        <v>Wyatt Teller</v>
      </c>
      <c r="Z982" t="str">
        <f t="shared" si="61"/>
        <v>2019-Wyatt Teller</v>
      </c>
      <c r="AA982" s="13">
        <f t="shared" si="62"/>
        <v>-5.333333333333333</v>
      </c>
      <c r="AB982">
        <f t="shared" si="63"/>
        <v>0</v>
      </c>
    </row>
    <row r="983" spans="1:28" x14ac:dyDescent="0.2">
      <c r="A983">
        <v>2019</v>
      </c>
      <c r="B983" s="1">
        <v>483</v>
      </c>
      <c r="C983" s="2" t="s">
        <v>303</v>
      </c>
      <c r="D983" s="2" t="s">
        <v>115</v>
      </c>
      <c r="E983" s="2">
        <v>26</v>
      </c>
      <c r="F983" s="3"/>
      <c r="G983" s="2">
        <v>14</v>
      </c>
      <c r="H983" s="2">
        <v>0</v>
      </c>
      <c r="I983" s="2">
        <v>2</v>
      </c>
      <c r="J983" s="2">
        <v>1</v>
      </c>
      <c r="K983" s="2">
        <v>6</v>
      </c>
      <c r="L983" s="2">
        <v>0</v>
      </c>
      <c r="M983" s="2">
        <v>0</v>
      </c>
      <c r="N983" s="2">
        <v>3</v>
      </c>
      <c r="O983" s="2">
        <v>3</v>
      </c>
      <c r="P983" s="2">
        <v>3</v>
      </c>
      <c r="Q983" s="2">
        <v>3</v>
      </c>
      <c r="R983" s="2">
        <v>-0.5</v>
      </c>
      <c r="S983" s="2">
        <v>0</v>
      </c>
      <c r="T983" s="3"/>
      <c r="U983" s="2">
        <v>1</v>
      </c>
      <c r="V983" s="2">
        <v>50</v>
      </c>
      <c r="W983" s="3"/>
      <c r="X983" s="2">
        <v>56.2</v>
      </c>
      <c r="Y983" t="str">
        <f t="shared" si="60"/>
        <v>De'Anthony Thomas</v>
      </c>
      <c r="Z983" t="str">
        <f t="shared" si="61"/>
        <v>2019-De'Anthony Thomas</v>
      </c>
      <c r="AA983" s="13">
        <f t="shared" si="62"/>
        <v>6.8571428571428568</v>
      </c>
      <c r="AB983">
        <f t="shared" si="63"/>
        <v>3.4285714285714284</v>
      </c>
    </row>
    <row r="984" spans="1:28" x14ac:dyDescent="0.2">
      <c r="A984">
        <v>2019</v>
      </c>
      <c r="B984" s="1">
        <v>484</v>
      </c>
      <c r="C984" s="2" t="s">
        <v>993</v>
      </c>
      <c r="D984" s="2" t="s">
        <v>74</v>
      </c>
      <c r="E984" s="2">
        <v>23</v>
      </c>
      <c r="F984" s="3"/>
      <c r="G984" s="2">
        <v>5</v>
      </c>
      <c r="H984" s="2">
        <v>2</v>
      </c>
      <c r="I984" s="2">
        <v>3</v>
      </c>
      <c r="J984" s="2">
        <v>1</v>
      </c>
      <c r="K984" s="2">
        <v>8</v>
      </c>
      <c r="L984" s="2">
        <v>0</v>
      </c>
      <c r="M984" s="3"/>
      <c r="N984" s="2">
        <v>5</v>
      </c>
      <c r="O984" s="2">
        <v>5</v>
      </c>
      <c r="P984" s="2">
        <v>3</v>
      </c>
      <c r="Q984" s="2">
        <v>3</v>
      </c>
      <c r="R984" s="2">
        <v>2.7</v>
      </c>
      <c r="S984" s="2">
        <v>0</v>
      </c>
      <c r="T984" s="3"/>
      <c r="U984" s="2">
        <v>0</v>
      </c>
      <c r="V984" s="2">
        <v>0</v>
      </c>
      <c r="W984" s="2">
        <v>0</v>
      </c>
      <c r="X984" s="2">
        <v>42.4</v>
      </c>
      <c r="Y984" t="str">
        <f t="shared" si="60"/>
        <v>Jordan Thomas</v>
      </c>
      <c r="Z984" t="str">
        <f t="shared" si="61"/>
        <v>2019-Jordan Thomas</v>
      </c>
      <c r="AA984" s="13">
        <f t="shared" si="62"/>
        <v>25.6</v>
      </c>
      <c r="AB984">
        <f t="shared" si="63"/>
        <v>9.6</v>
      </c>
    </row>
    <row r="985" spans="1:28" x14ac:dyDescent="0.2">
      <c r="A985">
        <v>2019</v>
      </c>
      <c r="B985" s="1">
        <v>485</v>
      </c>
      <c r="C985" s="2" t="s">
        <v>1039</v>
      </c>
      <c r="D985" s="2" t="s">
        <v>244</v>
      </c>
      <c r="E985" s="2">
        <v>27</v>
      </c>
      <c r="F985" s="3"/>
      <c r="G985" s="2">
        <v>8</v>
      </c>
      <c r="H985" s="2">
        <v>3</v>
      </c>
      <c r="I985" s="2">
        <v>1</v>
      </c>
      <c r="J985" s="2">
        <v>1</v>
      </c>
      <c r="K985" s="2">
        <v>1</v>
      </c>
      <c r="L985" s="2">
        <v>0</v>
      </c>
      <c r="M985" s="3"/>
      <c r="N985" s="2">
        <v>0</v>
      </c>
      <c r="O985" s="2">
        <v>0</v>
      </c>
      <c r="P985" s="2">
        <v>1</v>
      </c>
      <c r="Q985" s="2">
        <v>1</v>
      </c>
      <c r="R985" s="2">
        <v>0</v>
      </c>
      <c r="S985" s="2">
        <v>0</v>
      </c>
      <c r="T985" s="3"/>
      <c r="U985" s="2">
        <v>0</v>
      </c>
      <c r="V985" s="2">
        <v>0</v>
      </c>
      <c r="W985" s="3"/>
      <c r="X985" s="2">
        <v>79.2</v>
      </c>
      <c r="Y985" t="str">
        <f t="shared" si="60"/>
        <v>Eric Tomlinson</v>
      </c>
      <c r="Z985" t="str">
        <f t="shared" si="61"/>
        <v>2019-Eric Tomlinson</v>
      </c>
      <c r="AA985" s="13">
        <f t="shared" si="62"/>
        <v>2</v>
      </c>
      <c r="AB985">
        <f t="shared" si="63"/>
        <v>2</v>
      </c>
    </row>
    <row r="986" spans="1:28" x14ac:dyDescent="0.2">
      <c r="A986">
        <v>2019</v>
      </c>
      <c r="B986" s="1">
        <v>486</v>
      </c>
      <c r="C986" s="2" t="s">
        <v>1209</v>
      </c>
      <c r="D986" s="2" t="s">
        <v>51</v>
      </c>
      <c r="E986" s="2">
        <v>25</v>
      </c>
      <c r="F986" s="3"/>
      <c r="G986" s="2">
        <v>3</v>
      </c>
      <c r="H986" s="2">
        <v>0</v>
      </c>
      <c r="I986" s="2">
        <v>1</v>
      </c>
      <c r="J986" s="2">
        <v>1</v>
      </c>
      <c r="K986" s="2">
        <v>11</v>
      </c>
      <c r="L986" s="2">
        <v>0</v>
      </c>
      <c r="M986" s="2">
        <v>1</v>
      </c>
      <c r="N986" s="2">
        <v>11</v>
      </c>
      <c r="O986" s="2">
        <v>11</v>
      </c>
      <c r="P986" s="2">
        <v>0</v>
      </c>
      <c r="Q986" s="2">
        <v>0</v>
      </c>
      <c r="R986" s="2">
        <v>11</v>
      </c>
      <c r="S986" s="2">
        <v>0</v>
      </c>
      <c r="T986" s="3"/>
      <c r="U986" s="2">
        <v>0</v>
      </c>
      <c r="V986" s="2">
        <v>0</v>
      </c>
      <c r="W986" s="2">
        <v>0</v>
      </c>
      <c r="X986" s="2">
        <v>112.5</v>
      </c>
      <c r="Y986" t="str">
        <f t="shared" si="60"/>
        <v>John Ursua</v>
      </c>
      <c r="Z986" t="str">
        <f t="shared" si="61"/>
        <v>2019-John Ursua</v>
      </c>
      <c r="AA986" s="13">
        <f t="shared" si="62"/>
        <v>58.666666666666664</v>
      </c>
      <c r="AB986">
        <f t="shared" si="63"/>
        <v>0</v>
      </c>
    </row>
    <row r="987" spans="1:28" x14ac:dyDescent="0.2">
      <c r="A987">
        <v>2019</v>
      </c>
      <c r="B987" s="1">
        <v>487</v>
      </c>
      <c r="C987" s="2" t="s">
        <v>1210</v>
      </c>
      <c r="D987" s="2" t="s">
        <v>16</v>
      </c>
      <c r="E987" s="2">
        <v>24</v>
      </c>
      <c r="F987" s="2" t="s">
        <v>1211</v>
      </c>
      <c r="G987" s="2">
        <v>16</v>
      </c>
      <c r="H987" s="2">
        <v>16</v>
      </c>
      <c r="I987" s="2">
        <v>1</v>
      </c>
      <c r="J987" s="2">
        <v>1</v>
      </c>
      <c r="K987" s="2">
        <v>1</v>
      </c>
      <c r="L987" s="2">
        <v>1</v>
      </c>
      <c r="M987" s="2">
        <v>1</v>
      </c>
      <c r="N987" s="2">
        <v>1</v>
      </c>
      <c r="O987" s="2">
        <v>1</v>
      </c>
      <c r="P987" s="2">
        <v>0</v>
      </c>
      <c r="Q987" s="2">
        <v>0</v>
      </c>
      <c r="R987" s="2">
        <v>1</v>
      </c>
      <c r="S987" s="2">
        <v>0</v>
      </c>
      <c r="T987" s="3"/>
      <c r="U987" s="2">
        <v>0</v>
      </c>
      <c r="V987" s="2">
        <v>0</v>
      </c>
      <c r="W987" s="2">
        <v>0</v>
      </c>
      <c r="X987" s="2">
        <v>118.7</v>
      </c>
      <c r="Y987" t="str">
        <f t="shared" si="60"/>
        <v>Vita Vea</v>
      </c>
      <c r="Z987" t="str">
        <f t="shared" si="61"/>
        <v>2019-Vita Vea</v>
      </c>
      <c r="AA987" s="13">
        <f t="shared" si="62"/>
        <v>1</v>
      </c>
      <c r="AB987">
        <f t="shared" si="63"/>
        <v>0</v>
      </c>
    </row>
    <row r="988" spans="1:28" x14ac:dyDescent="0.2">
      <c r="A988">
        <v>2019</v>
      </c>
      <c r="B988" s="1">
        <v>488</v>
      </c>
      <c r="C988" s="2" t="s">
        <v>215</v>
      </c>
      <c r="D988" s="2" t="s">
        <v>49</v>
      </c>
      <c r="E988" s="2">
        <v>25</v>
      </c>
      <c r="F988" s="3"/>
      <c r="G988" s="2">
        <v>16</v>
      </c>
      <c r="H988" s="2">
        <v>0</v>
      </c>
      <c r="I988" s="2">
        <v>1</v>
      </c>
      <c r="J988" s="2">
        <v>1</v>
      </c>
      <c r="K988" s="2">
        <v>6</v>
      </c>
      <c r="L988" s="2">
        <v>0</v>
      </c>
      <c r="M988" s="2">
        <v>0</v>
      </c>
      <c r="N988" s="2">
        <v>-5</v>
      </c>
      <c r="O988" s="2">
        <v>-5</v>
      </c>
      <c r="P988" s="2">
        <v>11</v>
      </c>
      <c r="Q988" s="2">
        <v>11</v>
      </c>
      <c r="R988" s="2">
        <v>-5</v>
      </c>
      <c r="S988" s="2">
        <v>0</v>
      </c>
      <c r="T988" s="3"/>
      <c r="U988" s="2">
        <v>0</v>
      </c>
      <c r="V988" s="2">
        <v>0</v>
      </c>
      <c r="W988" s="2">
        <v>0</v>
      </c>
      <c r="X988" s="2">
        <v>91.7</v>
      </c>
      <c r="Y988" t="str">
        <f t="shared" si="60"/>
        <v>Dwayne Washington</v>
      </c>
      <c r="Z988" t="str">
        <f t="shared" si="61"/>
        <v>2019-Dwayne Washington</v>
      </c>
      <c r="AA988" s="13">
        <f t="shared" si="62"/>
        <v>6</v>
      </c>
      <c r="AB988">
        <f t="shared" si="63"/>
        <v>11</v>
      </c>
    </row>
    <row r="989" spans="1:28" x14ac:dyDescent="0.2">
      <c r="A989">
        <v>2019</v>
      </c>
      <c r="B989" s="1">
        <v>489</v>
      </c>
      <c r="C989" s="2" t="s">
        <v>129</v>
      </c>
      <c r="D989" s="2" t="s">
        <v>74</v>
      </c>
      <c r="E989" s="2">
        <v>24</v>
      </c>
      <c r="F989" s="2" t="s">
        <v>97</v>
      </c>
      <c r="G989" s="2">
        <v>15</v>
      </c>
      <c r="H989" s="2">
        <v>15</v>
      </c>
      <c r="I989" s="2">
        <v>1</v>
      </c>
      <c r="J989" s="2">
        <v>1</v>
      </c>
      <c r="K989" s="2">
        <v>6</v>
      </c>
      <c r="L989" s="2">
        <v>1</v>
      </c>
      <c r="M989" s="2">
        <v>1</v>
      </c>
      <c r="N989" s="2">
        <v>0</v>
      </c>
      <c r="O989" s="2">
        <v>0</v>
      </c>
      <c r="P989" s="2">
        <v>6</v>
      </c>
      <c r="Q989" s="2">
        <v>6</v>
      </c>
      <c r="R989" s="2">
        <v>0</v>
      </c>
      <c r="S989" s="2">
        <v>0</v>
      </c>
      <c r="T989" s="3"/>
      <c r="U989" s="2">
        <v>0</v>
      </c>
      <c r="V989" s="2">
        <v>0</v>
      </c>
      <c r="W989" s="2">
        <v>0</v>
      </c>
      <c r="X989" s="2">
        <v>131.19999999999999</v>
      </c>
      <c r="Y989" t="str">
        <f t="shared" si="60"/>
        <v>Deshaun Watson</v>
      </c>
      <c r="Z989" t="str">
        <f t="shared" si="61"/>
        <v>2019-Deshaun Watson</v>
      </c>
      <c r="AA989" s="13">
        <f t="shared" si="62"/>
        <v>6.4</v>
      </c>
      <c r="AB989">
        <f t="shared" si="63"/>
        <v>6.4</v>
      </c>
    </row>
    <row r="990" spans="1:28" x14ac:dyDescent="0.2">
      <c r="A990">
        <v>2019</v>
      </c>
      <c r="B990" s="1">
        <v>490</v>
      </c>
      <c r="C990" s="2" t="s">
        <v>171</v>
      </c>
      <c r="D990" s="2" t="s">
        <v>72</v>
      </c>
      <c r="E990" s="2">
        <v>23</v>
      </c>
      <c r="F990" s="3"/>
      <c r="G990" s="2">
        <v>6</v>
      </c>
      <c r="H990" s="2">
        <v>0</v>
      </c>
      <c r="I990" s="2">
        <v>1</v>
      </c>
      <c r="J990" s="2">
        <v>1</v>
      </c>
      <c r="K990" s="2">
        <v>9</v>
      </c>
      <c r="L990" s="2">
        <v>0</v>
      </c>
      <c r="M990" s="2">
        <v>1</v>
      </c>
      <c r="N990" s="2">
        <v>-2</v>
      </c>
      <c r="O990" s="2">
        <v>-2</v>
      </c>
      <c r="P990" s="2">
        <v>11</v>
      </c>
      <c r="Q990" s="2">
        <v>11</v>
      </c>
      <c r="R990" s="2">
        <v>-2</v>
      </c>
      <c r="S990" s="2">
        <v>0</v>
      </c>
      <c r="T990" s="3"/>
      <c r="U990" s="2">
        <v>0</v>
      </c>
      <c r="V990" s="2">
        <v>0</v>
      </c>
      <c r="W990" s="2">
        <v>0</v>
      </c>
      <c r="X990" s="2">
        <v>104.2</v>
      </c>
      <c r="Y990" t="str">
        <f t="shared" si="60"/>
        <v>Kerrith Whyte Jr</v>
      </c>
      <c r="Z990" t="str">
        <f t="shared" si="61"/>
        <v>2019-Kerrith Whyte Jr</v>
      </c>
      <c r="AA990" s="13">
        <f t="shared" si="62"/>
        <v>24</v>
      </c>
      <c r="AB990">
        <f t="shared" si="63"/>
        <v>29.333333333333332</v>
      </c>
    </row>
    <row r="991" spans="1:28" x14ac:dyDescent="0.2">
      <c r="A991">
        <v>2019</v>
      </c>
      <c r="B991" s="1">
        <v>491</v>
      </c>
      <c r="C991" s="2" t="s">
        <v>1212</v>
      </c>
      <c r="D991" s="2" t="s">
        <v>78</v>
      </c>
      <c r="E991" s="2">
        <v>24</v>
      </c>
      <c r="F991" s="2" t="s">
        <v>559</v>
      </c>
      <c r="G991" s="2">
        <v>16</v>
      </c>
      <c r="H991" s="2">
        <v>14</v>
      </c>
      <c r="I991" s="2">
        <v>1</v>
      </c>
      <c r="J991" s="2">
        <v>1</v>
      </c>
      <c r="K991" s="2">
        <v>1</v>
      </c>
      <c r="L991" s="2">
        <v>1</v>
      </c>
      <c r="M991" s="2">
        <v>1</v>
      </c>
      <c r="N991" s="2">
        <v>0</v>
      </c>
      <c r="O991" s="2">
        <v>0</v>
      </c>
      <c r="P991" s="2">
        <v>1</v>
      </c>
      <c r="Q991" s="2">
        <v>1</v>
      </c>
      <c r="R991" s="2">
        <v>0</v>
      </c>
      <c r="S991" s="2">
        <v>0</v>
      </c>
      <c r="T991" s="3"/>
      <c r="U991" s="2">
        <v>0</v>
      </c>
      <c r="V991" s="2">
        <v>0</v>
      </c>
      <c r="W991" s="2">
        <v>0</v>
      </c>
      <c r="X991" s="2">
        <v>118.7</v>
      </c>
      <c r="Y991" t="str">
        <f t="shared" si="60"/>
        <v>Christian Wilkins</v>
      </c>
      <c r="Z991" t="str">
        <f t="shared" si="61"/>
        <v>2019-Christian Wilkins</v>
      </c>
      <c r="AA991" s="13">
        <f t="shared" si="62"/>
        <v>1</v>
      </c>
      <c r="AB991">
        <f t="shared" si="63"/>
        <v>1</v>
      </c>
    </row>
    <row r="992" spans="1:28" x14ac:dyDescent="0.2">
      <c r="A992">
        <v>2018</v>
      </c>
      <c r="B992" s="1">
        <v>1</v>
      </c>
      <c r="C992" s="2" t="s">
        <v>354</v>
      </c>
      <c r="D992" s="2" t="s">
        <v>49</v>
      </c>
      <c r="E992" s="2">
        <v>25</v>
      </c>
      <c r="F992" s="2" t="s">
        <v>181</v>
      </c>
      <c r="G992" s="2">
        <v>16</v>
      </c>
      <c r="H992" s="2">
        <v>16</v>
      </c>
      <c r="I992" s="2">
        <v>147</v>
      </c>
      <c r="J992" s="2">
        <v>125</v>
      </c>
      <c r="K992" s="2">
        <v>1405</v>
      </c>
      <c r="L992" s="2">
        <v>9</v>
      </c>
      <c r="M992" s="2">
        <v>82</v>
      </c>
      <c r="N992" s="2">
        <v>891</v>
      </c>
      <c r="O992" s="2">
        <v>7.1</v>
      </c>
      <c r="P992" s="2">
        <v>514</v>
      </c>
      <c r="Q992" s="2">
        <v>4.0999999999999996</v>
      </c>
      <c r="R992" s="2">
        <v>7.7</v>
      </c>
      <c r="S992" s="2">
        <v>6</v>
      </c>
      <c r="T992" s="2">
        <v>20.8</v>
      </c>
      <c r="U992" s="2">
        <v>3</v>
      </c>
      <c r="V992" s="2">
        <v>2</v>
      </c>
      <c r="W992" s="2">
        <v>1</v>
      </c>
      <c r="X992" s="2">
        <v>124.1</v>
      </c>
      <c r="Y992" t="str">
        <f t="shared" si="60"/>
        <v>Michael Thomas</v>
      </c>
      <c r="Z992" t="str">
        <f t="shared" si="61"/>
        <v>2018-Michael Thomas</v>
      </c>
      <c r="AA992" s="13">
        <f t="shared" si="62"/>
        <v>1405</v>
      </c>
      <c r="AB992">
        <f t="shared" si="63"/>
        <v>514</v>
      </c>
    </row>
    <row r="993" spans="1:28" x14ac:dyDescent="0.2">
      <c r="A993">
        <v>2018</v>
      </c>
      <c r="B993" s="1">
        <v>2</v>
      </c>
      <c r="C993" s="2" t="s">
        <v>927</v>
      </c>
      <c r="D993" s="2" t="s">
        <v>47</v>
      </c>
      <c r="E993" s="2">
        <v>28</v>
      </c>
      <c r="F993" s="2" t="s">
        <v>232</v>
      </c>
      <c r="G993" s="2">
        <v>16</v>
      </c>
      <c r="H993" s="2">
        <v>16</v>
      </c>
      <c r="I993" s="2">
        <v>156</v>
      </c>
      <c r="J993" s="2">
        <v>116</v>
      </c>
      <c r="K993" s="2">
        <v>1163</v>
      </c>
      <c r="L993" s="2">
        <v>8</v>
      </c>
      <c r="M993" s="2">
        <v>72</v>
      </c>
      <c r="N993" s="2">
        <v>810</v>
      </c>
      <c r="O993" s="2">
        <v>7</v>
      </c>
      <c r="P993" s="2">
        <v>353</v>
      </c>
      <c r="Q993" s="2">
        <v>3</v>
      </c>
      <c r="R993" s="2">
        <v>7.2</v>
      </c>
      <c r="S993" s="2">
        <v>3</v>
      </c>
      <c r="T993" s="2">
        <v>38.700000000000003</v>
      </c>
      <c r="U993" s="2">
        <v>5</v>
      </c>
      <c r="V993" s="2">
        <v>3.2</v>
      </c>
      <c r="W993" s="2">
        <v>5</v>
      </c>
      <c r="X993" s="2">
        <v>98.9</v>
      </c>
      <c r="Y993" t="str">
        <f t="shared" si="60"/>
        <v>Zach Ertz</v>
      </c>
      <c r="Z993" t="str">
        <f t="shared" si="61"/>
        <v>2018-Zach Ertz</v>
      </c>
      <c r="AA993" s="13">
        <f t="shared" si="62"/>
        <v>1163</v>
      </c>
      <c r="AB993">
        <f t="shared" si="63"/>
        <v>353</v>
      </c>
    </row>
    <row r="994" spans="1:28" x14ac:dyDescent="0.2">
      <c r="A994">
        <v>2018</v>
      </c>
      <c r="B994" s="1">
        <v>3</v>
      </c>
      <c r="C994" s="2" t="s">
        <v>291</v>
      </c>
      <c r="D994" s="2" t="s">
        <v>74</v>
      </c>
      <c r="E994" s="2">
        <v>26</v>
      </c>
      <c r="F994" s="2" t="s">
        <v>181</v>
      </c>
      <c r="G994" s="2">
        <v>16</v>
      </c>
      <c r="H994" s="2">
        <v>16</v>
      </c>
      <c r="I994" s="2">
        <v>163</v>
      </c>
      <c r="J994" s="2">
        <v>115</v>
      </c>
      <c r="K994" s="2">
        <v>1572</v>
      </c>
      <c r="L994" s="2">
        <v>11</v>
      </c>
      <c r="M994" s="2">
        <v>85</v>
      </c>
      <c r="N994" s="2">
        <v>1185</v>
      </c>
      <c r="O994" s="2">
        <v>10.3</v>
      </c>
      <c r="P994" s="2">
        <v>387</v>
      </c>
      <c r="Q994" s="2">
        <v>3.4</v>
      </c>
      <c r="R994" s="2">
        <v>11.5</v>
      </c>
      <c r="S994" s="2">
        <v>5</v>
      </c>
      <c r="T994" s="2">
        <v>23</v>
      </c>
      <c r="U994" s="2">
        <v>2</v>
      </c>
      <c r="V994" s="2">
        <v>1.2</v>
      </c>
      <c r="W994" s="2">
        <v>3</v>
      </c>
      <c r="X994" s="2">
        <v>115.9</v>
      </c>
      <c r="Y994" t="str">
        <f t="shared" si="60"/>
        <v>DeAndre Hopkins</v>
      </c>
      <c r="Z994" t="str">
        <f t="shared" si="61"/>
        <v>2018-DeAndre Hopkins</v>
      </c>
      <c r="AA994" s="13">
        <f t="shared" si="62"/>
        <v>1572</v>
      </c>
      <c r="AB994">
        <f t="shared" si="63"/>
        <v>387</v>
      </c>
    </row>
    <row r="995" spans="1:28" x14ac:dyDescent="0.2">
      <c r="A995">
        <v>2018</v>
      </c>
      <c r="B995" s="1">
        <v>4</v>
      </c>
      <c r="C995" s="2" t="s">
        <v>542</v>
      </c>
      <c r="D995" s="2" t="s">
        <v>33</v>
      </c>
      <c r="E995" s="2">
        <v>29</v>
      </c>
      <c r="F995" s="2" t="s">
        <v>181</v>
      </c>
      <c r="G995" s="2">
        <v>16</v>
      </c>
      <c r="H995" s="2">
        <v>16</v>
      </c>
      <c r="I995" s="2">
        <v>170</v>
      </c>
      <c r="J995" s="2">
        <v>113</v>
      </c>
      <c r="K995" s="2">
        <v>1677</v>
      </c>
      <c r="L995" s="2">
        <v>8</v>
      </c>
      <c r="M995" s="2">
        <v>80</v>
      </c>
      <c r="N995" s="2">
        <v>1229</v>
      </c>
      <c r="O995" s="2">
        <v>10.9</v>
      </c>
      <c r="P995" s="2">
        <v>448</v>
      </c>
      <c r="Q995" s="2">
        <v>4</v>
      </c>
      <c r="R995" s="2">
        <v>14</v>
      </c>
      <c r="S995" s="2">
        <v>3</v>
      </c>
      <c r="T995" s="2">
        <v>37.700000000000003</v>
      </c>
      <c r="U995" s="2">
        <v>9</v>
      </c>
      <c r="V995" s="2">
        <v>5.3</v>
      </c>
      <c r="W995" s="2">
        <v>3</v>
      </c>
      <c r="X995" s="2">
        <v>106.9</v>
      </c>
      <c r="Y995" t="str">
        <f t="shared" si="60"/>
        <v xml:space="preserve">Julio Jones </v>
      </c>
      <c r="Z995" t="str">
        <f t="shared" si="61"/>
        <v>2018-Julio Jones</v>
      </c>
      <c r="AA995" s="13">
        <f t="shared" si="62"/>
        <v>1677</v>
      </c>
      <c r="AB995">
        <f t="shared" si="63"/>
        <v>448</v>
      </c>
    </row>
    <row r="996" spans="1:28" x14ac:dyDescent="0.2">
      <c r="A996">
        <v>2018</v>
      </c>
      <c r="B996" s="1">
        <v>5</v>
      </c>
      <c r="C996" s="2" t="s">
        <v>522</v>
      </c>
      <c r="D996" s="2" t="s">
        <v>39</v>
      </c>
      <c r="E996" s="2">
        <v>28</v>
      </c>
      <c r="F996" s="2" t="s">
        <v>181</v>
      </c>
      <c r="G996" s="2">
        <v>16</v>
      </c>
      <c r="H996" s="2">
        <v>16</v>
      </c>
      <c r="I996" s="2">
        <v>153</v>
      </c>
      <c r="J996" s="2">
        <v>113</v>
      </c>
      <c r="K996" s="2">
        <v>1373</v>
      </c>
      <c r="L996" s="2">
        <v>9</v>
      </c>
      <c r="M996" s="2">
        <v>74</v>
      </c>
      <c r="N996" s="2">
        <v>957</v>
      </c>
      <c r="O996" s="2">
        <v>8.5</v>
      </c>
      <c r="P996" s="2">
        <v>416</v>
      </c>
      <c r="Q996" s="2">
        <v>3.7</v>
      </c>
      <c r="R996" s="2">
        <v>9.4</v>
      </c>
      <c r="S996" s="2">
        <v>3</v>
      </c>
      <c r="T996" s="2">
        <v>37.700000000000003</v>
      </c>
      <c r="U996" s="2">
        <v>3</v>
      </c>
      <c r="V996" s="2">
        <v>2</v>
      </c>
      <c r="W996" s="2">
        <v>2</v>
      </c>
      <c r="X996" s="2">
        <v>115.2</v>
      </c>
      <c r="Y996" t="str">
        <f t="shared" si="60"/>
        <v>Adam Thielen</v>
      </c>
      <c r="Z996" t="str">
        <f t="shared" si="61"/>
        <v>2018-Adam Thielen</v>
      </c>
      <c r="AA996" s="13">
        <f t="shared" si="62"/>
        <v>1373</v>
      </c>
      <c r="AB996">
        <f t="shared" si="63"/>
        <v>416</v>
      </c>
    </row>
    <row r="997" spans="1:28" x14ac:dyDescent="0.2">
      <c r="A997">
        <v>2018</v>
      </c>
      <c r="B997" s="1">
        <v>6</v>
      </c>
      <c r="C997" s="2" t="s">
        <v>928</v>
      </c>
      <c r="D997" s="2" t="s">
        <v>19</v>
      </c>
      <c r="E997" s="2">
        <v>26</v>
      </c>
      <c r="F997" s="2" t="s">
        <v>181</v>
      </c>
      <c r="G997" s="2">
        <v>15</v>
      </c>
      <c r="H997" s="2">
        <v>15</v>
      </c>
      <c r="I997" s="2">
        <v>169</v>
      </c>
      <c r="J997" s="2">
        <v>111</v>
      </c>
      <c r="K997" s="2">
        <v>1386</v>
      </c>
      <c r="L997" s="2">
        <v>13</v>
      </c>
      <c r="M997" s="2">
        <v>64</v>
      </c>
      <c r="N997" s="2">
        <v>911</v>
      </c>
      <c r="O997" s="2">
        <v>8.1999999999999993</v>
      </c>
      <c r="P997" s="2">
        <v>475</v>
      </c>
      <c r="Q997" s="2">
        <v>4.3</v>
      </c>
      <c r="R997" s="2">
        <v>11.3</v>
      </c>
      <c r="S997" s="2">
        <v>4</v>
      </c>
      <c r="T997" s="2">
        <v>27.8</v>
      </c>
      <c r="U997" s="2">
        <v>5</v>
      </c>
      <c r="V997" s="2">
        <v>3</v>
      </c>
      <c r="W997" s="2">
        <v>0</v>
      </c>
      <c r="X997" s="2">
        <v>116.6</v>
      </c>
      <c r="Y997" t="str">
        <f t="shared" si="60"/>
        <v>Davante Adams</v>
      </c>
      <c r="Z997" t="str">
        <f t="shared" si="61"/>
        <v>2018-Davante Adams</v>
      </c>
      <c r="AA997" s="13">
        <f t="shared" si="62"/>
        <v>1478.4</v>
      </c>
      <c r="AB997">
        <f t="shared" si="63"/>
        <v>506.66666666666669</v>
      </c>
    </row>
    <row r="998" spans="1:28" x14ac:dyDescent="0.2">
      <c r="A998">
        <v>2018</v>
      </c>
      <c r="B998" s="1">
        <v>7</v>
      </c>
      <c r="C998" s="2" t="s">
        <v>573</v>
      </c>
      <c r="D998" s="2" t="s">
        <v>72</v>
      </c>
      <c r="E998" s="2">
        <v>22</v>
      </c>
      <c r="F998" s="2" t="s">
        <v>181</v>
      </c>
      <c r="G998" s="2">
        <v>16</v>
      </c>
      <c r="H998" s="2">
        <v>13</v>
      </c>
      <c r="I998" s="2">
        <v>166</v>
      </c>
      <c r="J998" s="2">
        <v>111</v>
      </c>
      <c r="K998" s="2">
        <v>1426</v>
      </c>
      <c r="L998" s="2">
        <v>7</v>
      </c>
      <c r="M998" s="2">
        <v>67</v>
      </c>
      <c r="N998" s="2">
        <v>778</v>
      </c>
      <c r="O998" s="2">
        <v>7</v>
      </c>
      <c r="P998" s="2">
        <v>648</v>
      </c>
      <c r="Q998" s="2">
        <v>5.8</v>
      </c>
      <c r="R998" s="2">
        <v>8.8000000000000007</v>
      </c>
      <c r="S998" s="2">
        <v>7</v>
      </c>
      <c r="T998" s="2">
        <v>15.9</v>
      </c>
      <c r="U998" s="2">
        <v>6</v>
      </c>
      <c r="V998" s="2">
        <v>3.6</v>
      </c>
      <c r="W998" s="2">
        <v>4</v>
      </c>
      <c r="X998" s="2">
        <v>97.6</v>
      </c>
      <c r="Y998" t="str">
        <f t="shared" si="60"/>
        <v>JuJu Smith-Schuster</v>
      </c>
      <c r="Z998" t="str">
        <f t="shared" si="61"/>
        <v>2018-JuJu Smith-Schuster</v>
      </c>
      <c r="AA998" s="13">
        <f t="shared" si="62"/>
        <v>1426</v>
      </c>
      <c r="AB998">
        <f t="shared" si="63"/>
        <v>648</v>
      </c>
    </row>
    <row r="999" spans="1:28" x14ac:dyDescent="0.2">
      <c r="A999">
        <v>2018</v>
      </c>
      <c r="B999" s="1">
        <v>8</v>
      </c>
      <c r="C999" s="2" t="s">
        <v>367</v>
      </c>
      <c r="D999" s="2" t="s">
        <v>43</v>
      </c>
      <c r="E999" s="2">
        <v>22</v>
      </c>
      <c r="F999" s="2" t="s">
        <v>17</v>
      </c>
      <c r="G999" s="2">
        <v>16</v>
      </c>
      <c r="H999" s="2">
        <v>16</v>
      </c>
      <c r="I999" s="2">
        <v>124</v>
      </c>
      <c r="J999" s="2">
        <v>107</v>
      </c>
      <c r="K999" s="2">
        <v>867</v>
      </c>
      <c r="L999" s="2">
        <v>6</v>
      </c>
      <c r="M999" s="2">
        <v>41</v>
      </c>
      <c r="N999" s="2">
        <v>12</v>
      </c>
      <c r="O999" s="2">
        <v>0.1</v>
      </c>
      <c r="P999" s="2">
        <v>855</v>
      </c>
      <c r="Q999" s="2">
        <v>8</v>
      </c>
      <c r="R999" s="2">
        <v>0.7</v>
      </c>
      <c r="S999" s="2">
        <v>7</v>
      </c>
      <c r="T999" s="2">
        <v>15.3</v>
      </c>
      <c r="U999" s="2">
        <v>1</v>
      </c>
      <c r="V999" s="2">
        <v>0.8</v>
      </c>
      <c r="W999" s="2">
        <v>0</v>
      </c>
      <c r="X999" s="2">
        <v>111.9</v>
      </c>
      <c r="Y999" t="str">
        <f t="shared" si="60"/>
        <v>Christian McCaffrey</v>
      </c>
      <c r="Z999" t="str">
        <f t="shared" si="61"/>
        <v>2018-Christian McCaffrey</v>
      </c>
      <c r="AA999" s="13">
        <f t="shared" si="62"/>
        <v>867</v>
      </c>
      <c r="AB999">
        <f t="shared" si="63"/>
        <v>855</v>
      </c>
    </row>
    <row r="1000" spans="1:28" x14ac:dyDescent="0.2">
      <c r="A1000">
        <v>2018</v>
      </c>
      <c r="B1000" s="1">
        <v>9</v>
      </c>
      <c r="C1000" s="2" t="s">
        <v>929</v>
      </c>
      <c r="D1000" s="2" t="s">
        <v>72</v>
      </c>
      <c r="E1000" s="2">
        <v>30</v>
      </c>
      <c r="F1000" s="2" t="s">
        <v>181</v>
      </c>
      <c r="G1000" s="2">
        <v>15</v>
      </c>
      <c r="H1000" s="2">
        <v>15</v>
      </c>
      <c r="I1000" s="2">
        <v>168</v>
      </c>
      <c r="J1000" s="2">
        <v>104</v>
      </c>
      <c r="K1000" s="2">
        <v>1297</v>
      </c>
      <c r="L1000" s="2">
        <v>15</v>
      </c>
      <c r="M1000" s="2">
        <v>63</v>
      </c>
      <c r="N1000" s="2">
        <v>812</v>
      </c>
      <c r="O1000" s="2">
        <v>7.8</v>
      </c>
      <c r="P1000" s="2">
        <v>485</v>
      </c>
      <c r="Q1000" s="2">
        <v>4.7</v>
      </c>
      <c r="R1000" s="2">
        <v>11.3</v>
      </c>
      <c r="S1000" s="2">
        <v>5</v>
      </c>
      <c r="T1000" s="2">
        <v>20.8</v>
      </c>
      <c r="U1000" s="2">
        <v>3</v>
      </c>
      <c r="V1000" s="2">
        <v>1.8</v>
      </c>
      <c r="W1000" s="2">
        <v>11</v>
      </c>
      <c r="X1000" s="2">
        <v>88.3</v>
      </c>
      <c r="Y1000" t="str">
        <f t="shared" si="60"/>
        <v xml:space="preserve">Antonio Brown </v>
      </c>
      <c r="Z1000" t="str">
        <f t="shared" si="61"/>
        <v>2018-Antonio Brown</v>
      </c>
      <c r="AA1000" s="13">
        <f t="shared" si="62"/>
        <v>1383.4666666666667</v>
      </c>
      <c r="AB1000">
        <f t="shared" si="63"/>
        <v>517.33333333333337</v>
      </c>
    </row>
    <row r="1001" spans="1:28" x14ac:dyDescent="0.2">
      <c r="A1001">
        <v>2018</v>
      </c>
      <c r="B1001" s="1">
        <v>10</v>
      </c>
      <c r="C1001" s="2" t="s">
        <v>930</v>
      </c>
      <c r="D1001" s="2" t="s">
        <v>62</v>
      </c>
      <c r="E1001" s="2">
        <v>29</v>
      </c>
      <c r="F1001" s="2" t="s">
        <v>232</v>
      </c>
      <c r="G1001" s="2">
        <v>16</v>
      </c>
      <c r="H1001" s="2">
        <v>16</v>
      </c>
      <c r="I1001" s="2">
        <v>150</v>
      </c>
      <c r="J1001" s="2">
        <v>103</v>
      </c>
      <c r="K1001" s="2">
        <v>1336</v>
      </c>
      <c r="L1001" s="2">
        <v>10</v>
      </c>
      <c r="M1001" s="2">
        <v>75</v>
      </c>
      <c r="N1001" s="2">
        <v>767</v>
      </c>
      <c r="O1001" s="2">
        <v>7.4</v>
      </c>
      <c r="P1001" s="2">
        <v>569</v>
      </c>
      <c r="Q1001" s="2">
        <v>5.5</v>
      </c>
      <c r="R1001" s="2">
        <v>9.1999999999999993</v>
      </c>
      <c r="S1001" s="2">
        <v>7</v>
      </c>
      <c r="T1001" s="2">
        <v>14.7</v>
      </c>
      <c r="U1001" s="2">
        <v>7</v>
      </c>
      <c r="V1001" s="2">
        <v>4.7</v>
      </c>
      <c r="W1001" s="2">
        <v>3</v>
      </c>
      <c r="X1001" s="2">
        <v>110.3</v>
      </c>
      <c r="Y1001" t="str">
        <f t="shared" si="60"/>
        <v>Travis Kelce</v>
      </c>
      <c r="Z1001" t="str">
        <f t="shared" si="61"/>
        <v>2018-Travis Kelce</v>
      </c>
      <c r="AA1001" s="13">
        <f t="shared" si="62"/>
        <v>1336</v>
      </c>
      <c r="AB1001">
        <f t="shared" si="63"/>
        <v>569</v>
      </c>
    </row>
    <row r="1002" spans="1:28" x14ac:dyDescent="0.2">
      <c r="A1002">
        <v>2018</v>
      </c>
      <c r="B1002" s="1">
        <v>11</v>
      </c>
      <c r="C1002" s="2" t="s">
        <v>227</v>
      </c>
      <c r="D1002" s="2" t="s">
        <v>39</v>
      </c>
      <c r="E1002" s="2">
        <v>25</v>
      </c>
      <c r="F1002" s="2" t="s">
        <v>181</v>
      </c>
      <c r="G1002" s="2">
        <v>15</v>
      </c>
      <c r="H1002" s="2">
        <v>14</v>
      </c>
      <c r="I1002" s="2">
        <v>149</v>
      </c>
      <c r="J1002" s="2">
        <v>102</v>
      </c>
      <c r="K1002" s="2">
        <v>1021</v>
      </c>
      <c r="L1002" s="2">
        <v>9</v>
      </c>
      <c r="M1002" s="2">
        <v>49</v>
      </c>
      <c r="N1002" s="2">
        <v>573</v>
      </c>
      <c r="O1002" s="2">
        <v>5.6</v>
      </c>
      <c r="P1002" s="2">
        <v>448</v>
      </c>
      <c r="Q1002" s="2">
        <v>4.4000000000000004</v>
      </c>
      <c r="R1002" s="2">
        <v>8.6</v>
      </c>
      <c r="S1002" s="2">
        <v>4</v>
      </c>
      <c r="T1002" s="2">
        <v>25.5</v>
      </c>
      <c r="U1002" s="2">
        <v>3</v>
      </c>
      <c r="V1002" s="2">
        <v>2</v>
      </c>
      <c r="W1002" s="2">
        <v>2</v>
      </c>
      <c r="X1002" s="2">
        <v>102.2</v>
      </c>
      <c r="Y1002" t="str">
        <f t="shared" si="60"/>
        <v>Stefon Diggs</v>
      </c>
      <c r="Z1002" t="str">
        <f t="shared" si="61"/>
        <v>2018-Stefon Diggs</v>
      </c>
      <c r="AA1002" s="13">
        <f t="shared" si="62"/>
        <v>1089.0666666666666</v>
      </c>
      <c r="AB1002">
        <f t="shared" si="63"/>
        <v>477.86666666666667</v>
      </c>
    </row>
    <row r="1003" spans="1:28" x14ac:dyDescent="0.2">
      <c r="A1003">
        <v>2018</v>
      </c>
      <c r="B1003" s="1">
        <v>12</v>
      </c>
      <c r="C1003" s="2" t="s">
        <v>437</v>
      </c>
      <c r="D1003" s="2" t="s">
        <v>55</v>
      </c>
      <c r="E1003" s="2">
        <v>26</v>
      </c>
      <c r="F1003" s="2" t="s">
        <v>181</v>
      </c>
      <c r="G1003" s="2">
        <v>16</v>
      </c>
      <c r="H1003" s="2">
        <v>14</v>
      </c>
      <c r="I1003" s="2">
        <v>136</v>
      </c>
      <c r="J1003" s="2">
        <v>97</v>
      </c>
      <c r="K1003" s="2">
        <v>1196</v>
      </c>
      <c r="L1003" s="2">
        <v>6</v>
      </c>
      <c r="M1003" s="2">
        <v>66</v>
      </c>
      <c r="N1003" s="2">
        <v>793</v>
      </c>
      <c r="O1003" s="2">
        <v>8.1999999999999993</v>
      </c>
      <c r="P1003" s="2">
        <v>403</v>
      </c>
      <c r="Q1003" s="2">
        <v>4.2</v>
      </c>
      <c r="R1003" s="2">
        <v>8.6</v>
      </c>
      <c r="S1003" s="2">
        <v>3</v>
      </c>
      <c r="T1003" s="2">
        <v>32.299999999999997</v>
      </c>
      <c r="U1003" s="2">
        <v>4</v>
      </c>
      <c r="V1003" s="2">
        <v>2.9</v>
      </c>
      <c r="W1003" s="2">
        <v>2</v>
      </c>
      <c r="X1003" s="2">
        <v>106.7</v>
      </c>
      <c r="Y1003" t="str">
        <f t="shared" si="60"/>
        <v xml:space="preserve">Keenan Allen </v>
      </c>
      <c r="Z1003" t="str">
        <f t="shared" si="61"/>
        <v>2018-Keenan Allen</v>
      </c>
      <c r="AA1003" s="13">
        <f t="shared" si="62"/>
        <v>1196</v>
      </c>
      <c r="AB1003">
        <f t="shared" si="63"/>
        <v>403</v>
      </c>
    </row>
    <row r="1004" spans="1:28" x14ac:dyDescent="0.2">
      <c r="A1004">
        <v>2018</v>
      </c>
      <c r="B1004" s="1">
        <v>13</v>
      </c>
      <c r="C1004" s="2" t="s">
        <v>477</v>
      </c>
      <c r="D1004" s="2" t="s">
        <v>35</v>
      </c>
      <c r="E1004" s="2">
        <v>21</v>
      </c>
      <c r="F1004" s="2" t="s">
        <v>17</v>
      </c>
      <c r="G1004" s="2">
        <v>16</v>
      </c>
      <c r="H1004" s="2">
        <v>16</v>
      </c>
      <c r="I1004" s="2">
        <v>121</v>
      </c>
      <c r="J1004" s="2">
        <v>91</v>
      </c>
      <c r="K1004" s="2">
        <v>721</v>
      </c>
      <c r="L1004" s="2">
        <v>4</v>
      </c>
      <c r="M1004" s="2">
        <v>30</v>
      </c>
      <c r="N1004" s="2">
        <v>-47</v>
      </c>
      <c r="O1004" s="2">
        <v>-0.5</v>
      </c>
      <c r="P1004" s="2">
        <v>768</v>
      </c>
      <c r="Q1004" s="2">
        <v>8.4</v>
      </c>
      <c r="R1004" s="2">
        <v>0.1</v>
      </c>
      <c r="S1004" s="2">
        <v>13</v>
      </c>
      <c r="T1004" s="2">
        <v>7</v>
      </c>
      <c r="U1004" s="2">
        <v>4</v>
      </c>
      <c r="V1004" s="2">
        <v>3.3</v>
      </c>
      <c r="W1004" s="2">
        <v>1</v>
      </c>
      <c r="X1004" s="2">
        <v>97.2</v>
      </c>
      <c r="Y1004" t="str">
        <f t="shared" si="60"/>
        <v>Saquon Barkley</v>
      </c>
      <c r="Z1004" t="str">
        <f t="shared" si="61"/>
        <v>2018-Saquon Barkley</v>
      </c>
      <c r="AA1004" s="13">
        <f t="shared" si="62"/>
        <v>721</v>
      </c>
      <c r="AB1004">
        <f t="shared" si="63"/>
        <v>768</v>
      </c>
    </row>
    <row r="1005" spans="1:28" x14ac:dyDescent="0.2">
      <c r="A1005">
        <v>2018</v>
      </c>
      <c r="B1005" s="1">
        <v>14</v>
      </c>
      <c r="C1005" s="2" t="s">
        <v>563</v>
      </c>
      <c r="D1005" s="2" t="s">
        <v>53</v>
      </c>
      <c r="E1005" s="2">
        <v>25</v>
      </c>
      <c r="F1005" s="2" t="s">
        <v>232</v>
      </c>
      <c r="G1005" s="2">
        <v>16</v>
      </c>
      <c r="H1005" s="2">
        <v>16</v>
      </c>
      <c r="I1005" s="2">
        <v>136</v>
      </c>
      <c r="J1005" s="2">
        <v>88</v>
      </c>
      <c r="K1005" s="2">
        <v>1377</v>
      </c>
      <c r="L1005" s="2">
        <v>5</v>
      </c>
      <c r="M1005" s="2">
        <v>60</v>
      </c>
      <c r="N1005" s="2">
        <v>507</v>
      </c>
      <c r="O1005" s="2">
        <v>5.8</v>
      </c>
      <c r="P1005" s="2">
        <v>870</v>
      </c>
      <c r="Q1005" s="2">
        <v>9.9</v>
      </c>
      <c r="R1005" s="2">
        <v>7.1</v>
      </c>
      <c r="S1005" s="2">
        <v>9</v>
      </c>
      <c r="T1005" s="2">
        <v>9.8000000000000007</v>
      </c>
      <c r="U1005" s="2">
        <v>5</v>
      </c>
      <c r="V1005" s="2">
        <v>3.7</v>
      </c>
      <c r="W1005" s="2">
        <v>3</v>
      </c>
      <c r="X1005" s="2">
        <v>101.3</v>
      </c>
      <c r="Y1005" t="str">
        <f t="shared" si="60"/>
        <v>George Kittle</v>
      </c>
      <c r="Z1005" t="str">
        <f t="shared" si="61"/>
        <v>2018-George Kittle</v>
      </c>
      <c r="AA1005" s="13">
        <f t="shared" si="62"/>
        <v>1377</v>
      </c>
      <c r="AB1005">
        <f t="shared" si="63"/>
        <v>870</v>
      </c>
    </row>
    <row r="1006" spans="1:28" x14ac:dyDescent="0.2">
      <c r="A1006">
        <v>2018</v>
      </c>
      <c r="B1006" s="1">
        <v>15</v>
      </c>
      <c r="C1006" s="2" t="s">
        <v>385</v>
      </c>
      <c r="D1006" s="2" t="s">
        <v>62</v>
      </c>
      <c r="E1006" s="2">
        <v>24</v>
      </c>
      <c r="F1006" s="2" t="s">
        <v>181</v>
      </c>
      <c r="G1006" s="2">
        <v>16</v>
      </c>
      <c r="H1006" s="2">
        <v>16</v>
      </c>
      <c r="I1006" s="2">
        <v>137</v>
      </c>
      <c r="J1006" s="2">
        <v>87</v>
      </c>
      <c r="K1006" s="2">
        <v>1479</v>
      </c>
      <c r="L1006" s="2">
        <v>12</v>
      </c>
      <c r="M1006" s="2">
        <v>66</v>
      </c>
      <c r="N1006" s="2">
        <v>952</v>
      </c>
      <c r="O1006" s="2">
        <v>10.9</v>
      </c>
      <c r="P1006" s="2">
        <v>527</v>
      </c>
      <c r="Q1006" s="2">
        <v>6.1</v>
      </c>
      <c r="R1006" s="2">
        <v>14.8</v>
      </c>
      <c r="S1006" s="2">
        <v>4</v>
      </c>
      <c r="T1006" s="2">
        <v>21.8</v>
      </c>
      <c r="U1006" s="2">
        <v>6</v>
      </c>
      <c r="V1006" s="2">
        <v>4.4000000000000004</v>
      </c>
      <c r="W1006" s="2">
        <v>6</v>
      </c>
      <c r="X1006" s="2">
        <v>110.9</v>
      </c>
      <c r="Y1006" t="str">
        <f t="shared" si="60"/>
        <v>Tyreek Hill</v>
      </c>
      <c r="Z1006" t="str">
        <f t="shared" si="61"/>
        <v>2018-Tyreek Hill</v>
      </c>
      <c r="AA1006" s="13">
        <f t="shared" si="62"/>
        <v>1479</v>
      </c>
      <c r="AB1006">
        <f t="shared" si="63"/>
        <v>527</v>
      </c>
    </row>
    <row r="1007" spans="1:28" x14ac:dyDescent="0.2">
      <c r="A1007">
        <v>2018</v>
      </c>
      <c r="B1007" s="1">
        <v>16</v>
      </c>
      <c r="C1007" s="2" t="s">
        <v>132</v>
      </c>
      <c r="D1007" s="2" t="s">
        <v>81</v>
      </c>
      <c r="E1007" s="2">
        <v>26</v>
      </c>
      <c r="F1007" s="3"/>
      <c r="G1007" s="2">
        <v>16</v>
      </c>
      <c r="H1007" s="2">
        <v>3</v>
      </c>
      <c r="I1007" s="2">
        <v>123</v>
      </c>
      <c r="J1007" s="2">
        <v>87</v>
      </c>
      <c r="K1007" s="2">
        <v>751</v>
      </c>
      <c r="L1007" s="2">
        <v>7</v>
      </c>
      <c r="M1007" s="2">
        <v>46</v>
      </c>
      <c r="N1007" s="2">
        <v>86</v>
      </c>
      <c r="O1007" s="2">
        <v>1</v>
      </c>
      <c r="P1007" s="2">
        <v>665</v>
      </c>
      <c r="Q1007" s="2">
        <v>7.6</v>
      </c>
      <c r="R1007" s="2">
        <v>2.4</v>
      </c>
      <c r="S1007" s="2">
        <v>3</v>
      </c>
      <c r="T1007" s="2">
        <v>29</v>
      </c>
      <c r="U1007" s="2">
        <v>5</v>
      </c>
      <c r="V1007" s="2">
        <v>4.0999999999999996</v>
      </c>
      <c r="W1007" s="2">
        <v>1</v>
      </c>
      <c r="X1007" s="2">
        <v>102</v>
      </c>
      <c r="Y1007" t="str">
        <f t="shared" si="60"/>
        <v>James White</v>
      </c>
      <c r="Z1007" t="str">
        <f t="shared" si="61"/>
        <v>2018-James White</v>
      </c>
      <c r="AA1007" s="13">
        <f t="shared" si="62"/>
        <v>751</v>
      </c>
      <c r="AB1007">
        <f t="shared" si="63"/>
        <v>665</v>
      </c>
    </row>
    <row r="1008" spans="1:28" x14ac:dyDescent="0.2">
      <c r="A1008">
        <v>2018</v>
      </c>
      <c r="B1008" s="1">
        <v>17</v>
      </c>
      <c r="C1008" s="2" t="s">
        <v>931</v>
      </c>
      <c r="D1008" s="2" t="s">
        <v>16</v>
      </c>
      <c r="E1008" s="2">
        <v>25</v>
      </c>
      <c r="F1008" s="2" t="s">
        <v>181</v>
      </c>
      <c r="G1008" s="2">
        <v>16</v>
      </c>
      <c r="H1008" s="2">
        <v>16</v>
      </c>
      <c r="I1008" s="2">
        <v>138</v>
      </c>
      <c r="J1008" s="2">
        <v>86</v>
      </c>
      <c r="K1008" s="2">
        <v>1524</v>
      </c>
      <c r="L1008" s="2">
        <v>8</v>
      </c>
      <c r="M1008" s="2">
        <v>68</v>
      </c>
      <c r="N1008" s="2">
        <v>1242</v>
      </c>
      <c r="O1008" s="2">
        <v>14.4</v>
      </c>
      <c r="P1008" s="2">
        <v>282</v>
      </c>
      <c r="Q1008" s="2">
        <v>3.3</v>
      </c>
      <c r="R1008" s="2">
        <v>15.6</v>
      </c>
      <c r="S1008" s="2">
        <v>0</v>
      </c>
      <c r="T1008" s="3"/>
      <c r="U1008" s="2">
        <v>7</v>
      </c>
      <c r="V1008" s="2">
        <v>5.0999999999999996</v>
      </c>
      <c r="W1008" s="2">
        <v>8</v>
      </c>
      <c r="X1008" s="2">
        <v>95.2</v>
      </c>
      <c r="Y1008" t="str">
        <f t="shared" si="60"/>
        <v>Mike Evans</v>
      </c>
      <c r="Z1008" t="str">
        <f t="shared" si="61"/>
        <v>2018-Mike Evans</v>
      </c>
      <c r="AA1008" s="13">
        <f t="shared" si="62"/>
        <v>1524</v>
      </c>
      <c r="AB1008">
        <f t="shared" si="63"/>
        <v>282</v>
      </c>
    </row>
    <row r="1009" spans="1:28" x14ac:dyDescent="0.2">
      <c r="A1009">
        <v>2018</v>
      </c>
      <c r="B1009" s="1">
        <v>18</v>
      </c>
      <c r="C1009" s="2" t="s">
        <v>187</v>
      </c>
      <c r="D1009" s="2" t="s">
        <v>64</v>
      </c>
      <c r="E1009" s="2">
        <v>26</v>
      </c>
      <c r="F1009" s="2" t="s">
        <v>181</v>
      </c>
      <c r="G1009" s="2">
        <v>16</v>
      </c>
      <c r="H1009" s="2">
        <v>16</v>
      </c>
      <c r="I1009" s="2">
        <v>130</v>
      </c>
      <c r="J1009" s="2">
        <v>86</v>
      </c>
      <c r="K1009" s="2">
        <v>1219</v>
      </c>
      <c r="L1009" s="2">
        <v>6</v>
      </c>
      <c r="M1009" s="2">
        <v>74</v>
      </c>
      <c r="N1009" s="2">
        <v>799</v>
      </c>
      <c r="O1009" s="2">
        <v>9.3000000000000007</v>
      </c>
      <c r="P1009" s="2">
        <v>420</v>
      </c>
      <c r="Q1009" s="2">
        <v>4.9000000000000004</v>
      </c>
      <c r="R1009" s="2">
        <v>11.4</v>
      </c>
      <c r="S1009" s="2">
        <v>2</v>
      </c>
      <c r="T1009" s="2">
        <v>43</v>
      </c>
      <c r="U1009" s="2">
        <v>2</v>
      </c>
      <c r="V1009" s="2">
        <v>1.5</v>
      </c>
      <c r="W1009" s="2">
        <v>3</v>
      </c>
      <c r="X1009" s="2">
        <v>102.1</v>
      </c>
      <c r="Y1009" t="str">
        <f t="shared" si="60"/>
        <v>Robert Woods</v>
      </c>
      <c r="Z1009" t="str">
        <f t="shared" si="61"/>
        <v>2018-Robert Woods</v>
      </c>
      <c r="AA1009" s="13">
        <f t="shared" si="62"/>
        <v>1219</v>
      </c>
      <c r="AB1009">
        <f t="shared" si="63"/>
        <v>420</v>
      </c>
    </row>
    <row r="1010" spans="1:28" x14ac:dyDescent="0.2">
      <c r="A1010">
        <v>2018</v>
      </c>
      <c r="B1010" s="1">
        <v>19</v>
      </c>
      <c r="C1010" s="2" t="s">
        <v>48</v>
      </c>
      <c r="D1010" s="2" t="s">
        <v>49</v>
      </c>
      <c r="E1010" s="2">
        <v>23</v>
      </c>
      <c r="F1010" s="2" t="s">
        <v>17</v>
      </c>
      <c r="G1010" s="2">
        <v>15</v>
      </c>
      <c r="H1010" s="2">
        <v>13</v>
      </c>
      <c r="I1010" s="2">
        <v>105</v>
      </c>
      <c r="J1010" s="2">
        <v>81</v>
      </c>
      <c r="K1010" s="2">
        <v>709</v>
      </c>
      <c r="L1010" s="2">
        <v>4</v>
      </c>
      <c r="M1010" s="2">
        <v>37</v>
      </c>
      <c r="N1010" s="2">
        <v>67</v>
      </c>
      <c r="O1010" s="2">
        <v>0.8</v>
      </c>
      <c r="P1010" s="2">
        <v>642</v>
      </c>
      <c r="Q1010" s="2">
        <v>7.9</v>
      </c>
      <c r="R1010" s="2">
        <v>1.8</v>
      </c>
      <c r="S1010" s="2">
        <v>7</v>
      </c>
      <c r="T1010" s="2">
        <v>11.6</v>
      </c>
      <c r="U1010" s="2">
        <v>3</v>
      </c>
      <c r="V1010" s="2">
        <v>2.9</v>
      </c>
      <c r="W1010" s="2">
        <v>1</v>
      </c>
      <c r="X1010" s="2">
        <v>103.2</v>
      </c>
      <c r="Y1010" t="str">
        <f t="shared" si="60"/>
        <v xml:space="preserve">Alvin Kamara </v>
      </c>
      <c r="Z1010" t="str">
        <f t="shared" si="61"/>
        <v>2018-Alvin Kamara</v>
      </c>
      <c r="AA1010" s="13">
        <f t="shared" si="62"/>
        <v>756.26666666666665</v>
      </c>
      <c r="AB1010">
        <f t="shared" si="63"/>
        <v>684.8</v>
      </c>
    </row>
    <row r="1011" spans="1:28" x14ac:dyDescent="0.2">
      <c r="A1011">
        <v>2018</v>
      </c>
      <c r="B1011" s="1">
        <v>20</v>
      </c>
      <c r="C1011" s="2" t="s">
        <v>530</v>
      </c>
      <c r="D1011" s="2" t="s">
        <v>28</v>
      </c>
      <c r="E1011" s="2">
        <v>26</v>
      </c>
      <c r="F1011" s="2" t="s">
        <v>181</v>
      </c>
      <c r="G1011" s="2">
        <v>16</v>
      </c>
      <c r="H1011" s="2">
        <v>14</v>
      </c>
      <c r="I1011" s="2">
        <v>149</v>
      </c>
      <c r="J1011" s="2">
        <v>81</v>
      </c>
      <c r="K1011" s="2">
        <v>976</v>
      </c>
      <c r="L1011" s="2">
        <v>4</v>
      </c>
      <c r="M1011" s="2">
        <v>44</v>
      </c>
      <c r="N1011" s="2">
        <v>702</v>
      </c>
      <c r="O1011" s="2">
        <v>8.6999999999999993</v>
      </c>
      <c r="P1011" s="2">
        <v>274</v>
      </c>
      <c r="Q1011" s="2">
        <v>3.4</v>
      </c>
      <c r="R1011" s="2">
        <v>11</v>
      </c>
      <c r="S1011" s="2">
        <v>3</v>
      </c>
      <c r="T1011" s="2">
        <v>27</v>
      </c>
      <c r="U1011" s="2">
        <v>11</v>
      </c>
      <c r="V1011" s="2">
        <v>7.4</v>
      </c>
      <c r="W1011" s="2">
        <v>2</v>
      </c>
      <c r="X1011" s="2">
        <v>78</v>
      </c>
      <c r="Y1011" t="str">
        <f t="shared" si="60"/>
        <v xml:space="preserve">Jarvis Landry </v>
      </c>
      <c r="Z1011" t="str">
        <f t="shared" si="61"/>
        <v>2018-Jarvis Landry</v>
      </c>
      <c r="AA1011" s="13">
        <f t="shared" si="62"/>
        <v>976</v>
      </c>
      <c r="AB1011">
        <f t="shared" si="63"/>
        <v>274</v>
      </c>
    </row>
    <row r="1012" spans="1:28" x14ac:dyDescent="0.2">
      <c r="A1012">
        <v>2018</v>
      </c>
      <c r="B1012" s="1">
        <v>21</v>
      </c>
      <c r="C1012" s="2" t="s">
        <v>223</v>
      </c>
      <c r="D1012" s="2" t="s">
        <v>64</v>
      </c>
      <c r="E1012" s="2">
        <v>25</v>
      </c>
      <c r="F1012" s="2" t="s">
        <v>181</v>
      </c>
      <c r="G1012" s="2">
        <v>16</v>
      </c>
      <c r="H1012" s="2">
        <v>16</v>
      </c>
      <c r="I1012" s="2">
        <v>117</v>
      </c>
      <c r="J1012" s="2">
        <v>80</v>
      </c>
      <c r="K1012" s="2">
        <v>1204</v>
      </c>
      <c r="L1012" s="2">
        <v>5</v>
      </c>
      <c r="M1012" s="2">
        <v>70</v>
      </c>
      <c r="N1012" s="2">
        <v>858</v>
      </c>
      <c r="O1012" s="2">
        <v>10.7</v>
      </c>
      <c r="P1012" s="2">
        <v>346</v>
      </c>
      <c r="Q1012" s="2">
        <v>4.3</v>
      </c>
      <c r="R1012" s="2">
        <v>12.8</v>
      </c>
      <c r="S1012" s="2">
        <v>4</v>
      </c>
      <c r="T1012" s="2">
        <v>20</v>
      </c>
      <c r="U1012" s="2">
        <v>0</v>
      </c>
      <c r="V1012" s="2">
        <v>0</v>
      </c>
      <c r="W1012" s="2">
        <v>2</v>
      </c>
      <c r="X1012" s="2">
        <v>109.1</v>
      </c>
      <c r="Y1012" t="str">
        <f t="shared" si="60"/>
        <v>Brandin Cooks</v>
      </c>
      <c r="Z1012" t="str">
        <f t="shared" si="61"/>
        <v>2018-Brandin Cooks</v>
      </c>
      <c r="AA1012" s="13">
        <f t="shared" si="62"/>
        <v>1204</v>
      </c>
      <c r="AB1012">
        <f t="shared" si="63"/>
        <v>346</v>
      </c>
    </row>
    <row r="1013" spans="1:28" x14ac:dyDescent="0.2">
      <c r="A1013">
        <v>2018</v>
      </c>
      <c r="B1013" s="1">
        <v>22</v>
      </c>
      <c r="C1013" s="2" t="s">
        <v>261</v>
      </c>
      <c r="D1013" s="2" t="s">
        <v>35</v>
      </c>
      <c r="E1013" s="2">
        <v>26</v>
      </c>
      <c r="F1013" s="2" t="s">
        <v>181</v>
      </c>
      <c r="G1013" s="2">
        <v>12</v>
      </c>
      <c r="H1013" s="2">
        <v>12</v>
      </c>
      <c r="I1013" s="2">
        <v>124</v>
      </c>
      <c r="J1013" s="2">
        <v>77</v>
      </c>
      <c r="K1013" s="2">
        <v>1052</v>
      </c>
      <c r="L1013" s="2">
        <v>6</v>
      </c>
      <c r="M1013" s="2">
        <v>50</v>
      </c>
      <c r="N1013" s="2">
        <v>747</v>
      </c>
      <c r="O1013" s="2">
        <v>9.6999999999999993</v>
      </c>
      <c r="P1013" s="2">
        <v>305</v>
      </c>
      <c r="Q1013" s="2">
        <v>4</v>
      </c>
      <c r="R1013" s="2">
        <v>11.5</v>
      </c>
      <c r="S1013" s="2">
        <v>6</v>
      </c>
      <c r="T1013" s="2">
        <v>12.8</v>
      </c>
      <c r="U1013" s="2">
        <v>4</v>
      </c>
      <c r="V1013" s="2">
        <v>3.2</v>
      </c>
      <c r="W1013" s="2">
        <v>4</v>
      </c>
      <c r="X1013" s="2">
        <v>91.9</v>
      </c>
      <c r="Y1013" t="str">
        <f t="shared" si="60"/>
        <v>Odell Beckham Jr.</v>
      </c>
      <c r="Z1013" t="str">
        <f t="shared" si="61"/>
        <v>2018-Odell Beckham Jr.</v>
      </c>
      <c r="AA1013" s="13">
        <f t="shared" si="62"/>
        <v>1402.6666666666667</v>
      </c>
      <c r="AB1013">
        <f t="shared" si="63"/>
        <v>406.66666666666669</v>
      </c>
    </row>
    <row r="1014" spans="1:28" x14ac:dyDescent="0.2">
      <c r="A1014">
        <v>2018</v>
      </c>
      <c r="B1014" s="1">
        <v>23</v>
      </c>
      <c r="C1014" s="2" t="s">
        <v>101</v>
      </c>
      <c r="D1014" s="2" t="s">
        <v>37</v>
      </c>
      <c r="E1014" s="2">
        <v>23</v>
      </c>
      <c r="F1014" s="2" t="s">
        <v>17</v>
      </c>
      <c r="G1014" s="2">
        <v>15</v>
      </c>
      <c r="H1014" s="2">
        <v>15</v>
      </c>
      <c r="I1014" s="2">
        <v>95</v>
      </c>
      <c r="J1014" s="2">
        <v>77</v>
      </c>
      <c r="K1014" s="2">
        <v>567</v>
      </c>
      <c r="L1014" s="2">
        <v>3</v>
      </c>
      <c r="M1014" s="2">
        <v>24</v>
      </c>
      <c r="N1014" s="2">
        <v>-9</v>
      </c>
      <c r="O1014" s="2">
        <v>-0.1</v>
      </c>
      <c r="P1014" s="2">
        <v>576</v>
      </c>
      <c r="Q1014" s="2">
        <v>7.5</v>
      </c>
      <c r="R1014" s="2">
        <v>0.3</v>
      </c>
      <c r="S1014" s="2">
        <v>3</v>
      </c>
      <c r="T1014" s="2">
        <v>25.7</v>
      </c>
      <c r="U1014" s="2">
        <v>2</v>
      </c>
      <c r="V1014" s="2">
        <v>2.1</v>
      </c>
      <c r="W1014" s="2">
        <v>0</v>
      </c>
      <c r="X1014" s="2">
        <v>102.1</v>
      </c>
      <c r="Y1014" t="str">
        <f t="shared" si="60"/>
        <v>Ezekiel Elliott</v>
      </c>
      <c r="Z1014" t="str">
        <f t="shared" si="61"/>
        <v>2018-Ezekiel Elliott</v>
      </c>
      <c r="AA1014" s="13">
        <f t="shared" si="62"/>
        <v>604.79999999999995</v>
      </c>
      <c r="AB1014">
        <f t="shared" si="63"/>
        <v>614.4</v>
      </c>
    </row>
    <row r="1015" spans="1:28" x14ac:dyDescent="0.2">
      <c r="A1015">
        <v>2018</v>
      </c>
      <c r="B1015" s="1">
        <v>24</v>
      </c>
      <c r="C1015" s="2" t="s">
        <v>241</v>
      </c>
      <c r="D1015" s="2" t="s">
        <v>86</v>
      </c>
      <c r="E1015" s="2">
        <v>24</v>
      </c>
      <c r="F1015" s="2" t="s">
        <v>181</v>
      </c>
      <c r="G1015" s="2">
        <v>14</v>
      </c>
      <c r="H1015" s="2">
        <v>14</v>
      </c>
      <c r="I1015" s="2">
        <v>108</v>
      </c>
      <c r="J1015" s="2">
        <v>76</v>
      </c>
      <c r="K1015" s="2">
        <v>1028</v>
      </c>
      <c r="L1015" s="2">
        <v>7</v>
      </c>
      <c r="M1015" s="2">
        <v>54</v>
      </c>
      <c r="N1015" s="2">
        <v>610</v>
      </c>
      <c r="O1015" s="2">
        <v>8</v>
      </c>
      <c r="P1015" s="2">
        <v>418</v>
      </c>
      <c r="Q1015" s="2">
        <v>5.5</v>
      </c>
      <c r="R1015" s="2">
        <v>9.3000000000000007</v>
      </c>
      <c r="S1015" s="2">
        <v>1</v>
      </c>
      <c r="T1015" s="2">
        <v>76</v>
      </c>
      <c r="U1015" s="2">
        <v>5</v>
      </c>
      <c r="V1015" s="2">
        <v>4.5999999999999996</v>
      </c>
      <c r="W1015" s="2">
        <v>0</v>
      </c>
      <c r="X1015" s="2">
        <v>122</v>
      </c>
      <c r="Y1015" t="str">
        <f t="shared" si="60"/>
        <v>Tyler Boyd</v>
      </c>
      <c r="Z1015" t="str">
        <f t="shared" si="61"/>
        <v>2018-Tyler Boyd</v>
      </c>
      <c r="AA1015" s="13">
        <f t="shared" si="62"/>
        <v>1174.8571428571429</v>
      </c>
      <c r="AB1015">
        <f t="shared" si="63"/>
        <v>477.71428571428572</v>
      </c>
    </row>
    <row r="1016" spans="1:28" x14ac:dyDescent="0.2">
      <c r="A1016">
        <v>2018</v>
      </c>
      <c r="B1016" s="1">
        <v>25</v>
      </c>
      <c r="C1016" s="2" t="s">
        <v>932</v>
      </c>
      <c r="D1016" s="2" t="s">
        <v>58</v>
      </c>
      <c r="E1016" s="2">
        <v>29</v>
      </c>
      <c r="F1016" s="2" t="s">
        <v>181</v>
      </c>
      <c r="G1016" s="2">
        <v>14</v>
      </c>
      <c r="H1016" s="2">
        <v>14</v>
      </c>
      <c r="I1016" s="2">
        <v>120</v>
      </c>
      <c r="J1016" s="2">
        <v>76</v>
      </c>
      <c r="K1016" s="2">
        <v>1270</v>
      </c>
      <c r="L1016" s="2">
        <v>6</v>
      </c>
      <c r="M1016" s="2">
        <v>62</v>
      </c>
      <c r="N1016" s="2">
        <v>815</v>
      </c>
      <c r="O1016" s="2">
        <v>10.7</v>
      </c>
      <c r="P1016" s="2">
        <v>455</v>
      </c>
      <c r="Q1016" s="2">
        <v>6</v>
      </c>
      <c r="R1016" s="2">
        <v>11.2</v>
      </c>
      <c r="S1016" s="2">
        <v>4</v>
      </c>
      <c r="T1016" s="2">
        <v>19</v>
      </c>
      <c r="U1016" s="2">
        <v>4</v>
      </c>
      <c r="V1016" s="2">
        <v>3.3</v>
      </c>
      <c r="W1016" s="2">
        <v>3</v>
      </c>
      <c r="X1016" s="2">
        <v>105.2</v>
      </c>
      <c r="Y1016" t="str">
        <f t="shared" si="60"/>
        <v>T.Y. Hilton</v>
      </c>
      <c r="Z1016" t="str">
        <f t="shared" si="61"/>
        <v>2018-T.Y. Hilton</v>
      </c>
      <c r="AA1016" s="13">
        <f t="shared" si="62"/>
        <v>1451.4285714285713</v>
      </c>
      <c r="AB1016">
        <f t="shared" si="63"/>
        <v>520</v>
      </c>
    </row>
    <row r="1017" spans="1:28" x14ac:dyDescent="0.2">
      <c r="A1017">
        <v>2018</v>
      </c>
      <c r="B1017" s="1">
        <v>26</v>
      </c>
      <c r="C1017" s="2" t="s">
        <v>329</v>
      </c>
      <c r="D1017" s="2" t="s">
        <v>16</v>
      </c>
      <c r="E1017" s="2">
        <v>25</v>
      </c>
      <c r="F1017" s="2" t="s">
        <v>181</v>
      </c>
      <c r="G1017" s="2">
        <v>16</v>
      </c>
      <c r="H1017" s="2">
        <v>10</v>
      </c>
      <c r="I1017" s="2">
        <v>105</v>
      </c>
      <c r="J1017" s="2">
        <v>76</v>
      </c>
      <c r="K1017" s="2">
        <v>816</v>
      </c>
      <c r="L1017" s="2">
        <v>5</v>
      </c>
      <c r="M1017" s="2">
        <v>48</v>
      </c>
      <c r="N1017" s="2">
        <v>393</v>
      </c>
      <c r="O1017" s="2">
        <v>5.2</v>
      </c>
      <c r="P1017" s="2">
        <v>423</v>
      </c>
      <c r="Q1017" s="2">
        <v>5.6</v>
      </c>
      <c r="R1017" s="2">
        <v>6.2</v>
      </c>
      <c r="S1017" s="2">
        <v>7</v>
      </c>
      <c r="T1017" s="2">
        <v>10.9</v>
      </c>
      <c r="U1017" s="2">
        <v>5</v>
      </c>
      <c r="V1017" s="2">
        <v>4.8</v>
      </c>
      <c r="W1017" s="2">
        <v>1</v>
      </c>
      <c r="X1017" s="2">
        <v>106.7</v>
      </c>
      <c r="Y1017" t="str">
        <f t="shared" si="60"/>
        <v>Adam Humphries</v>
      </c>
      <c r="Z1017" t="str">
        <f t="shared" si="61"/>
        <v>2018-Adam Humphries</v>
      </c>
      <c r="AA1017" s="13">
        <f t="shared" si="62"/>
        <v>816</v>
      </c>
      <c r="AB1017">
        <f t="shared" si="63"/>
        <v>423</v>
      </c>
    </row>
    <row r="1018" spans="1:28" x14ac:dyDescent="0.2">
      <c r="A1018">
        <v>2018</v>
      </c>
      <c r="B1018" s="1">
        <v>27</v>
      </c>
      <c r="C1018" s="2" t="s">
        <v>315</v>
      </c>
      <c r="D1018" s="2" t="s">
        <v>115</v>
      </c>
      <c r="E1018" s="2">
        <v>24</v>
      </c>
      <c r="F1018" s="3"/>
      <c r="G1018" s="2">
        <v>15</v>
      </c>
      <c r="H1018" s="2">
        <v>15</v>
      </c>
      <c r="I1018" s="2">
        <v>107</v>
      </c>
      <c r="J1018" s="2">
        <v>75</v>
      </c>
      <c r="K1018" s="2">
        <v>1005</v>
      </c>
      <c r="L1018" s="2">
        <v>7</v>
      </c>
      <c r="M1018" s="2">
        <v>58</v>
      </c>
      <c r="N1018" s="2">
        <v>590</v>
      </c>
      <c r="O1018" s="2">
        <v>7.9</v>
      </c>
      <c r="P1018" s="2">
        <v>415</v>
      </c>
      <c r="Q1018" s="2">
        <v>5.5</v>
      </c>
      <c r="R1018" s="2">
        <v>9.6999999999999993</v>
      </c>
      <c r="S1018" s="2">
        <v>2</v>
      </c>
      <c r="T1018" s="2">
        <v>37.5</v>
      </c>
      <c r="U1018" s="2">
        <v>6</v>
      </c>
      <c r="V1018" s="2">
        <v>5.6</v>
      </c>
      <c r="W1018" s="3"/>
      <c r="X1018" s="2">
        <v>121.4</v>
      </c>
      <c r="Y1018" t="str">
        <f t="shared" si="60"/>
        <v>Amari Cooper</v>
      </c>
      <c r="Z1018" t="str">
        <f t="shared" si="61"/>
        <v>2018-Amari Cooper</v>
      </c>
      <c r="AA1018" s="13">
        <f t="shared" si="62"/>
        <v>1072</v>
      </c>
      <c r="AB1018">
        <f t="shared" si="63"/>
        <v>442.66666666666669</v>
      </c>
    </row>
    <row r="1019" spans="1:28" x14ac:dyDescent="0.2">
      <c r="A1019">
        <v>2018</v>
      </c>
      <c r="B1019" s="1">
        <v>28</v>
      </c>
      <c r="C1019" s="2" t="s">
        <v>212</v>
      </c>
      <c r="D1019" s="2" t="s">
        <v>81</v>
      </c>
      <c r="E1019" s="2">
        <v>32</v>
      </c>
      <c r="F1019" s="2" t="s">
        <v>181</v>
      </c>
      <c r="G1019" s="2">
        <v>12</v>
      </c>
      <c r="H1019" s="2">
        <v>12</v>
      </c>
      <c r="I1019" s="2">
        <v>108</v>
      </c>
      <c r="J1019" s="2">
        <v>74</v>
      </c>
      <c r="K1019" s="2">
        <v>850</v>
      </c>
      <c r="L1019" s="2">
        <v>6</v>
      </c>
      <c r="M1019" s="2">
        <v>63</v>
      </c>
      <c r="N1019" s="2">
        <v>502</v>
      </c>
      <c r="O1019" s="2">
        <v>6.8</v>
      </c>
      <c r="P1019" s="2">
        <v>348</v>
      </c>
      <c r="Q1019" s="2">
        <v>4.7</v>
      </c>
      <c r="R1019" s="2">
        <v>7.7</v>
      </c>
      <c r="S1019" s="2">
        <v>4</v>
      </c>
      <c r="T1019" s="2">
        <v>18.5</v>
      </c>
      <c r="U1019" s="2">
        <v>8</v>
      </c>
      <c r="V1019" s="2">
        <v>7.4</v>
      </c>
      <c r="W1019" s="2">
        <v>2</v>
      </c>
      <c r="X1019" s="2">
        <v>102.8</v>
      </c>
      <c r="Y1019" t="str">
        <f t="shared" si="60"/>
        <v>Julian Edelman</v>
      </c>
      <c r="Z1019" t="str">
        <f t="shared" si="61"/>
        <v>2018-Julian Edelman</v>
      </c>
      <c r="AA1019" s="13">
        <f t="shared" si="62"/>
        <v>1133.3333333333333</v>
      </c>
      <c r="AB1019">
        <f t="shared" si="63"/>
        <v>464</v>
      </c>
    </row>
    <row r="1020" spans="1:28" x14ac:dyDescent="0.2">
      <c r="A1020">
        <v>2018</v>
      </c>
      <c r="B1020" s="1">
        <v>29</v>
      </c>
      <c r="C1020" s="2" t="s">
        <v>353</v>
      </c>
      <c r="D1020" s="2" t="s">
        <v>115</v>
      </c>
      <c r="E1020" s="2">
        <v>30</v>
      </c>
      <c r="F1020" s="3"/>
      <c r="G1020" s="2">
        <v>15</v>
      </c>
      <c r="H1020" s="2">
        <v>7</v>
      </c>
      <c r="I1020" s="2">
        <v>113</v>
      </c>
      <c r="J1020" s="2">
        <v>74</v>
      </c>
      <c r="K1020" s="2">
        <v>795</v>
      </c>
      <c r="L1020" s="2">
        <v>4</v>
      </c>
      <c r="M1020" s="2">
        <v>36</v>
      </c>
      <c r="N1020" s="2">
        <v>368</v>
      </c>
      <c r="O1020" s="2">
        <v>5</v>
      </c>
      <c r="P1020" s="2">
        <v>427</v>
      </c>
      <c r="Q1020" s="2">
        <v>5.8</v>
      </c>
      <c r="R1020" s="2">
        <v>6.5</v>
      </c>
      <c r="S1020" s="2">
        <v>15</v>
      </c>
      <c r="T1020" s="2">
        <v>4.9000000000000004</v>
      </c>
      <c r="U1020" s="2">
        <v>7</v>
      </c>
      <c r="V1020" s="2">
        <v>6.2</v>
      </c>
      <c r="W1020" s="3"/>
      <c r="X1020" s="2">
        <v>97.8</v>
      </c>
      <c r="Y1020" t="str">
        <f t="shared" si="60"/>
        <v>Golden Tate</v>
      </c>
      <c r="Z1020" t="str">
        <f t="shared" si="61"/>
        <v>2018-Golden Tate</v>
      </c>
      <c r="AA1020" s="13">
        <f t="shared" si="62"/>
        <v>848</v>
      </c>
      <c r="AB1020">
        <f t="shared" si="63"/>
        <v>455.46666666666664</v>
      </c>
    </row>
    <row r="1021" spans="1:28" x14ac:dyDescent="0.2">
      <c r="A1021">
        <v>2018</v>
      </c>
      <c r="B1021" s="1">
        <v>30</v>
      </c>
      <c r="C1021" s="2" t="s">
        <v>492</v>
      </c>
      <c r="D1021" s="2" t="s">
        <v>41</v>
      </c>
      <c r="E1021" s="2">
        <v>23</v>
      </c>
      <c r="F1021" s="2" t="s">
        <v>17</v>
      </c>
      <c r="G1021" s="2">
        <v>16</v>
      </c>
      <c r="H1021" s="2">
        <v>7</v>
      </c>
      <c r="I1021" s="2">
        <v>91</v>
      </c>
      <c r="J1021" s="2">
        <v>71</v>
      </c>
      <c r="K1021" s="2">
        <v>725</v>
      </c>
      <c r="L1021" s="2">
        <v>5</v>
      </c>
      <c r="M1021" s="2">
        <v>30</v>
      </c>
      <c r="N1021" s="2">
        <v>205</v>
      </c>
      <c r="O1021" s="2">
        <v>2.9</v>
      </c>
      <c r="P1021" s="2">
        <v>520</v>
      </c>
      <c r="Q1021" s="2">
        <v>7.3</v>
      </c>
      <c r="R1021" s="2">
        <v>3.6</v>
      </c>
      <c r="S1021" s="2">
        <v>9</v>
      </c>
      <c r="T1021" s="2">
        <v>7.9</v>
      </c>
      <c r="U1021" s="2">
        <v>1</v>
      </c>
      <c r="V1021" s="2">
        <v>1.1000000000000001</v>
      </c>
      <c r="W1021" s="2">
        <v>2</v>
      </c>
      <c r="X1021" s="2">
        <v>109</v>
      </c>
      <c r="Y1021" t="str">
        <f t="shared" si="60"/>
        <v>Tarik Cohen</v>
      </c>
      <c r="Z1021" t="str">
        <f t="shared" si="61"/>
        <v>2018-Tarik Cohen</v>
      </c>
      <c r="AA1021" s="13">
        <f t="shared" si="62"/>
        <v>725</v>
      </c>
      <c r="AB1021">
        <f t="shared" si="63"/>
        <v>520</v>
      </c>
    </row>
    <row r="1022" spans="1:28" x14ac:dyDescent="0.2">
      <c r="A1022">
        <v>2018</v>
      </c>
      <c r="B1022" s="1">
        <v>31</v>
      </c>
      <c r="C1022" s="2" t="s">
        <v>933</v>
      </c>
      <c r="D1022" s="2" t="s">
        <v>33</v>
      </c>
      <c r="E1022" s="2">
        <v>24</v>
      </c>
      <c r="F1022" s="2" t="s">
        <v>311</v>
      </c>
      <c r="G1022" s="2">
        <v>16</v>
      </c>
      <c r="H1022" s="2">
        <v>7</v>
      </c>
      <c r="I1022" s="2">
        <v>88</v>
      </c>
      <c r="J1022" s="2">
        <v>71</v>
      </c>
      <c r="K1022" s="2">
        <v>660</v>
      </c>
      <c r="L1022" s="2">
        <v>4</v>
      </c>
      <c r="M1022" s="2">
        <v>30</v>
      </c>
      <c r="N1022" s="2">
        <v>423</v>
      </c>
      <c r="O1022" s="2">
        <v>6</v>
      </c>
      <c r="P1022" s="2">
        <v>237</v>
      </c>
      <c r="Q1022" s="2">
        <v>3.3</v>
      </c>
      <c r="R1022" s="2">
        <v>6.9</v>
      </c>
      <c r="S1022" s="2">
        <v>4</v>
      </c>
      <c r="T1022" s="2">
        <v>17.8</v>
      </c>
      <c r="U1022" s="2">
        <v>4</v>
      </c>
      <c r="V1022" s="2">
        <v>4.5</v>
      </c>
      <c r="W1022" s="2">
        <v>1</v>
      </c>
      <c r="X1022" s="2">
        <v>108.3</v>
      </c>
      <c r="Y1022" t="str">
        <f t="shared" si="60"/>
        <v>Austin Hooper</v>
      </c>
      <c r="Z1022" t="str">
        <f t="shared" si="61"/>
        <v>2018-Austin Hooper</v>
      </c>
      <c r="AA1022" s="13">
        <f t="shared" si="62"/>
        <v>660</v>
      </c>
      <c r="AB1022">
        <f t="shared" si="63"/>
        <v>237</v>
      </c>
    </row>
    <row r="1023" spans="1:28" x14ac:dyDescent="0.2">
      <c r="A1023">
        <v>2018</v>
      </c>
      <c r="B1023" s="1">
        <v>32</v>
      </c>
      <c r="C1023" s="2" t="s">
        <v>465</v>
      </c>
      <c r="D1023" s="2" t="s">
        <v>60</v>
      </c>
      <c r="E1023" s="2">
        <v>31</v>
      </c>
      <c r="F1023" s="2" t="s">
        <v>181</v>
      </c>
      <c r="G1023" s="2">
        <v>12</v>
      </c>
      <c r="H1023" s="2">
        <v>12</v>
      </c>
      <c r="I1023" s="2">
        <v>98</v>
      </c>
      <c r="J1023" s="2">
        <v>71</v>
      </c>
      <c r="K1023" s="2">
        <v>868</v>
      </c>
      <c r="L1023" s="2">
        <v>4</v>
      </c>
      <c r="M1023" s="2">
        <v>37</v>
      </c>
      <c r="N1023" s="2">
        <v>571</v>
      </c>
      <c r="O1023" s="2">
        <v>8</v>
      </c>
      <c r="P1023" s="2">
        <v>297</v>
      </c>
      <c r="Q1023" s="2">
        <v>4.2</v>
      </c>
      <c r="R1023" s="2">
        <v>9.5</v>
      </c>
      <c r="S1023" s="2">
        <v>6</v>
      </c>
      <c r="T1023" s="2">
        <v>11.8</v>
      </c>
      <c r="U1023" s="2">
        <v>3</v>
      </c>
      <c r="V1023" s="2">
        <v>3.1</v>
      </c>
      <c r="W1023" s="2">
        <v>2</v>
      </c>
      <c r="X1023" s="2">
        <v>104.5</v>
      </c>
      <c r="Y1023" t="str">
        <f t="shared" si="60"/>
        <v>Emmanuel Sanders</v>
      </c>
      <c r="Z1023" t="str">
        <f t="shared" si="61"/>
        <v>2018-Emmanuel Sanders</v>
      </c>
      <c r="AA1023" s="13">
        <f t="shared" si="62"/>
        <v>1157.3333333333333</v>
      </c>
      <c r="AB1023">
        <f t="shared" si="63"/>
        <v>396</v>
      </c>
    </row>
    <row r="1024" spans="1:28" x14ac:dyDescent="0.2">
      <c r="A1024">
        <v>2018</v>
      </c>
      <c r="B1024" s="1">
        <v>33</v>
      </c>
      <c r="C1024" s="2" t="s">
        <v>556</v>
      </c>
      <c r="D1024" s="2" t="s">
        <v>90</v>
      </c>
      <c r="E1024" s="2">
        <v>25</v>
      </c>
      <c r="F1024" s="2" t="s">
        <v>181</v>
      </c>
      <c r="G1024" s="2">
        <v>15</v>
      </c>
      <c r="H1024" s="2">
        <v>13</v>
      </c>
      <c r="I1024" s="2">
        <v>119</v>
      </c>
      <c r="J1024" s="2">
        <v>70</v>
      </c>
      <c r="K1024" s="2">
        <v>1063</v>
      </c>
      <c r="L1024" s="2">
        <v>5</v>
      </c>
      <c r="M1024" s="2">
        <v>55</v>
      </c>
      <c r="N1024" s="2">
        <v>713</v>
      </c>
      <c r="O1024" s="2">
        <v>10.199999999999999</v>
      </c>
      <c r="P1024" s="2">
        <v>350</v>
      </c>
      <c r="Q1024" s="2">
        <v>5</v>
      </c>
      <c r="R1024" s="2">
        <v>12.4</v>
      </c>
      <c r="S1024" s="2">
        <v>6</v>
      </c>
      <c r="T1024" s="2">
        <v>11.7</v>
      </c>
      <c r="U1024" s="2">
        <v>4</v>
      </c>
      <c r="V1024" s="2">
        <v>3.4</v>
      </c>
      <c r="W1024" s="2">
        <v>2</v>
      </c>
      <c r="X1024" s="2">
        <v>95.3</v>
      </c>
      <c r="Y1024" t="str">
        <f t="shared" si="60"/>
        <v>Kenny Golladay</v>
      </c>
      <c r="Z1024" t="str">
        <f t="shared" si="61"/>
        <v>2018-Kenny Golladay</v>
      </c>
      <c r="AA1024" s="13">
        <f t="shared" si="62"/>
        <v>1133.8666666666666</v>
      </c>
      <c r="AB1024">
        <f t="shared" si="63"/>
        <v>373.33333333333331</v>
      </c>
    </row>
    <row r="1025" spans="1:28" x14ac:dyDescent="0.2">
      <c r="A1025">
        <v>2018</v>
      </c>
      <c r="B1025" s="1">
        <v>34</v>
      </c>
      <c r="C1025" s="2" t="s">
        <v>934</v>
      </c>
      <c r="D1025" s="2" t="s">
        <v>88</v>
      </c>
      <c r="E1025" s="2">
        <v>35</v>
      </c>
      <c r="F1025" s="2" t="s">
        <v>181</v>
      </c>
      <c r="G1025" s="2">
        <v>16</v>
      </c>
      <c r="H1025" s="2">
        <v>16</v>
      </c>
      <c r="I1025" s="2">
        <v>112</v>
      </c>
      <c r="J1025" s="2">
        <v>69</v>
      </c>
      <c r="K1025" s="2">
        <v>734</v>
      </c>
      <c r="L1025" s="2">
        <v>6</v>
      </c>
      <c r="M1025" s="2">
        <v>39</v>
      </c>
      <c r="N1025" s="2">
        <v>529</v>
      </c>
      <c r="O1025" s="2">
        <v>7.7</v>
      </c>
      <c r="P1025" s="2">
        <v>205</v>
      </c>
      <c r="Q1025" s="2">
        <v>3</v>
      </c>
      <c r="R1025" s="2">
        <v>9.1999999999999993</v>
      </c>
      <c r="S1025" s="2">
        <v>3</v>
      </c>
      <c r="T1025" s="2">
        <v>23</v>
      </c>
      <c r="U1025" s="2">
        <v>2</v>
      </c>
      <c r="V1025" s="2">
        <v>1.8</v>
      </c>
      <c r="W1025" s="2">
        <v>3</v>
      </c>
      <c r="X1025" s="2">
        <v>87.4</v>
      </c>
      <c r="Y1025" t="str">
        <f t="shared" si="60"/>
        <v>Larry Fitzgerald</v>
      </c>
      <c r="Z1025" t="str">
        <f t="shared" si="61"/>
        <v>2018-Larry Fitzgerald</v>
      </c>
      <c r="AA1025" s="13">
        <f t="shared" si="62"/>
        <v>734</v>
      </c>
      <c r="AB1025">
        <f t="shared" si="63"/>
        <v>205</v>
      </c>
    </row>
    <row r="1026" spans="1:28" x14ac:dyDescent="0.2">
      <c r="A1026">
        <v>2018</v>
      </c>
      <c r="B1026" s="1">
        <v>35</v>
      </c>
      <c r="C1026" s="2" t="s">
        <v>935</v>
      </c>
      <c r="D1026" s="2" t="s">
        <v>109</v>
      </c>
      <c r="E1026" s="2">
        <v>31</v>
      </c>
      <c r="F1026" s="2" t="s">
        <v>232</v>
      </c>
      <c r="G1026" s="2">
        <v>16</v>
      </c>
      <c r="H1026" s="2">
        <v>14</v>
      </c>
      <c r="I1026" s="2">
        <v>101</v>
      </c>
      <c r="J1026" s="2">
        <v>68</v>
      </c>
      <c r="K1026" s="2">
        <v>896</v>
      </c>
      <c r="L1026" s="2">
        <v>6</v>
      </c>
      <c r="M1026" s="2">
        <v>46</v>
      </c>
      <c r="N1026" s="2">
        <v>553</v>
      </c>
      <c r="O1026" s="2">
        <v>8.1</v>
      </c>
      <c r="P1026" s="2">
        <v>343</v>
      </c>
      <c r="Q1026" s="2">
        <v>5</v>
      </c>
      <c r="R1026" s="2">
        <v>8.3000000000000007</v>
      </c>
      <c r="S1026" s="2">
        <v>4</v>
      </c>
      <c r="T1026" s="2">
        <v>17</v>
      </c>
      <c r="U1026" s="2">
        <v>9</v>
      </c>
      <c r="V1026" s="2">
        <v>8.9</v>
      </c>
      <c r="W1026" s="2">
        <v>4</v>
      </c>
      <c r="X1026" s="2">
        <v>98.5</v>
      </c>
      <c r="Y1026" t="str">
        <f t="shared" si="60"/>
        <v>Jared Cook</v>
      </c>
      <c r="Z1026" t="str">
        <f t="shared" si="61"/>
        <v>2018-Jared Cook</v>
      </c>
      <c r="AA1026" s="13">
        <f t="shared" si="62"/>
        <v>896</v>
      </c>
      <c r="AB1026">
        <f t="shared" si="63"/>
        <v>343</v>
      </c>
    </row>
    <row r="1027" spans="1:28" x14ac:dyDescent="0.2">
      <c r="A1027">
        <v>2018</v>
      </c>
      <c r="B1027" s="1">
        <v>36</v>
      </c>
      <c r="C1027" s="2" t="s">
        <v>155</v>
      </c>
      <c r="D1027" s="2" t="s">
        <v>109</v>
      </c>
      <c r="E1027" s="2">
        <v>25</v>
      </c>
      <c r="F1027" s="3"/>
      <c r="G1027" s="2">
        <v>16</v>
      </c>
      <c r="H1027" s="2">
        <v>1</v>
      </c>
      <c r="I1027" s="2">
        <v>81</v>
      </c>
      <c r="J1027" s="2">
        <v>68</v>
      </c>
      <c r="K1027" s="2">
        <v>607</v>
      </c>
      <c r="L1027" s="2">
        <v>0</v>
      </c>
      <c r="M1027" s="2">
        <v>23</v>
      </c>
      <c r="N1027" s="2">
        <v>112</v>
      </c>
      <c r="O1027" s="2">
        <v>1.6</v>
      </c>
      <c r="P1027" s="2">
        <v>495</v>
      </c>
      <c r="Q1027" s="2">
        <v>7.3</v>
      </c>
      <c r="R1027" s="2">
        <v>1.7</v>
      </c>
      <c r="S1027" s="2">
        <v>3</v>
      </c>
      <c r="T1027" s="2">
        <v>22.7</v>
      </c>
      <c r="U1027" s="2">
        <v>3</v>
      </c>
      <c r="V1027" s="2">
        <v>3.7</v>
      </c>
      <c r="W1027" s="2">
        <v>0</v>
      </c>
      <c r="X1027" s="2">
        <v>97.9</v>
      </c>
      <c r="Y1027" t="str">
        <f t="shared" ref="Y1027:Y1090" si="64">SUBSTITUTE(SUBSTITUTE(C1027,"*",""),"+","")</f>
        <v>Jalen Richard</v>
      </c>
      <c r="Z1027" t="str">
        <f t="shared" ref="Z1027:Z1090" si="65">TRIM(CONCATENATE(A1027,"-",Y1027))</f>
        <v>2018-Jalen Richard</v>
      </c>
      <c r="AA1027" s="13">
        <f t="shared" ref="AA1027:AA1090" si="66">K1027/G1027*16</f>
        <v>607</v>
      </c>
      <c r="AB1027">
        <f t="shared" ref="AB1027:AB1090" si="67">P1027/G1027*16</f>
        <v>495</v>
      </c>
    </row>
    <row r="1028" spans="1:28" x14ac:dyDescent="0.2">
      <c r="A1028">
        <v>2018</v>
      </c>
      <c r="B1028" s="1">
        <v>37</v>
      </c>
      <c r="C1028" s="2" t="s">
        <v>270</v>
      </c>
      <c r="D1028" s="2" t="s">
        <v>41</v>
      </c>
      <c r="E1028" s="2">
        <v>27</v>
      </c>
      <c r="F1028" s="2" t="s">
        <v>181</v>
      </c>
      <c r="G1028" s="2">
        <v>16</v>
      </c>
      <c r="H1028" s="2">
        <v>11</v>
      </c>
      <c r="I1028" s="2">
        <v>93</v>
      </c>
      <c r="J1028" s="2">
        <v>67</v>
      </c>
      <c r="K1028" s="2">
        <v>688</v>
      </c>
      <c r="L1028" s="2">
        <v>2</v>
      </c>
      <c r="M1028" s="2">
        <v>34</v>
      </c>
      <c r="N1028" s="2">
        <v>462</v>
      </c>
      <c r="O1028" s="2">
        <v>6.9</v>
      </c>
      <c r="P1028" s="2">
        <v>226</v>
      </c>
      <c r="Q1028" s="2">
        <v>3.4</v>
      </c>
      <c r="R1028" s="2">
        <v>11.1</v>
      </c>
      <c r="S1028" s="2">
        <v>2</v>
      </c>
      <c r="T1028" s="2">
        <v>33.5</v>
      </c>
      <c r="U1028" s="2">
        <v>0</v>
      </c>
      <c r="V1028" s="2">
        <v>0</v>
      </c>
      <c r="W1028" s="2">
        <v>2</v>
      </c>
      <c r="X1028" s="2">
        <v>91.2</v>
      </c>
      <c r="Y1028" t="str">
        <f t="shared" si="64"/>
        <v>Taylor Gabriel</v>
      </c>
      <c r="Z1028" t="str">
        <f t="shared" si="65"/>
        <v>2018-Taylor Gabriel</v>
      </c>
      <c r="AA1028" s="13">
        <f t="shared" si="66"/>
        <v>688</v>
      </c>
      <c r="AB1028">
        <f t="shared" si="67"/>
        <v>226</v>
      </c>
    </row>
    <row r="1029" spans="1:28" x14ac:dyDescent="0.2">
      <c r="A1029">
        <v>2018</v>
      </c>
      <c r="B1029" s="1">
        <v>38</v>
      </c>
      <c r="C1029" s="2" t="s">
        <v>529</v>
      </c>
      <c r="D1029" s="2" t="s">
        <v>58</v>
      </c>
      <c r="E1029" s="2">
        <v>25</v>
      </c>
      <c r="F1029" s="2" t="s">
        <v>232</v>
      </c>
      <c r="G1029" s="2">
        <v>16</v>
      </c>
      <c r="H1029" s="2">
        <v>8</v>
      </c>
      <c r="I1029" s="2">
        <v>110</v>
      </c>
      <c r="J1029" s="2">
        <v>66</v>
      </c>
      <c r="K1029" s="2">
        <v>750</v>
      </c>
      <c r="L1029" s="2">
        <v>13</v>
      </c>
      <c r="M1029" s="2">
        <v>44</v>
      </c>
      <c r="N1029" s="2">
        <v>500</v>
      </c>
      <c r="O1029" s="2">
        <v>7.6</v>
      </c>
      <c r="P1029" s="2">
        <v>250</v>
      </c>
      <c r="Q1029" s="2">
        <v>3.8</v>
      </c>
      <c r="R1029" s="2">
        <v>9.5</v>
      </c>
      <c r="S1029" s="2">
        <v>0</v>
      </c>
      <c r="T1029" s="3"/>
      <c r="U1029" s="2">
        <v>9</v>
      </c>
      <c r="V1029" s="2">
        <v>8.1999999999999993</v>
      </c>
      <c r="W1029" s="2">
        <v>2</v>
      </c>
      <c r="X1029" s="2">
        <v>112.3</v>
      </c>
      <c r="Y1029" t="str">
        <f t="shared" si="64"/>
        <v>Eric Ebron</v>
      </c>
      <c r="Z1029" t="str">
        <f t="shared" si="65"/>
        <v>2018-Eric Ebron</v>
      </c>
      <c r="AA1029" s="13">
        <f t="shared" si="66"/>
        <v>750</v>
      </c>
      <c r="AB1029">
        <f t="shared" si="67"/>
        <v>250</v>
      </c>
    </row>
    <row r="1030" spans="1:28" x14ac:dyDescent="0.2">
      <c r="A1030">
        <v>2018</v>
      </c>
      <c r="B1030" s="1">
        <v>39</v>
      </c>
      <c r="C1030" s="2" t="s">
        <v>278</v>
      </c>
      <c r="D1030" s="2" t="s">
        <v>33</v>
      </c>
      <c r="E1030" s="2">
        <v>29</v>
      </c>
      <c r="F1030" s="2" t="s">
        <v>181</v>
      </c>
      <c r="G1030" s="2">
        <v>16</v>
      </c>
      <c r="H1030" s="2">
        <v>16</v>
      </c>
      <c r="I1030" s="2">
        <v>94</v>
      </c>
      <c r="J1030" s="2">
        <v>66</v>
      </c>
      <c r="K1030" s="2">
        <v>838</v>
      </c>
      <c r="L1030" s="2">
        <v>4</v>
      </c>
      <c r="M1030" s="2">
        <v>40</v>
      </c>
      <c r="N1030" s="2">
        <v>437</v>
      </c>
      <c r="O1030" s="2">
        <v>6.6</v>
      </c>
      <c r="P1030" s="2">
        <v>401</v>
      </c>
      <c r="Q1030" s="2">
        <v>6.1</v>
      </c>
      <c r="R1030" s="2">
        <v>8</v>
      </c>
      <c r="S1030" s="2">
        <v>4</v>
      </c>
      <c r="T1030" s="2">
        <v>16.5</v>
      </c>
      <c r="U1030" s="2">
        <v>3</v>
      </c>
      <c r="V1030" s="2">
        <v>3.2</v>
      </c>
      <c r="W1030" s="2">
        <v>0</v>
      </c>
      <c r="X1030" s="2">
        <v>111.9</v>
      </c>
      <c r="Y1030" t="str">
        <f t="shared" si="64"/>
        <v>Mohamed Sanu</v>
      </c>
      <c r="Z1030" t="str">
        <f t="shared" si="65"/>
        <v>2018-Mohamed Sanu</v>
      </c>
      <c r="AA1030" s="13">
        <f t="shared" si="66"/>
        <v>838</v>
      </c>
      <c r="AB1030">
        <f t="shared" si="67"/>
        <v>401</v>
      </c>
    </row>
    <row r="1031" spans="1:28" x14ac:dyDescent="0.2">
      <c r="A1031">
        <v>2018</v>
      </c>
      <c r="B1031" s="1">
        <v>40</v>
      </c>
      <c r="C1031" s="2" t="s">
        <v>226</v>
      </c>
      <c r="D1031" s="2" t="s">
        <v>35</v>
      </c>
      <c r="E1031" s="2">
        <v>25</v>
      </c>
      <c r="F1031" s="2" t="s">
        <v>181</v>
      </c>
      <c r="G1031" s="2">
        <v>16</v>
      </c>
      <c r="H1031" s="2">
        <v>16</v>
      </c>
      <c r="I1031" s="2">
        <v>107</v>
      </c>
      <c r="J1031" s="2">
        <v>66</v>
      </c>
      <c r="K1031" s="2">
        <v>872</v>
      </c>
      <c r="L1031" s="2">
        <v>4</v>
      </c>
      <c r="M1031" s="2">
        <v>47</v>
      </c>
      <c r="N1031" s="2">
        <v>563</v>
      </c>
      <c r="O1031" s="2">
        <v>8.5</v>
      </c>
      <c r="P1031" s="2">
        <v>309</v>
      </c>
      <c r="Q1031" s="2">
        <v>4.7</v>
      </c>
      <c r="R1031" s="2">
        <v>10.1</v>
      </c>
      <c r="S1031" s="2">
        <v>1</v>
      </c>
      <c r="T1031" s="2">
        <v>66</v>
      </c>
      <c r="U1031" s="2">
        <v>5</v>
      </c>
      <c r="V1031" s="2">
        <v>4.7</v>
      </c>
      <c r="W1031" s="2">
        <v>2</v>
      </c>
      <c r="X1031" s="2">
        <v>92.1</v>
      </c>
      <c r="Y1031" t="str">
        <f t="shared" si="64"/>
        <v>Sterling Shepard</v>
      </c>
      <c r="Z1031" t="str">
        <f t="shared" si="65"/>
        <v>2018-Sterling Shepard</v>
      </c>
      <c r="AA1031" s="13">
        <f t="shared" si="66"/>
        <v>872</v>
      </c>
      <c r="AB1031">
        <f t="shared" si="67"/>
        <v>309</v>
      </c>
    </row>
    <row r="1032" spans="1:28" x14ac:dyDescent="0.2">
      <c r="A1032">
        <v>2018</v>
      </c>
      <c r="B1032" s="1">
        <v>41</v>
      </c>
      <c r="C1032" s="2" t="s">
        <v>237</v>
      </c>
      <c r="D1032" s="2" t="s">
        <v>31</v>
      </c>
      <c r="E1032" s="2">
        <v>25</v>
      </c>
      <c r="F1032" s="2" t="s">
        <v>169</v>
      </c>
      <c r="G1032" s="2">
        <v>16</v>
      </c>
      <c r="H1032" s="2">
        <v>9</v>
      </c>
      <c r="I1032" s="2">
        <v>101</v>
      </c>
      <c r="J1032" s="2">
        <v>66</v>
      </c>
      <c r="K1032" s="2">
        <v>717</v>
      </c>
      <c r="L1032" s="2">
        <v>5</v>
      </c>
      <c r="M1032" s="2">
        <v>40</v>
      </c>
      <c r="N1032" s="2">
        <v>355</v>
      </c>
      <c r="O1032" s="2">
        <v>5.4</v>
      </c>
      <c r="P1032" s="2">
        <v>362</v>
      </c>
      <c r="Q1032" s="2">
        <v>5.5</v>
      </c>
      <c r="R1032" s="2">
        <v>8</v>
      </c>
      <c r="S1032" s="2">
        <v>5</v>
      </c>
      <c r="T1032" s="2">
        <v>13.2</v>
      </c>
      <c r="U1032" s="2">
        <v>6</v>
      </c>
      <c r="V1032" s="2">
        <v>5.9</v>
      </c>
      <c r="W1032" s="2">
        <v>3</v>
      </c>
      <c r="X1032" s="2">
        <v>90.2</v>
      </c>
      <c r="Y1032" t="str">
        <f t="shared" si="64"/>
        <v>Dede Westbrook</v>
      </c>
      <c r="Z1032" t="str">
        <f t="shared" si="65"/>
        <v>2018-Dede Westbrook</v>
      </c>
      <c r="AA1032" s="13">
        <f t="shared" si="66"/>
        <v>717</v>
      </c>
      <c r="AB1032">
        <f t="shared" si="67"/>
        <v>362</v>
      </c>
    </row>
    <row r="1033" spans="1:28" x14ac:dyDescent="0.2">
      <c r="A1033">
        <v>2018</v>
      </c>
      <c r="B1033" s="1">
        <v>42</v>
      </c>
      <c r="C1033" s="2" t="s">
        <v>936</v>
      </c>
      <c r="D1033" s="2" t="s">
        <v>37</v>
      </c>
      <c r="E1033" s="2">
        <v>29</v>
      </c>
      <c r="F1033" s="3"/>
      <c r="G1033" s="2">
        <v>16</v>
      </c>
      <c r="H1033" s="2">
        <v>4</v>
      </c>
      <c r="I1033" s="2">
        <v>87</v>
      </c>
      <c r="J1033" s="2">
        <v>65</v>
      </c>
      <c r="K1033" s="2">
        <v>672</v>
      </c>
      <c r="L1033" s="2">
        <v>3</v>
      </c>
      <c r="M1033" s="2">
        <v>42</v>
      </c>
      <c r="N1033" s="2">
        <v>459</v>
      </c>
      <c r="O1033" s="2">
        <v>7.1</v>
      </c>
      <c r="P1033" s="2">
        <v>213</v>
      </c>
      <c r="Q1033" s="2">
        <v>3.3</v>
      </c>
      <c r="R1033" s="2">
        <v>7.4</v>
      </c>
      <c r="S1033" s="2">
        <v>2</v>
      </c>
      <c r="T1033" s="2">
        <v>32.5</v>
      </c>
      <c r="U1033" s="2">
        <v>1</v>
      </c>
      <c r="V1033" s="2">
        <v>1.1000000000000001</v>
      </c>
      <c r="W1033" s="2">
        <v>0</v>
      </c>
      <c r="X1033" s="2">
        <v>108</v>
      </c>
      <c r="Y1033" t="str">
        <f t="shared" si="64"/>
        <v>Cole Beasley</v>
      </c>
      <c r="Z1033" t="str">
        <f t="shared" si="65"/>
        <v>2018-Cole Beasley</v>
      </c>
      <c r="AA1033" s="13">
        <f t="shared" si="66"/>
        <v>672</v>
      </c>
      <c r="AB1033">
        <f t="shared" si="67"/>
        <v>213</v>
      </c>
    </row>
    <row r="1034" spans="1:28" x14ac:dyDescent="0.2">
      <c r="A1034">
        <v>2018</v>
      </c>
      <c r="B1034" s="1">
        <v>43</v>
      </c>
      <c r="C1034" s="2" t="s">
        <v>516</v>
      </c>
      <c r="D1034" s="2" t="s">
        <v>26</v>
      </c>
      <c r="E1034" s="2">
        <v>23</v>
      </c>
      <c r="F1034" s="2" t="s">
        <v>181</v>
      </c>
      <c r="G1034" s="2">
        <v>16</v>
      </c>
      <c r="H1034" s="2">
        <v>16</v>
      </c>
      <c r="I1034" s="2">
        <v>112</v>
      </c>
      <c r="J1034" s="2">
        <v>65</v>
      </c>
      <c r="K1034" s="2">
        <v>891</v>
      </c>
      <c r="L1034" s="2">
        <v>4</v>
      </c>
      <c r="M1034" s="2">
        <v>47</v>
      </c>
      <c r="N1034" s="2">
        <v>624</v>
      </c>
      <c r="O1034" s="2">
        <v>9.6</v>
      </c>
      <c r="P1034" s="2">
        <v>267</v>
      </c>
      <c r="Q1034" s="2">
        <v>4.0999999999999996</v>
      </c>
      <c r="R1034" s="2">
        <v>10.3</v>
      </c>
      <c r="S1034" s="2">
        <v>5</v>
      </c>
      <c r="T1034" s="2">
        <v>13</v>
      </c>
      <c r="U1034" s="2">
        <v>6</v>
      </c>
      <c r="V1034" s="2">
        <v>5.4</v>
      </c>
      <c r="W1034" s="2">
        <v>1</v>
      </c>
      <c r="X1034" s="2">
        <v>91.8</v>
      </c>
      <c r="Y1034" t="str">
        <f t="shared" si="64"/>
        <v>Corey Davis</v>
      </c>
      <c r="Z1034" t="str">
        <f t="shared" si="65"/>
        <v>2018-Corey Davis</v>
      </c>
      <c r="AA1034" s="13">
        <f t="shared" si="66"/>
        <v>891</v>
      </c>
      <c r="AB1034">
        <f t="shared" si="67"/>
        <v>267</v>
      </c>
    </row>
    <row r="1035" spans="1:28" x14ac:dyDescent="0.2">
      <c r="A1035">
        <v>2018</v>
      </c>
      <c r="B1035" s="1">
        <v>44</v>
      </c>
      <c r="C1035" s="2" t="s">
        <v>331</v>
      </c>
      <c r="D1035" s="2" t="s">
        <v>47</v>
      </c>
      <c r="E1035" s="2">
        <v>28</v>
      </c>
      <c r="F1035" s="2" t="s">
        <v>181</v>
      </c>
      <c r="G1035" s="2">
        <v>13</v>
      </c>
      <c r="H1035" s="2">
        <v>13</v>
      </c>
      <c r="I1035" s="2">
        <v>92</v>
      </c>
      <c r="J1035" s="2">
        <v>65</v>
      </c>
      <c r="K1035" s="2">
        <v>843</v>
      </c>
      <c r="L1035" s="2">
        <v>6</v>
      </c>
      <c r="M1035" s="2">
        <v>56</v>
      </c>
      <c r="N1035" s="2">
        <v>571</v>
      </c>
      <c r="O1035" s="2">
        <v>8.8000000000000007</v>
      </c>
      <c r="P1035" s="2">
        <v>272</v>
      </c>
      <c r="Q1035" s="2">
        <v>4.2</v>
      </c>
      <c r="R1035" s="2">
        <v>11</v>
      </c>
      <c r="S1035" s="2">
        <v>3</v>
      </c>
      <c r="T1035" s="2">
        <v>21.7</v>
      </c>
      <c r="U1035" s="2">
        <v>3</v>
      </c>
      <c r="V1035" s="2">
        <v>3.3</v>
      </c>
      <c r="W1035" s="2">
        <v>1</v>
      </c>
      <c r="X1035" s="2">
        <v>116.3</v>
      </c>
      <c r="Y1035" t="str">
        <f t="shared" si="64"/>
        <v>Alshon Jeffery</v>
      </c>
      <c r="Z1035" t="str">
        <f t="shared" si="65"/>
        <v>2018-Alshon Jeffery</v>
      </c>
      <c r="AA1035" s="13">
        <f t="shared" si="66"/>
        <v>1037.5384615384614</v>
      </c>
      <c r="AB1035">
        <f t="shared" si="67"/>
        <v>334.76923076923077</v>
      </c>
    </row>
    <row r="1036" spans="1:28" x14ac:dyDescent="0.2">
      <c r="A1036">
        <v>2018</v>
      </c>
      <c r="B1036" s="1">
        <v>45</v>
      </c>
      <c r="C1036" s="2" t="s">
        <v>284</v>
      </c>
      <c r="D1036" s="2" t="s">
        <v>47</v>
      </c>
      <c r="E1036" s="2">
        <v>25</v>
      </c>
      <c r="F1036" s="2" t="s">
        <v>181</v>
      </c>
      <c r="G1036" s="2">
        <v>16</v>
      </c>
      <c r="H1036" s="2">
        <v>16</v>
      </c>
      <c r="I1036" s="2">
        <v>97</v>
      </c>
      <c r="J1036" s="2">
        <v>64</v>
      </c>
      <c r="K1036" s="2">
        <v>736</v>
      </c>
      <c r="L1036" s="2">
        <v>4</v>
      </c>
      <c r="M1036" s="2">
        <v>31</v>
      </c>
      <c r="N1036" s="2">
        <v>386</v>
      </c>
      <c r="O1036" s="2">
        <v>6</v>
      </c>
      <c r="P1036" s="2">
        <v>350</v>
      </c>
      <c r="Q1036" s="2">
        <v>5.5</v>
      </c>
      <c r="R1036" s="2">
        <v>9.5</v>
      </c>
      <c r="S1036" s="2">
        <v>3</v>
      </c>
      <c r="T1036" s="2">
        <v>21.3</v>
      </c>
      <c r="U1036" s="2">
        <v>3</v>
      </c>
      <c r="V1036" s="2">
        <v>3.1</v>
      </c>
      <c r="W1036" s="2">
        <v>1</v>
      </c>
      <c r="X1036" s="2">
        <v>98.1</v>
      </c>
      <c r="Y1036" t="str">
        <f t="shared" si="64"/>
        <v>Nelson Agholor</v>
      </c>
      <c r="Z1036" t="str">
        <f t="shared" si="65"/>
        <v>2018-Nelson Agholor</v>
      </c>
      <c r="AA1036" s="13">
        <f t="shared" si="66"/>
        <v>736</v>
      </c>
      <c r="AB1036">
        <f t="shared" si="67"/>
        <v>350</v>
      </c>
    </row>
    <row r="1037" spans="1:28" x14ac:dyDescent="0.2">
      <c r="A1037">
        <v>2018</v>
      </c>
      <c r="B1037" s="1">
        <v>46</v>
      </c>
      <c r="C1037" s="2" t="s">
        <v>301</v>
      </c>
      <c r="D1037" s="2" t="s">
        <v>33</v>
      </c>
      <c r="E1037" s="2">
        <v>24</v>
      </c>
      <c r="F1037" s="2" t="s">
        <v>169</v>
      </c>
      <c r="G1037" s="2">
        <v>16</v>
      </c>
      <c r="H1037" s="2">
        <v>5</v>
      </c>
      <c r="I1037" s="2">
        <v>92</v>
      </c>
      <c r="J1037" s="2">
        <v>64</v>
      </c>
      <c r="K1037" s="2">
        <v>821</v>
      </c>
      <c r="L1037" s="2">
        <v>10</v>
      </c>
      <c r="M1037" s="2">
        <v>39</v>
      </c>
      <c r="N1037" s="2">
        <v>457</v>
      </c>
      <c r="O1037" s="2">
        <v>7.1</v>
      </c>
      <c r="P1037" s="2">
        <v>364</v>
      </c>
      <c r="Q1037" s="2">
        <v>5.7</v>
      </c>
      <c r="R1037" s="2">
        <v>10.199999999999999</v>
      </c>
      <c r="S1037" s="2">
        <v>0</v>
      </c>
      <c r="T1037" s="3"/>
      <c r="U1037" s="2">
        <v>10</v>
      </c>
      <c r="V1037" s="2">
        <v>10.9</v>
      </c>
      <c r="W1037" s="2">
        <v>2</v>
      </c>
      <c r="X1037" s="2">
        <v>124.4</v>
      </c>
      <c r="Y1037" t="str">
        <f t="shared" si="64"/>
        <v>Calvin Ridley</v>
      </c>
      <c r="Z1037" t="str">
        <f t="shared" si="65"/>
        <v>2018-Calvin Ridley</v>
      </c>
      <c r="AA1037" s="13">
        <f t="shared" si="66"/>
        <v>821</v>
      </c>
      <c r="AB1037">
        <f t="shared" si="67"/>
        <v>364</v>
      </c>
    </row>
    <row r="1038" spans="1:28" x14ac:dyDescent="0.2">
      <c r="A1038">
        <v>2018</v>
      </c>
      <c r="B1038" s="1">
        <v>47</v>
      </c>
      <c r="C1038" s="2" t="s">
        <v>937</v>
      </c>
      <c r="D1038" s="2" t="s">
        <v>39</v>
      </c>
      <c r="E1038" s="2">
        <v>29</v>
      </c>
      <c r="F1038" s="2" t="s">
        <v>232</v>
      </c>
      <c r="G1038" s="2">
        <v>16</v>
      </c>
      <c r="H1038" s="2">
        <v>16</v>
      </c>
      <c r="I1038" s="2">
        <v>82</v>
      </c>
      <c r="J1038" s="2">
        <v>64</v>
      </c>
      <c r="K1038" s="2">
        <v>634</v>
      </c>
      <c r="L1038" s="2">
        <v>4</v>
      </c>
      <c r="M1038" s="2">
        <v>32</v>
      </c>
      <c r="N1038" s="2">
        <v>389</v>
      </c>
      <c r="O1038" s="2">
        <v>6.1</v>
      </c>
      <c r="P1038" s="2">
        <v>245</v>
      </c>
      <c r="Q1038" s="2">
        <v>3.8</v>
      </c>
      <c r="R1038" s="2">
        <v>6.4</v>
      </c>
      <c r="S1038" s="2">
        <v>1</v>
      </c>
      <c r="T1038" s="2">
        <v>64</v>
      </c>
      <c r="U1038" s="2">
        <v>1</v>
      </c>
      <c r="V1038" s="2">
        <v>1.2</v>
      </c>
      <c r="W1038" s="2">
        <v>1</v>
      </c>
      <c r="X1038" s="2">
        <v>110.1</v>
      </c>
      <c r="Y1038" t="str">
        <f t="shared" si="64"/>
        <v>Kyle Rudolph</v>
      </c>
      <c r="Z1038" t="str">
        <f t="shared" si="65"/>
        <v>2018-Kyle Rudolph</v>
      </c>
      <c r="AA1038" s="13">
        <f t="shared" si="66"/>
        <v>634</v>
      </c>
      <c r="AB1038">
        <f t="shared" si="67"/>
        <v>245</v>
      </c>
    </row>
    <row r="1039" spans="1:28" x14ac:dyDescent="0.2">
      <c r="A1039">
        <v>2018</v>
      </c>
      <c r="B1039" s="1">
        <v>48</v>
      </c>
      <c r="C1039" s="2" t="s">
        <v>148</v>
      </c>
      <c r="D1039" s="2" t="s">
        <v>58</v>
      </c>
      <c r="E1039" s="2">
        <v>22</v>
      </c>
      <c r="F1039" s="3"/>
      <c r="G1039" s="2">
        <v>16</v>
      </c>
      <c r="H1039" s="2">
        <v>4</v>
      </c>
      <c r="I1039" s="2">
        <v>81</v>
      </c>
      <c r="J1039" s="2">
        <v>63</v>
      </c>
      <c r="K1039" s="2">
        <v>425</v>
      </c>
      <c r="L1039" s="2">
        <v>2</v>
      </c>
      <c r="M1039" s="2">
        <v>29</v>
      </c>
      <c r="N1039" s="2">
        <v>76</v>
      </c>
      <c r="O1039" s="2">
        <v>1.2</v>
      </c>
      <c r="P1039" s="2">
        <v>349</v>
      </c>
      <c r="Q1039" s="2">
        <v>5.5</v>
      </c>
      <c r="R1039" s="2">
        <v>2.1</v>
      </c>
      <c r="S1039" s="2">
        <v>3</v>
      </c>
      <c r="T1039" s="2">
        <v>21</v>
      </c>
      <c r="U1039" s="2">
        <v>4</v>
      </c>
      <c r="V1039" s="2">
        <v>4.9000000000000004</v>
      </c>
      <c r="W1039" s="2">
        <v>2</v>
      </c>
      <c r="X1039" s="2">
        <v>86.5</v>
      </c>
      <c r="Y1039" t="str">
        <f t="shared" si="64"/>
        <v>Nyheim Hines</v>
      </c>
      <c r="Z1039" t="str">
        <f t="shared" si="65"/>
        <v>2018-Nyheim Hines</v>
      </c>
      <c r="AA1039" s="13">
        <f t="shared" si="66"/>
        <v>425</v>
      </c>
      <c r="AB1039">
        <f t="shared" si="67"/>
        <v>349</v>
      </c>
    </row>
    <row r="1040" spans="1:28" x14ac:dyDescent="0.2">
      <c r="A1040">
        <v>2018</v>
      </c>
      <c r="B1040" s="1">
        <v>49</v>
      </c>
      <c r="C1040" s="2" t="s">
        <v>564</v>
      </c>
      <c r="D1040" s="2" t="s">
        <v>109</v>
      </c>
      <c r="E1040" s="2">
        <v>33</v>
      </c>
      <c r="F1040" s="2" t="s">
        <v>181</v>
      </c>
      <c r="G1040" s="2">
        <v>15</v>
      </c>
      <c r="H1040" s="2">
        <v>14</v>
      </c>
      <c r="I1040" s="2">
        <v>88</v>
      </c>
      <c r="J1040" s="2">
        <v>63</v>
      </c>
      <c r="K1040" s="2">
        <v>739</v>
      </c>
      <c r="L1040" s="2">
        <v>3</v>
      </c>
      <c r="M1040" s="2">
        <v>36</v>
      </c>
      <c r="N1040" s="2">
        <v>498</v>
      </c>
      <c r="O1040" s="2">
        <v>7.9</v>
      </c>
      <c r="P1040" s="2">
        <v>241</v>
      </c>
      <c r="Q1040" s="2">
        <v>3.8</v>
      </c>
      <c r="R1040" s="2">
        <v>9.1999999999999993</v>
      </c>
      <c r="S1040" s="2">
        <v>2</v>
      </c>
      <c r="T1040" s="2">
        <v>31.5</v>
      </c>
      <c r="U1040" s="2">
        <v>3</v>
      </c>
      <c r="V1040" s="2">
        <v>3.4</v>
      </c>
      <c r="W1040" s="2">
        <v>2</v>
      </c>
      <c r="X1040" s="2">
        <v>98.6</v>
      </c>
      <c r="Y1040" t="str">
        <f t="shared" si="64"/>
        <v>Jordy Nelson</v>
      </c>
      <c r="Z1040" t="str">
        <f t="shared" si="65"/>
        <v>2018-Jordy Nelson</v>
      </c>
      <c r="AA1040" s="13">
        <f t="shared" si="66"/>
        <v>788.26666666666665</v>
      </c>
      <c r="AB1040">
        <f t="shared" si="67"/>
        <v>257.06666666666666</v>
      </c>
    </row>
    <row r="1041" spans="1:28" x14ac:dyDescent="0.2">
      <c r="A1041">
        <v>2018</v>
      </c>
      <c r="B1041" s="1">
        <v>50</v>
      </c>
      <c r="C1041" s="2" t="s">
        <v>302</v>
      </c>
      <c r="D1041" s="2" t="s">
        <v>23</v>
      </c>
      <c r="E1041" s="2">
        <v>26</v>
      </c>
      <c r="F1041" s="2" t="s">
        <v>169</v>
      </c>
      <c r="G1041" s="2">
        <v>16</v>
      </c>
      <c r="H1041" s="2">
        <v>10</v>
      </c>
      <c r="I1041" s="2">
        <v>95</v>
      </c>
      <c r="J1041" s="2">
        <v>62</v>
      </c>
      <c r="K1041" s="2">
        <v>651</v>
      </c>
      <c r="L1041" s="2">
        <v>1</v>
      </c>
      <c r="M1041" s="2">
        <v>39</v>
      </c>
      <c r="N1041" s="2">
        <v>369</v>
      </c>
      <c r="O1041" s="2">
        <v>6</v>
      </c>
      <c r="P1041" s="2">
        <v>282</v>
      </c>
      <c r="Q1041" s="2">
        <v>4.5</v>
      </c>
      <c r="R1041" s="2">
        <v>8.1</v>
      </c>
      <c r="S1041" s="2">
        <v>9</v>
      </c>
      <c r="T1041" s="2">
        <v>6.9</v>
      </c>
      <c r="U1041" s="2">
        <v>5</v>
      </c>
      <c r="V1041" s="2">
        <v>5.3</v>
      </c>
      <c r="W1041" s="2">
        <v>3</v>
      </c>
      <c r="X1041" s="2">
        <v>75.400000000000006</v>
      </c>
      <c r="Y1041" t="str">
        <f t="shared" si="64"/>
        <v>Willie Snead</v>
      </c>
      <c r="Z1041" t="str">
        <f t="shared" si="65"/>
        <v>2018-Willie Snead</v>
      </c>
      <c r="AA1041" s="13">
        <f t="shared" si="66"/>
        <v>651</v>
      </c>
      <c r="AB1041">
        <f t="shared" si="67"/>
        <v>282</v>
      </c>
    </row>
    <row r="1042" spans="1:28" x14ac:dyDescent="0.2">
      <c r="A1042">
        <v>2018</v>
      </c>
      <c r="B1042" s="1">
        <v>51</v>
      </c>
      <c r="C1042" s="2" t="s">
        <v>401</v>
      </c>
      <c r="D1042" s="2" t="s">
        <v>90</v>
      </c>
      <c r="E1042" s="2">
        <v>27</v>
      </c>
      <c r="F1042" s="3"/>
      <c r="G1042" s="2">
        <v>14</v>
      </c>
      <c r="H1042" s="2">
        <v>3</v>
      </c>
      <c r="I1042" s="2">
        <v>74</v>
      </c>
      <c r="J1042" s="2">
        <v>61</v>
      </c>
      <c r="K1042" s="2">
        <v>384</v>
      </c>
      <c r="L1042" s="2">
        <v>0</v>
      </c>
      <c r="M1042" s="2">
        <v>16</v>
      </c>
      <c r="N1042" s="2">
        <v>-22</v>
      </c>
      <c r="O1042" s="2">
        <v>-0.4</v>
      </c>
      <c r="P1042" s="2">
        <v>406</v>
      </c>
      <c r="Q1042" s="2">
        <v>6.7</v>
      </c>
      <c r="R1042" s="2">
        <v>0.7</v>
      </c>
      <c r="S1042" s="2">
        <v>3</v>
      </c>
      <c r="T1042" s="2">
        <v>20.3</v>
      </c>
      <c r="U1042" s="2">
        <v>6</v>
      </c>
      <c r="V1042" s="2">
        <v>8.1</v>
      </c>
      <c r="W1042" s="2">
        <v>1</v>
      </c>
      <c r="X1042" s="2">
        <v>82.7</v>
      </c>
      <c r="Y1042" t="str">
        <f t="shared" si="64"/>
        <v>Theo Riddick</v>
      </c>
      <c r="Z1042" t="str">
        <f t="shared" si="65"/>
        <v>2018-Theo Riddick</v>
      </c>
      <c r="AA1042" s="13">
        <f t="shared" si="66"/>
        <v>438.85714285714283</v>
      </c>
      <c r="AB1042">
        <f t="shared" si="67"/>
        <v>464</v>
      </c>
    </row>
    <row r="1043" spans="1:28" x14ac:dyDescent="0.2">
      <c r="A1043">
        <v>2018</v>
      </c>
      <c r="B1043" s="1">
        <v>52</v>
      </c>
      <c r="C1043" s="2" t="s">
        <v>438</v>
      </c>
      <c r="D1043" s="2" t="s">
        <v>78</v>
      </c>
      <c r="E1043" s="2">
        <v>33</v>
      </c>
      <c r="F1043" s="2" t="s">
        <v>181</v>
      </c>
      <c r="G1043" s="2">
        <v>15</v>
      </c>
      <c r="H1043" s="2">
        <v>15</v>
      </c>
      <c r="I1043" s="2">
        <v>79</v>
      </c>
      <c r="J1043" s="2">
        <v>59</v>
      </c>
      <c r="K1043" s="2">
        <v>575</v>
      </c>
      <c r="L1043" s="2">
        <v>1</v>
      </c>
      <c r="M1043" s="2">
        <v>27</v>
      </c>
      <c r="N1043" s="2">
        <v>346</v>
      </c>
      <c r="O1043" s="2">
        <v>5.9</v>
      </c>
      <c r="P1043" s="2">
        <v>229</v>
      </c>
      <c r="Q1043" s="2">
        <v>3.9</v>
      </c>
      <c r="R1043" s="2">
        <v>7.5</v>
      </c>
      <c r="S1043" s="2">
        <v>1</v>
      </c>
      <c r="T1043" s="2">
        <v>59</v>
      </c>
      <c r="U1043" s="2">
        <v>2</v>
      </c>
      <c r="V1043" s="2">
        <v>2.5</v>
      </c>
      <c r="W1043" s="2">
        <v>3</v>
      </c>
      <c r="X1043" s="2">
        <v>83</v>
      </c>
      <c r="Y1043" t="str">
        <f t="shared" si="64"/>
        <v>Danny Amendola</v>
      </c>
      <c r="Z1043" t="str">
        <f t="shared" si="65"/>
        <v>2018-Danny Amendola</v>
      </c>
      <c r="AA1043" s="13">
        <f t="shared" si="66"/>
        <v>613.33333333333337</v>
      </c>
      <c r="AB1043">
        <f t="shared" si="67"/>
        <v>244.26666666666668</v>
      </c>
    </row>
    <row r="1044" spans="1:28" x14ac:dyDescent="0.2">
      <c r="A1044">
        <v>2018</v>
      </c>
      <c r="B1044" s="1">
        <v>53</v>
      </c>
      <c r="C1044" s="2" t="s">
        <v>584</v>
      </c>
      <c r="D1044" s="2" t="s">
        <v>16</v>
      </c>
      <c r="E1044" s="2">
        <v>22</v>
      </c>
      <c r="F1044" s="2" t="s">
        <v>169</v>
      </c>
      <c r="G1044" s="2">
        <v>16</v>
      </c>
      <c r="H1044" s="2">
        <v>5</v>
      </c>
      <c r="I1044" s="2">
        <v>95</v>
      </c>
      <c r="J1044" s="2">
        <v>59</v>
      </c>
      <c r="K1044" s="2">
        <v>842</v>
      </c>
      <c r="L1044" s="2">
        <v>7</v>
      </c>
      <c r="M1044" s="2">
        <v>48</v>
      </c>
      <c r="N1044" s="2">
        <v>597</v>
      </c>
      <c r="O1044" s="2">
        <v>10.1</v>
      </c>
      <c r="P1044" s="2">
        <v>245</v>
      </c>
      <c r="Q1044" s="2">
        <v>4.2</v>
      </c>
      <c r="R1044" s="2">
        <v>11.7</v>
      </c>
      <c r="S1044" s="2">
        <v>2</v>
      </c>
      <c r="T1044" s="2">
        <v>29.5</v>
      </c>
      <c r="U1044" s="2">
        <v>3</v>
      </c>
      <c r="V1044" s="2">
        <v>3.2</v>
      </c>
      <c r="W1044" s="2">
        <v>2</v>
      </c>
      <c r="X1044" s="2">
        <v>106.6</v>
      </c>
      <c r="Y1044" t="str">
        <f t="shared" si="64"/>
        <v>Chris Godwin</v>
      </c>
      <c r="Z1044" t="str">
        <f t="shared" si="65"/>
        <v>2018-Chris Godwin</v>
      </c>
      <c r="AA1044" s="13">
        <f t="shared" si="66"/>
        <v>842</v>
      </c>
      <c r="AB1044">
        <f t="shared" si="67"/>
        <v>245</v>
      </c>
    </row>
    <row r="1045" spans="1:28" x14ac:dyDescent="0.2">
      <c r="A1045">
        <v>2018</v>
      </c>
      <c r="B1045" s="1">
        <v>54</v>
      </c>
      <c r="C1045" s="2" t="s">
        <v>478</v>
      </c>
      <c r="D1045" s="2" t="s">
        <v>64</v>
      </c>
      <c r="E1045" s="2">
        <v>24</v>
      </c>
      <c r="F1045" s="2" t="s">
        <v>17</v>
      </c>
      <c r="G1045" s="2">
        <v>14</v>
      </c>
      <c r="H1045" s="2">
        <v>14</v>
      </c>
      <c r="I1045" s="2">
        <v>81</v>
      </c>
      <c r="J1045" s="2">
        <v>59</v>
      </c>
      <c r="K1045" s="2">
        <v>580</v>
      </c>
      <c r="L1045" s="2">
        <v>4</v>
      </c>
      <c r="M1045" s="2">
        <v>27</v>
      </c>
      <c r="N1045" s="2">
        <v>-7</v>
      </c>
      <c r="O1045" s="2">
        <v>-0.1</v>
      </c>
      <c r="P1045" s="2">
        <v>587</v>
      </c>
      <c r="Q1045" s="2">
        <v>9.9</v>
      </c>
      <c r="R1045" s="2">
        <v>0.6</v>
      </c>
      <c r="S1045" s="2">
        <v>8</v>
      </c>
      <c r="T1045" s="2">
        <v>7.4</v>
      </c>
      <c r="U1045" s="2">
        <v>7</v>
      </c>
      <c r="V1045" s="2">
        <v>8.6</v>
      </c>
      <c r="W1045" s="2">
        <v>1</v>
      </c>
      <c r="X1045" s="2">
        <v>103.9</v>
      </c>
      <c r="Y1045" t="str">
        <f t="shared" si="64"/>
        <v>Todd Gurley</v>
      </c>
      <c r="Z1045" t="str">
        <f t="shared" si="65"/>
        <v>2018-Todd Gurley</v>
      </c>
      <c r="AA1045" s="13">
        <f t="shared" si="66"/>
        <v>662.85714285714289</v>
      </c>
      <c r="AB1045">
        <f t="shared" si="67"/>
        <v>670.85714285714289</v>
      </c>
    </row>
    <row r="1046" spans="1:28" x14ac:dyDescent="0.2">
      <c r="A1046">
        <v>2018</v>
      </c>
      <c r="B1046" s="1">
        <v>55</v>
      </c>
      <c r="C1046" s="2" t="s">
        <v>146</v>
      </c>
      <c r="D1046" s="2" t="s">
        <v>26</v>
      </c>
      <c r="E1046" s="2">
        <v>28</v>
      </c>
      <c r="F1046" s="2" t="s">
        <v>24</v>
      </c>
      <c r="G1046" s="2">
        <v>16</v>
      </c>
      <c r="H1046" s="2">
        <v>7</v>
      </c>
      <c r="I1046" s="2">
        <v>67</v>
      </c>
      <c r="J1046" s="2">
        <v>59</v>
      </c>
      <c r="K1046" s="2">
        <v>400</v>
      </c>
      <c r="L1046" s="2">
        <v>1</v>
      </c>
      <c r="M1046" s="2">
        <v>13</v>
      </c>
      <c r="N1046" s="2">
        <v>-77</v>
      </c>
      <c r="O1046" s="2">
        <v>-1.3</v>
      </c>
      <c r="P1046" s="2">
        <v>477</v>
      </c>
      <c r="Q1046" s="2">
        <v>8.1</v>
      </c>
      <c r="R1046" s="2">
        <v>-1.1000000000000001</v>
      </c>
      <c r="S1046" s="2">
        <v>8</v>
      </c>
      <c r="T1046" s="2">
        <v>7.4</v>
      </c>
      <c r="U1046" s="2">
        <v>2</v>
      </c>
      <c r="V1046" s="2">
        <v>3</v>
      </c>
      <c r="W1046" s="2">
        <v>1</v>
      </c>
      <c r="X1046" s="2">
        <v>90.3</v>
      </c>
      <c r="Y1046" t="str">
        <f t="shared" si="64"/>
        <v>Dion Lewis</v>
      </c>
      <c r="Z1046" t="str">
        <f t="shared" si="65"/>
        <v>2018-Dion Lewis</v>
      </c>
      <c r="AA1046" s="13">
        <f t="shared" si="66"/>
        <v>400</v>
      </c>
      <c r="AB1046">
        <f t="shared" si="67"/>
        <v>477</v>
      </c>
    </row>
    <row r="1047" spans="1:28" x14ac:dyDescent="0.2">
      <c r="A1047">
        <v>2018</v>
      </c>
      <c r="B1047" s="1">
        <v>56</v>
      </c>
      <c r="C1047" s="2" t="s">
        <v>938</v>
      </c>
      <c r="D1047" s="2" t="s">
        <v>115</v>
      </c>
      <c r="E1047" s="2">
        <v>31</v>
      </c>
      <c r="F1047" s="3"/>
      <c r="G1047" s="2">
        <v>15</v>
      </c>
      <c r="H1047" s="2">
        <v>15</v>
      </c>
      <c r="I1047" s="2">
        <v>89</v>
      </c>
      <c r="J1047" s="2">
        <v>59</v>
      </c>
      <c r="K1047" s="2">
        <v>677</v>
      </c>
      <c r="L1047" s="2">
        <v>5</v>
      </c>
      <c r="M1047" s="2">
        <v>36</v>
      </c>
      <c r="N1047" s="2">
        <v>400</v>
      </c>
      <c r="O1047" s="2">
        <v>6.8</v>
      </c>
      <c r="P1047" s="2">
        <v>277</v>
      </c>
      <c r="Q1047" s="2">
        <v>4.7</v>
      </c>
      <c r="R1047" s="2">
        <v>10.199999999999999</v>
      </c>
      <c r="S1047" s="2">
        <v>2</v>
      </c>
      <c r="T1047" s="2">
        <v>29.5</v>
      </c>
      <c r="U1047" s="2">
        <v>6</v>
      </c>
      <c r="V1047" s="2">
        <v>6.7</v>
      </c>
      <c r="W1047" s="3"/>
      <c r="X1047" s="2">
        <v>107.7</v>
      </c>
      <c r="Y1047" t="str">
        <f t="shared" si="64"/>
        <v>Demaryius Thomas</v>
      </c>
      <c r="Z1047" t="str">
        <f t="shared" si="65"/>
        <v>2018-Demaryius Thomas</v>
      </c>
      <c r="AA1047" s="13">
        <f t="shared" si="66"/>
        <v>722.13333333333333</v>
      </c>
      <c r="AB1047">
        <f t="shared" si="67"/>
        <v>295.46666666666664</v>
      </c>
    </row>
    <row r="1048" spans="1:28" x14ac:dyDescent="0.2">
      <c r="A1048">
        <v>2018</v>
      </c>
      <c r="B1048" s="1">
        <v>57</v>
      </c>
      <c r="C1048" s="2" t="s">
        <v>254</v>
      </c>
      <c r="D1048" s="2" t="s">
        <v>51</v>
      </c>
      <c r="E1048" s="2">
        <v>26</v>
      </c>
      <c r="F1048" s="2" t="s">
        <v>181</v>
      </c>
      <c r="G1048" s="2">
        <v>16</v>
      </c>
      <c r="H1048" s="2">
        <v>14</v>
      </c>
      <c r="I1048" s="2">
        <v>70</v>
      </c>
      <c r="J1048" s="2">
        <v>57</v>
      </c>
      <c r="K1048" s="2">
        <v>965</v>
      </c>
      <c r="L1048" s="2">
        <v>10</v>
      </c>
      <c r="M1048" s="2">
        <v>40</v>
      </c>
      <c r="N1048" s="2">
        <v>752</v>
      </c>
      <c r="O1048" s="2">
        <v>13.2</v>
      </c>
      <c r="P1048" s="2">
        <v>213</v>
      </c>
      <c r="Q1048" s="2">
        <v>3.7</v>
      </c>
      <c r="R1048" s="2">
        <v>13.6</v>
      </c>
      <c r="S1048" s="2">
        <v>0</v>
      </c>
      <c r="T1048" s="3"/>
      <c r="U1048" s="2">
        <v>0</v>
      </c>
      <c r="V1048" s="2">
        <v>0</v>
      </c>
      <c r="W1048" s="2">
        <v>0</v>
      </c>
      <c r="X1048" s="2">
        <v>158.30000000000001</v>
      </c>
      <c r="Y1048" t="str">
        <f t="shared" si="64"/>
        <v>Tyler Lockett</v>
      </c>
      <c r="Z1048" t="str">
        <f t="shared" si="65"/>
        <v>2018-Tyler Lockett</v>
      </c>
      <c r="AA1048" s="13">
        <f t="shared" si="66"/>
        <v>965</v>
      </c>
      <c r="AB1048">
        <f t="shared" si="67"/>
        <v>213</v>
      </c>
    </row>
    <row r="1049" spans="1:28" x14ac:dyDescent="0.2">
      <c r="A1049">
        <v>2018</v>
      </c>
      <c r="B1049" s="1">
        <v>58</v>
      </c>
      <c r="C1049" s="2" t="s">
        <v>334</v>
      </c>
      <c r="D1049" s="2" t="s">
        <v>21</v>
      </c>
      <c r="E1049" s="2">
        <v>23</v>
      </c>
      <c r="F1049" s="2" t="s">
        <v>181</v>
      </c>
      <c r="G1049" s="2">
        <v>16</v>
      </c>
      <c r="H1049" s="2">
        <v>15</v>
      </c>
      <c r="I1049" s="2">
        <v>102</v>
      </c>
      <c r="J1049" s="2">
        <v>56</v>
      </c>
      <c r="K1049" s="2">
        <v>652</v>
      </c>
      <c r="L1049" s="2">
        <v>7</v>
      </c>
      <c r="M1049" s="2">
        <v>33</v>
      </c>
      <c r="N1049" s="2">
        <v>510</v>
      </c>
      <c r="O1049" s="2">
        <v>9.1</v>
      </c>
      <c r="P1049" s="2">
        <v>142</v>
      </c>
      <c r="Q1049" s="2">
        <v>2.5</v>
      </c>
      <c r="R1049" s="2">
        <v>12</v>
      </c>
      <c r="S1049" s="2">
        <v>1</v>
      </c>
      <c r="T1049" s="2">
        <v>56</v>
      </c>
      <c r="U1049" s="2">
        <v>3</v>
      </c>
      <c r="V1049" s="2">
        <v>2.9</v>
      </c>
      <c r="W1049" s="2">
        <v>5</v>
      </c>
      <c r="X1049" s="2">
        <v>76.900000000000006</v>
      </c>
      <c r="Y1049" t="str">
        <f t="shared" si="64"/>
        <v>Zay Jones</v>
      </c>
      <c r="Z1049" t="str">
        <f t="shared" si="65"/>
        <v>2018-Zay Jones</v>
      </c>
      <c r="AA1049" s="13">
        <f t="shared" si="66"/>
        <v>652</v>
      </c>
      <c r="AB1049">
        <f t="shared" si="67"/>
        <v>142</v>
      </c>
    </row>
    <row r="1050" spans="1:28" x14ac:dyDescent="0.2">
      <c r="A1050">
        <v>2018</v>
      </c>
      <c r="B1050" s="1">
        <v>59</v>
      </c>
      <c r="C1050" s="2" t="s">
        <v>939</v>
      </c>
      <c r="D1050" s="2" t="s">
        <v>28</v>
      </c>
      <c r="E1050" s="2">
        <v>22</v>
      </c>
      <c r="F1050" s="2" t="s">
        <v>232</v>
      </c>
      <c r="G1050" s="2">
        <v>16</v>
      </c>
      <c r="H1050" s="2">
        <v>14</v>
      </c>
      <c r="I1050" s="2">
        <v>88</v>
      </c>
      <c r="J1050" s="2">
        <v>56</v>
      </c>
      <c r="K1050" s="2">
        <v>639</v>
      </c>
      <c r="L1050" s="2">
        <v>4</v>
      </c>
      <c r="M1050" s="2">
        <v>27</v>
      </c>
      <c r="N1050" s="2">
        <v>333</v>
      </c>
      <c r="O1050" s="2">
        <v>5.9</v>
      </c>
      <c r="P1050" s="2">
        <v>306</v>
      </c>
      <c r="Q1050" s="2">
        <v>5.5</v>
      </c>
      <c r="R1050" s="2">
        <v>8.6999999999999993</v>
      </c>
      <c r="S1050" s="2">
        <v>6</v>
      </c>
      <c r="T1050" s="2">
        <v>9.3000000000000007</v>
      </c>
      <c r="U1050" s="2">
        <v>6</v>
      </c>
      <c r="V1050" s="2">
        <v>6.8</v>
      </c>
      <c r="W1050" s="2">
        <v>3</v>
      </c>
      <c r="X1050" s="2">
        <v>86.3</v>
      </c>
      <c r="Y1050" t="str">
        <f t="shared" si="64"/>
        <v>David Njoku</v>
      </c>
      <c r="Z1050" t="str">
        <f t="shared" si="65"/>
        <v>2018-David Njoku</v>
      </c>
      <c r="AA1050" s="13">
        <f t="shared" si="66"/>
        <v>639</v>
      </c>
      <c r="AB1050">
        <f t="shared" si="67"/>
        <v>306</v>
      </c>
    </row>
    <row r="1051" spans="1:28" x14ac:dyDescent="0.2">
      <c r="A1051">
        <v>2018</v>
      </c>
      <c r="B1051" s="1">
        <v>60</v>
      </c>
      <c r="C1051" s="2" t="s">
        <v>480</v>
      </c>
      <c r="D1051" s="2" t="s">
        <v>72</v>
      </c>
      <c r="E1051" s="2">
        <v>23</v>
      </c>
      <c r="F1051" s="2" t="s">
        <v>17</v>
      </c>
      <c r="G1051" s="2">
        <v>13</v>
      </c>
      <c r="H1051" s="2">
        <v>12</v>
      </c>
      <c r="I1051" s="2">
        <v>71</v>
      </c>
      <c r="J1051" s="2">
        <v>55</v>
      </c>
      <c r="K1051" s="2">
        <v>497</v>
      </c>
      <c r="L1051" s="2">
        <v>1</v>
      </c>
      <c r="M1051" s="2">
        <v>20</v>
      </c>
      <c r="N1051" s="2">
        <v>-51</v>
      </c>
      <c r="O1051" s="2">
        <v>-0.9</v>
      </c>
      <c r="P1051" s="2">
        <v>548</v>
      </c>
      <c r="Q1051" s="2">
        <v>10</v>
      </c>
      <c r="R1051" s="2">
        <v>-0.3</v>
      </c>
      <c r="S1051" s="2">
        <v>5</v>
      </c>
      <c r="T1051" s="2">
        <v>11</v>
      </c>
      <c r="U1051" s="2">
        <v>4</v>
      </c>
      <c r="V1051" s="2">
        <v>5.6</v>
      </c>
      <c r="W1051" s="2">
        <v>0</v>
      </c>
      <c r="X1051" s="2">
        <v>100.5</v>
      </c>
      <c r="Y1051" t="str">
        <f t="shared" si="64"/>
        <v>James Conner</v>
      </c>
      <c r="Z1051" t="str">
        <f t="shared" si="65"/>
        <v>2018-James Conner</v>
      </c>
      <c r="AA1051" s="13">
        <f t="shared" si="66"/>
        <v>611.69230769230774</v>
      </c>
      <c r="AB1051">
        <f t="shared" si="67"/>
        <v>674.46153846153845</v>
      </c>
    </row>
    <row r="1052" spans="1:28" x14ac:dyDescent="0.2">
      <c r="A1052">
        <v>2018</v>
      </c>
      <c r="B1052" s="1">
        <v>61</v>
      </c>
      <c r="C1052" s="2" t="s">
        <v>940</v>
      </c>
      <c r="D1052" s="2" t="s">
        <v>19</v>
      </c>
      <c r="E1052" s="2">
        <v>32</v>
      </c>
      <c r="F1052" s="2" t="s">
        <v>232</v>
      </c>
      <c r="G1052" s="2">
        <v>16</v>
      </c>
      <c r="H1052" s="2">
        <v>12</v>
      </c>
      <c r="I1052" s="2">
        <v>89</v>
      </c>
      <c r="J1052" s="2">
        <v>55</v>
      </c>
      <c r="K1052" s="2">
        <v>636</v>
      </c>
      <c r="L1052" s="2">
        <v>2</v>
      </c>
      <c r="M1052" s="2">
        <v>32</v>
      </c>
      <c r="N1052" s="2">
        <v>375</v>
      </c>
      <c r="O1052" s="2">
        <v>6.8</v>
      </c>
      <c r="P1052" s="2">
        <v>261</v>
      </c>
      <c r="Q1052" s="2">
        <v>4.7</v>
      </c>
      <c r="R1052" s="2">
        <v>9.5</v>
      </c>
      <c r="S1052" s="2">
        <v>2</v>
      </c>
      <c r="T1052" s="2">
        <v>27.5</v>
      </c>
      <c r="U1052" s="2">
        <v>3</v>
      </c>
      <c r="V1052" s="2">
        <v>3.4</v>
      </c>
      <c r="W1052" s="2">
        <v>2</v>
      </c>
      <c r="X1052" s="2">
        <v>81.5</v>
      </c>
      <c r="Y1052" t="str">
        <f t="shared" si="64"/>
        <v>Jimmy Graham</v>
      </c>
      <c r="Z1052" t="str">
        <f t="shared" si="65"/>
        <v>2018-Jimmy Graham</v>
      </c>
      <c r="AA1052" s="13">
        <f t="shared" si="66"/>
        <v>636</v>
      </c>
      <c r="AB1052">
        <f t="shared" si="67"/>
        <v>261</v>
      </c>
    </row>
    <row r="1053" spans="1:28" x14ac:dyDescent="0.2">
      <c r="A1053">
        <v>2018</v>
      </c>
      <c r="B1053" s="1">
        <v>62</v>
      </c>
      <c r="C1053" s="2" t="s">
        <v>225</v>
      </c>
      <c r="D1053" s="2" t="s">
        <v>43</v>
      </c>
      <c r="E1053" s="2">
        <v>21</v>
      </c>
      <c r="F1053" s="2" t="s">
        <v>181</v>
      </c>
      <c r="G1053" s="2">
        <v>16</v>
      </c>
      <c r="H1053" s="2">
        <v>10</v>
      </c>
      <c r="I1053" s="2">
        <v>82</v>
      </c>
      <c r="J1053" s="2">
        <v>55</v>
      </c>
      <c r="K1053" s="2">
        <v>788</v>
      </c>
      <c r="L1053" s="2">
        <v>2</v>
      </c>
      <c r="M1053" s="2">
        <v>33</v>
      </c>
      <c r="N1053" s="2">
        <v>367</v>
      </c>
      <c r="O1053" s="2">
        <v>6.7</v>
      </c>
      <c r="P1053" s="2">
        <v>421</v>
      </c>
      <c r="Q1053" s="2">
        <v>7.7</v>
      </c>
      <c r="R1053" s="2">
        <v>9</v>
      </c>
      <c r="S1053" s="2">
        <v>9</v>
      </c>
      <c r="T1053" s="2">
        <v>6.1</v>
      </c>
      <c r="U1053" s="2">
        <v>3</v>
      </c>
      <c r="V1053" s="2">
        <v>3.7</v>
      </c>
      <c r="W1053" s="2">
        <v>3</v>
      </c>
      <c r="X1053" s="2">
        <v>90.9</v>
      </c>
      <c r="Y1053" t="str">
        <f t="shared" si="64"/>
        <v>D.J. Moore</v>
      </c>
      <c r="Z1053" t="str">
        <f t="shared" si="65"/>
        <v>2018-D.J. Moore</v>
      </c>
      <c r="AA1053" s="13">
        <f t="shared" si="66"/>
        <v>788</v>
      </c>
      <c r="AB1053">
        <f t="shared" si="67"/>
        <v>421</v>
      </c>
    </row>
    <row r="1054" spans="1:28" x14ac:dyDescent="0.2">
      <c r="A1054">
        <v>2018</v>
      </c>
      <c r="B1054" s="1">
        <v>63</v>
      </c>
      <c r="C1054" s="2" t="s">
        <v>348</v>
      </c>
      <c r="D1054" s="2" t="s">
        <v>41</v>
      </c>
      <c r="E1054" s="2">
        <v>25</v>
      </c>
      <c r="F1054" s="2" t="s">
        <v>181</v>
      </c>
      <c r="G1054" s="2">
        <v>13</v>
      </c>
      <c r="H1054" s="2">
        <v>12</v>
      </c>
      <c r="I1054" s="2">
        <v>94</v>
      </c>
      <c r="J1054" s="2">
        <v>55</v>
      </c>
      <c r="K1054" s="2">
        <v>754</v>
      </c>
      <c r="L1054" s="2">
        <v>4</v>
      </c>
      <c r="M1054" s="2">
        <v>41</v>
      </c>
      <c r="N1054" s="2">
        <v>538</v>
      </c>
      <c r="O1054" s="2">
        <v>9.8000000000000007</v>
      </c>
      <c r="P1054" s="2">
        <v>216</v>
      </c>
      <c r="Q1054" s="2">
        <v>3.9</v>
      </c>
      <c r="R1054" s="2">
        <v>12</v>
      </c>
      <c r="S1054" s="2">
        <v>5</v>
      </c>
      <c r="T1054" s="2">
        <v>11</v>
      </c>
      <c r="U1054" s="2">
        <v>3</v>
      </c>
      <c r="V1054" s="2">
        <v>3.2</v>
      </c>
      <c r="W1054" s="2">
        <v>3</v>
      </c>
      <c r="X1054" s="2">
        <v>85.2</v>
      </c>
      <c r="Y1054" t="str">
        <f t="shared" si="64"/>
        <v>Allen Robinson</v>
      </c>
      <c r="Z1054" t="str">
        <f t="shared" si="65"/>
        <v>2018-Allen Robinson</v>
      </c>
      <c r="AA1054" s="13">
        <f t="shared" si="66"/>
        <v>928</v>
      </c>
      <c r="AB1054">
        <f t="shared" si="67"/>
        <v>265.84615384615387</v>
      </c>
    </row>
    <row r="1055" spans="1:28" x14ac:dyDescent="0.2">
      <c r="A1055">
        <v>2018</v>
      </c>
      <c r="B1055" s="1">
        <v>64</v>
      </c>
      <c r="C1055" s="2" t="s">
        <v>188</v>
      </c>
      <c r="D1055" s="2" t="s">
        <v>31</v>
      </c>
      <c r="E1055" s="2">
        <v>25</v>
      </c>
      <c r="F1055" s="2" t="s">
        <v>24</v>
      </c>
      <c r="G1055" s="2">
        <v>14</v>
      </c>
      <c r="H1055" s="2">
        <v>5</v>
      </c>
      <c r="I1055" s="2">
        <v>78</v>
      </c>
      <c r="J1055" s="2">
        <v>55</v>
      </c>
      <c r="K1055" s="2">
        <v>487</v>
      </c>
      <c r="L1055" s="2">
        <v>4</v>
      </c>
      <c r="M1055" s="2">
        <v>20</v>
      </c>
      <c r="N1055" s="2">
        <v>37</v>
      </c>
      <c r="O1055" s="2">
        <v>0.7</v>
      </c>
      <c r="P1055" s="2">
        <v>450</v>
      </c>
      <c r="Q1055" s="2">
        <v>8.1999999999999993</v>
      </c>
      <c r="R1055" s="2">
        <v>0.7</v>
      </c>
      <c r="S1055" s="2">
        <v>5</v>
      </c>
      <c r="T1055" s="2">
        <v>11</v>
      </c>
      <c r="U1055" s="2">
        <v>8</v>
      </c>
      <c r="V1055" s="2">
        <v>10.3</v>
      </c>
      <c r="W1055" s="2">
        <v>3</v>
      </c>
      <c r="X1055" s="2">
        <v>87.9</v>
      </c>
      <c r="Y1055" t="str">
        <f t="shared" si="64"/>
        <v>T.J. Yeldon</v>
      </c>
      <c r="Z1055" t="str">
        <f t="shared" si="65"/>
        <v>2018-T.J. Yeldon</v>
      </c>
      <c r="AA1055" s="13">
        <f t="shared" si="66"/>
        <v>556.57142857142856</v>
      </c>
      <c r="AB1055">
        <f t="shared" si="67"/>
        <v>514.28571428571433</v>
      </c>
    </row>
    <row r="1056" spans="1:28" x14ac:dyDescent="0.2">
      <c r="A1056">
        <v>2018</v>
      </c>
      <c r="B1056" s="1">
        <v>65</v>
      </c>
      <c r="C1056" s="2" t="s">
        <v>422</v>
      </c>
      <c r="D1056" s="2" t="s">
        <v>41</v>
      </c>
      <c r="E1056" s="2">
        <v>27</v>
      </c>
      <c r="F1056" s="2" t="s">
        <v>232</v>
      </c>
      <c r="G1056" s="2">
        <v>16</v>
      </c>
      <c r="H1056" s="2">
        <v>16</v>
      </c>
      <c r="I1056" s="2">
        <v>76</v>
      </c>
      <c r="J1056" s="2">
        <v>54</v>
      </c>
      <c r="K1056" s="2">
        <v>569</v>
      </c>
      <c r="L1056" s="2">
        <v>6</v>
      </c>
      <c r="M1056" s="2">
        <v>29</v>
      </c>
      <c r="N1056" s="2">
        <v>379</v>
      </c>
      <c r="O1056" s="2">
        <v>7</v>
      </c>
      <c r="P1056" s="2">
        <v>190</v>
      </c>
      <c r="Q1056" s="2">
        <v>3.5</v>
      </c>
      <c r="R1056" s="2">
        <v>8.1999999999999993</v>
      </c>
      <c r="S1056" s="2">
        <v>1</v>
      </c>
      <c r="T1056" s="2">
        <v>54</v>
      </c>
      <c r="U1056" s="2">
        <v>3</v>
      </c>
      <c r="V1056" s="2">
        <v>3.9</v>
      </c>
      <c r="W1056" s="2">
        <v>2</v>
      </c>
      <c r="X1056" s="2">
        <v>107.8</v>
      </c>
      <c r="Y1056" t="str">
        <f t="shared" si="64"/>
        <v>Trey Burton</v>
      </c>
      <c r="Z1056" t="str">
        <f t="shared" si="65"/>
        <v>2018-Trey Burton</v>
      </c>
      <c r="AA1056" s="13">
        <f t="shared" si="66"/>
        <v>569</v>
      </c>
      <c r="AB1056">
        <f t="shared" si="67"/>
        <v>190</v>
      </c>
    </row>
    <row r="1057" spans="1:28" x14ac:dyDescent="0.2">
      <c r="A1057">
        <v>2018</v>
      </c>
      <c r="B1057" s="1">
        <v>66</v>
      </c>
      <c r="C1057" s="2" t="s">
        <v>941</v>
      </c>
      <c r="D1057" s="2" t="s">
        <v>23</v>
      </c>
      <c r="E1057" s="2">
        <v>31</v>
      </c>
      <c r="F1057" s="2" t="s">
        <v>181</v>
      </c>
      <c r="G1057" s="2">
        <v>16</v>
      </c>
      <c r="H1057" s="2">
        <v>16</v>
      </c>
      <c r="I1057" s="2">
        <v>100</v>
      </c>
      <c r="J1057" s="2">
        <v>54</v>
      </c>
      <c r="K1057" s="2">
        <v>607</v>
      </c>
      <c r="L1057" s="2">
        <v>3</v>
      </c>
      <c r="M1057" s="2">
        <v>37</v>
      </c>
      <c r="N1057" s="2">
        <v>478</v>
      </c>
      <c r="O1057" s="2">
        <v>8.9</v>
      </c>
      <c r="P1057" s="2">
        <v>129</v>
      </c>
      <c r="Q1057" s="2">
        <v>2.4</v>
      </c>
      <c r="R1057" s="2">
        <v>10.9</v>
      </c>
      <c r="S1057" s="2">
        <v>1</v>
      </c>
      <c r="T1057" s="2">
        <v>54</v>
      </c>
      <c r="U1057" s="2">
        <v>9</v>
      </c>
      <c r="V1057" s="2">
        <v>9</v>
      </c>
      <c r="W1057" s="2">
        <v>2</v>
      </c>
      <c r="X1057" s="2">
        <v>74</v>
      </c>
      <c r="Y1057" t="str">
        <f t="shared" si="64"/>
        <v>Michael Crabtree</v>
      </c>
      <c r="Z1057" t="str">
        <f t="shared" si="65"/>
        <v>2018-Michael Crabtree</v>
      </c>
      <c r="AA1057" s="13">
        <f t="shared" si="66"/>
        <v>607</v>
      </c>
      <c r="AB1057">
        <f t="shared" si="67"/>
        <v>129</v>
      </c>
    </row>
    <row r="1058" spans="1:28" x14ac:dyDescent="0.2">
      <c r="A1058">
        <v>2018</v>
      </c>
      <c r="B1058" s="1">
        <v>67</v>
      </c>
      <c r="C1058" s="2" t="s">
        <v>942</v>
      </c>
      <c r="D1058" s="2" t="s">
        <v>70</v>
      </c>
      <c r="E1058" s="2">
        <v>28</v>
      </c>
      <c r="F1058" s="2" t="s">
        <v>232</v>
      </c>
      <c r="G1058" s="2">
        <v>13</v>
      </c>
      <c r="H1058" s="2">
        <v>8</v>
      </c>
      <c r="I1058" s="2">
        <v>84</v>
      </c>
      <c r="J1058" s="2">
        <v>54</v>
      </c>
      <c r="K1058" s="2">
        <v>558</v>
      </c>
      <c r="L1058" s="2">
        <v>2</v>
      </c>
      <c r="M1058" s="2">
        <v>26</v>
      </c>
      <c r="N1058" s="2">
        <v>327</v>
      </c>
      <c r="O1058" s="2">
        <v>6.1</v>
      </c>
      <c r="P1058" s="2">
        <v>231</v>
      </c>
      <c r="Q1058" s="2">
        <v>4.3</v>
      </c>
      <c r="R1058" s="2">
        <v>6.8</v>
      </c>
      <c r="S1058" s="2">
        <v>4</v>
      </c>
      <c r="T1058" s="2">
        <v>13.5</v>
      </c>
      <c r="U1058" s="2">
        <v>3</v>
      </c>
      <c r="V1058" s="2">
        <v>3.6</v>
      </c>
      <c r="W1058" s="2">
        <v>2</v>
      </c>
      <c r="X1058" s="2">
        <v>81.3</v>
      </c>
      <c r="Y1058" t="str">
        <f t="shared" si="64"/>
        <v>Jordan Reed</v>
      </c>
      <c r="Z1058" t="str">
        <f t="shared" si="65"/>
        <v>2018-Jordan Reed</v>
      </c>
      <c r="AA1058" s="13">
        <f t="shared" si="66"/>
        <v>686.76923076923072</v>
      </c>
      <c r="AB1058">
        <f t="shared" si="67"/>
        <v>284.30769230769232</v>
      </c>
    </row>
    <row r="1059" spans="1:28" x14ac:dyDescent="0.2">
      <c r="A1059">
        <v>2018</v>
      </c>
      <c r="B1059" s="1">
        <v>68</v>
      </c>
      <c r="C1059" s="2" t="s">
        <v>87</v>
      </c>
      <c r="D1059" s="2" t="s">
        <v>78</v>
      </c>
      <c r="E1059" s="2">
        <v>24</v>
      </c>
      <c r="F1059" s="2" t="s">
        <v>24</v>
      </c>
      <c r="G1059" s="2">
        <v>16</v>
      </c>
      <c r="H1059" s="2">
        <v>7</v>
      </c>
      <c r="I1059" s="2">
        <v>73</v>
      </c>
      <c r="J1059" s="2">
        <v>53</v>
      </c>
      <c r="K1059" s="2">
        <v>477</v>
      </c>
      <c r="L1059" s="2">
        <v>5</v>
      </c>
      <c r="M1059" s="2">
        <v>23</v>
      </c>
      <c r="N1059" s="2">
        <v>54</v>
      </c>
      <c r="O1059" s="2">
        <v>1</v>
      </c>
      <c r="P1059" s="2">
        <v>423</v>
      </c>
      <c r="Q1059" s="2">
        <v>8</v>
      </c>
      <c r="R1059" s="2">
        <v>2.2000000000000002</v>
      </c>
      <c r="S1059" s="2">
        <v>2</v>
      </c>
      <c r="T1059" s="2">
        <v>26.5</v>
      </c>
      <c r="U1059" s="2">
        <v>6</v>
      </c>
      <c r="V1059" s="2">
        <v>8.1999999999999993</v>
      </c>
      <c r="W1059" s="2">
        <v>0</v>
      </c>
      <c r="X1059" s="2">
        <v>112.6</v>
      </c>
      <c r="Y1059" t="str">
        <f t="shared" si="64"/>
        <v>Kenyan Drake</v>
      </c>
      <c r="Z1059" t="str">
        <f t="shared" si="65"/>
        <v>2018-Kenyan Drake</v>
      </c>
      <c r="AA1059" s="13">
        <f t="shared" si="66"/>
        <v>477</v>
      </c>
      <c r="AB1059">
        <f t="shared" si="67"/>
        <v>423</v>
      </c>
    </row>
    <row r="1060" spans="1:28" x14ac:dyDescent="0.2">
      <c r="A1060">
        <v>2018</v>
      </c>
      <c r="B1060" s="1">
        <v>69</v>
      </c>
      <c r="C1060" s="2" t="s">
        <v>350</v>
      </c>
      <c r="D1060" s="2" t="s">
        <v>58</v>
      </c>
      <c r="E1060" s="2">
        <v>24</v>
      </c>
      <c r="F1060" s="2" t="s">
        <v>181</v>
      </c>
      <c r="G1060" s="2">
        <v>16</v>
      </c>
      <c r="H1060" s="2">
        <v>10</v>
      </c>
      <c r="I1060" s="2">
        <v>72</v>
      </c>
      <c r="J1060" s="2">
        <v>53</v>
      </c>
      <c r="K1060" s="2">
        <v>485</v>
      </c>
      <c r="L1060" s="2">
        <v>2</v>
      </c>
      <c r="M1060" s="2">
        <v>33</v>
      </c>
      <c r="N1060" s="2">
        <v>227</v>
      </c>
      <c r="O1060" s="2">
        <v>4.3</v>
      </c>
      <c r="P1060" s="2">
        <v>258</v>
      </c>
      <c r="Q1060" s="2">
        <v>4.9000000000000004</v>
      </c>
      <c r="R1060" s="2">
        <v>6.3</v>
      </c>
      <c r="S1060" s="2">
        <v>1</v>
      </c>
      <c r="T1060" s="2">
        <v>53</v>
      </c>
      <c r="U1060" s="2">
        <v>5</v>
      </c>
      <c r="V1060" s="2">
        <v>6.9</v>
      </c>
      <c r="W1060" s="2">
        <v>1</v>
      </c>
      <c r="X1060" s="2">
        <v>95</v>
      </c>
      <c r="Y1060" t="str">
        <f t="shared" si="64"/>
        <v>Chester Rogers</v>
      </c>
      <c r="Z1060" t="str">
        <f t="shared" si="65"/>
        <v>2018-Chester Rogers</v>
      </c>
      <c r="AA1060" s="13">
        <f t="shared" si="66"/>
        <v>485</v>
      </c>
      <c r="AB1060">
        <f t="shared" si="67"/>
        <v>258</v>
      </c>
    </row>
    <row r="1061" spans="1:28" x14ac:dyDescent="0.2">
      <c r="A1061">
        <v>2018</v>
      </c>
      <c r="B1061" s="1">
        <v>70</v>
      </c>
      <c r="C1061" s="2" t="s">
        <v>309</v>
      </c>
      <c r="D1061" s="2" t="s">
        <v>68</v>
      </c>
      <c r="E1061" s="2">
        <v>25</v>
      </c>
      <c r="F1061" s="2" t="s">
        <v>181</v>
      </c>
      <c r="G1061" s="2">
        <v>14</v>
      </c>
      <c r="H1061" s="2">
        <v>9</v>
      </c>
      <c r="I1061" s="2">
        <v>94</v>
      </c>
      <c r="J1061" s="2">
        <v>50</v>
      </c>
      <c r="K1061" s="2">
        <v>752</v>
      </c>
      <c r="L1061" s="2">
        <v>6</v>
      </c>
      <c r="M1061" s="2">
        <v>30</v>
      </c>
      <c r="N1061" s="2">
        <v>567</v>
      </c>
      <c r="O1061" s="2">
        <v>11.3</v>
      </c>
      <c r="P1061" s="2">
        <v>185</v>
      </c>
      <c r="Q1061" s="2">
        <v>3.7</v>
      </c>
      <c r="R1061" s="2">
        <v>15.7</v>
      </c>
      <c r="S1061" s="2">
        <v>1</v>
      </c>
      <c r="T1061" s="2">
        <v>50</v>
      </c>
      <c r="U1061" s="2">
        <v>2</v>
      </c>
      <c r="V1061" s="2">
        <v>2.1</v>
      </c>
      <c r="W1061" s="2">
        <v>4</v>
      </c>
      <c r="X1061" s="2">
        <v>83.3</v>
      </c>
      <c r="Y1061" t="str">
        <f t="shared" si="64"/>
        <v>Robby Anderson</v>
      </c>
      <c r="Z1061" t="str">
        <f t="shared" si="65"/>
        <v>2018-Robby Anderson</v>
      </c>
      <c r="AA1061" s="13">
        <f t="shared" si="66"/>
        <v>859.42857142857144</v>
      </c>
      <c r="AB1061">
        <f t="shared" si="67"/>
        <v>211.42857142857142</v>
      </c>
    </row>
    <row r="1062" spans="1:28" x14ac:dyDescent="0.2">
      <c r="A1062">
        <v>2018</v>
      </c>
      <c r="B1062" s="1">
        <v>71</v>
      </c>
      <c r="C1062" s="2" t="s">
        <v>943</v>
      </c>
      <c r="D1062" s="2" t="s">
        <v>51</v>
      </c>
      <c r="E1062" s="2">
        <v>30</v>
      </c>
      <c r="F1062" s="2" t="s">
        <v>181</v>
      </c>
      <c r="G1062" s="2">
        <v>13</v>
      </c>
      <c r="H1062" s="2">
        <v>13</v>
      </c>
      <c r="I1062" s="2">
        <v>73</v>
      </c>
      <c r="J1062" s="2">
        <v>50</v>
      </c>
      <c r="K1062" s="2">
        <v>618</v>
      </c>
      <c r="L1062" s="2">
        <v>5</v>
      </c>
      <c r="M1062" s="2">
        <v>33</v>
      </c>
      <c r="N1062" s="2">
        <v>462</v>
      </c>
      <c r="O1062" s="2">
        <v>9.1999999999999993</v>
      </c>
      <c r="P1062" s="2">
        <v>156</v>
      </c>
      <c r="Q1062" s="2">
        <v>3.1</v>
      </c>
      <c r="R1062" s="2">
        <v>11.4</v>
      </c>
      <c r="S1062" s="2">
        <v>4</v>
      </c>
      <c r="T1062" s="2">
        <v>12.5</v>
      </c>
      <c r="U1062" s="2">
        <v>3</v>
      </c>
      <c r="V1062" s="2">
        <v>4.0999999999999996</v>
      </c>
      <c r="W1062" s="2">
        <v>1</v>
      </c>
      <c r="X1062" s="2">
        <v>111.6</v>
      </c>
      <c r="Y1062" t="str">
        <f t="shared" si="64"/>
        <v>Doug Baldwin</v>
      </c>
      <c r="Z1062" t="str">
        <f t="shared" si="65"/>
        <v>2018-Doug Baldwin</v>
      </c>
      <c r="AA1062" s="13">
        <f t="shared" si="66"/>
        <v>760.61538461538464</v>
      </c>
      <c r="AB1062">
        <f t="shared" si="67"/>
        <v>192</v>
      </c>
    </row>
    <row r="1063" spans="1:28" x14ac:dyDescent="0.2">
      <c r="A1063">
        <v>2018</v>
      </c>
      <c r="B1063" s="1">
        <v>72</v>
      </c>
      <c r="C1063" s="2" t="s">
        <v>485</v>
      </c>
      <c r="D1063" s="2" t="s">
        <v>55</v>
      </c>
      <c r="E1063" s="2">
        <v>25</v>
      </c>
      <c r="F1063" s="2" t="s">
        <v>17</v>
      </c>
      <c r="G1063" s="2">
        <v>12</v>
      </c>
      <c r="H1063" s="2">
        <v>12</v>
      </c>
      <c r="I1063" s="2">
        <v>66</v>
      </c>
      <c r="J1063" s="2">
        <v>50</v>
      </c>
      <c r="K1063" s="2">
        <v>490</v>
      </c>
      <c r="L1063" s="2">
        <v>4</v>
      </c>
      <c r="M1063" s="2">
        <v>22</v>
      </c>
      <c r="N1063" s="2">
        <v>-47</v>
      </c>
      <c r="O1063" s="2">
        <v>-0.9</v>
      </c>
      <c r="P1063" s="2">
        <v>537</v>
      </c>
      <c r="Q1063" s="2">
        <v>10.7</v>
      </c>
      <c r="R1063" s="2">
        <v>-0.3</v>
      </c>
      <c r="S1063" s="2">
        <v>10</v>
      </c>
      <c r="T1063" s="2">
        <v>5</v>
      </c>
      <c r="U1063" s="2">
        <v>6</v>
      </c>
      <c r="V1063" s="2">
        <v>9.1</v>
      </c>
      <c r="W1063" s="2">
        <v>1</v>
      </c>
      <c r="X1063" s="2">
        <v>110</v>
      </c>
      <c r="Y1063" t="str">
        <f t="shared" si="64"/>
        <v>Melvin Gordon</v>
      </c>
      <c r="Z1063" t="str">
        <f t="shared" si="65"/>
        <v>2018-Melvin Gordon</v>
      </c>
      <c r="AA1063" s="13">
        <f t="shared" si="66"/>
        <v>653.33333333333337</v>
      </c>
      <c r="AB1063">
        <f t="shared" si="67"/>
        <v>716</v>
      </c>
    </row>
    <row r="1064" spans="1:28" x14ac:dyDescent="0.2">
      <c r="A1064">
        <v>2018</v>
      </c>
      <c r="B1064" s="1">
        <v>73</v>
      </c>
      <c r="C1064" s="2" t="s">
        <v>73</v>
      </c>
      <c r="D1064" s="2" t="s">
        <v>88</v>
      </c>
      <c r="E1064" s="2">
        <v>27</v>
      </c>
      <c r="F1064" s="2" t="s">
        <v>17</v>
      </c>
      <c r="G1064" s="2">
        <v>16</v>
      </c>
      <c r="H1064" s="2">
        <v>16</v>
      </c>
      <c r="I1064" s="2">
        <v>76</v>
      </c>
      <c r="J1064" s="2">
        <v>50</v>
      </c>
      <c r="K1064" s="2">
        <v>446</v>
      </c>
      <c r="L1064" s="2">
        <v>3</v>
      </c>
      <c r="M1064" s="2">
        <v>22</v>
      </c>
      <c r="N1064" s="2">
        <v>61</v>
      </c>
      <c r="O1064" s="2">
        <v>1.2</v>
      </c>
      <c r="P1064" s="2">
        <v>385</v>
      </c>
      <c r="Q1064" s="2">
        <v>7.7</v>
      </c>
      <c r="R1064" s="2">
        <v>0.8</v>
      </c>
      <c r="S1064" s="2">
        <v>5</v>
      </c>
      <c r="T1064" s="2">
        <v>10</v>
      </c>
      <c r="U1064" s="2">
        <v>8</v>
      </c>
      <c r="V1064" s="2">
        <v>10.5</v>
      </c>
      <c r="W1064" s="2">
        <v>2</v>
      </c>
      <c r="X1064" s="2">
        <v>83.6</v>
      </c>
      <c r="Y1064" t="str">
        <f t="shared" si="64"/>
        <v>David Johnson</v>
      </c>
      <c r="Z1064" t="str">
        <f t="shared" si="65"/>
        <v>2018-David Johnson</v>
      </c>
      <c r="AA1064" s="13">
        <f t="shared" si="66"/>
        <v>446</v>
      </c>
      <c r="AB1064">
        <f t="shared" si="67"/>
        <v>385</v>
      </c>
    </row>
    <row r="1065" spans="1:28" x14ac:dyDescent="0.2">
      <c r="A1065">
        <v>2018</v>
      </c>
      <c r="B1065" s="1">
        <v>74</v>
      </c>
      <c r="C1065" s="2" t="s">
        <v>340</v>
      </c>
      <c r="D1065" s="2" t="s">
        <v>72</v>
      </c>
      <c r="E1065" s="2">
        <v>28</v>
      </c>
      <c r="F1065" s="2" t="s">
        <v>232</v>
      </c>
      <c r="G1065" s="2">
        <v>15</v>
      </c>
      <c r="H1065" s="2">
        <v>14</v>
      </c>
      <c r="I1065" s="2">
        <v>72</v>
      </c>
      <c r="J1065" s="2">
        <v>50</v>
      </c>
      <c r="K1065" s="2">
        <v>610</v>
      </c>
      <c r="L1065" s="2">
        <v>4</v>
      </c>
      <c r="M1065" s="2">
        <v>33</v>
      </c>
      <c r="N1065" s="2">
        <v>223</v>
      </c>
      <c r="O1065" s="2">
        <v>4.5</v>
      </c>
      <c r="P1065" s="2">
        <v>387</v>
      </c>
      <c r="Q1065" s="2">
        <v>7.7</v>
      </c>
      <c r="R1065" s="2">
        <v>5.3</v>
      </c>
      <c r="S1065" s="2">
        <v>10</v>
      </c>
      <c r="T1065" s="2">
        <v>5</v>
      </c>
      <c r="U1065" s="2">
        <v>4</v>
      </c>
      <c r="V1065" s="2">
        <v>5.6</v>
      </c>
      <c r="W1065" s="2">
        <v>1</v>
      </c>
      <c r="X1065" s="2">
        <v>108</v>
      </c>
      <c r="Y1065" t="str">
        <f t="shared" si="64"/>
        <v>Vance McDonald</v>
      </c>
      <c r="Z1065" t="str">
        <f t="shared" si="65"/>
        <v>2018-Vance McDonald</v>
      </c>
      <c r="AA1065" s="13">
        <f t="shared" si="66"/>
        <v>650.66666666666663</v>
      </c>
      <c r="AB1065">
        <f t="shared" si="67"/>
        <v>412.8</v>
      </c>
    </row>
    <row r="1066" spans="1:28" x14ac:dyDescent="0.2">
      <c r="A1066">
        <v>2018</v>
      </c>
      <c r="B1066" s="1">
        <v>75</v>
      </c>
      <c r="C1066" s="2" t="s">
        <v>462</v>
      </c>
      <c r="D1066" s="2" t="s">
        <v>31</v>
      </c>
      <c r="E1066" s="2">
        <v>25</v>
      </c>
      <c r="F1066" s="2" t="s">
        <v>181</v>
      </c>
      <c r="G1066" s="2">
        <v>16</v>
      </c>
      <c r="H1066" s="2">
        <v>14</v>
      </c>
      <c r="I1066" s="2">
        <v>89</v>
      </c>
      <c r="J1066" s="2">
        <v>48</v>
      </c>
      <c r="K1066" s="2">
        <v>668</v>
      </c>
      <c r="L1066" s="2">
        <v>3</v>
      </c>
      <c r="M1066" s="2">
        <v>28</v>
      </c>
      <c r="N1066" s="2">
        <v>416</v>
      </c>
      <c r="O1066" s="2">
        <v>8.6999999999999993</v>
      </c>
      <c r="P1066" s="2">
        <v>252</v>
      </c>
      <c r="Q1066" s="2">
        <v>5.3</v>
      </c>
      <c r="R1066" s="2">
        <v>12.9</v>
      </c>
      <c r="S1066" s="2">
        <v>3</v>
      </c>
      <c r="T1066" s="2">
        <v>16</v>
      </c>
      <c r="U1066" s="2">
        <v>4</v>
      </c>
      <c r="V1066" s="2">
        <v>4.5</v>
      </c>
      <c r="W1066" s="2">
        <v>1</v>
      </c>
      <c r="X1066" s="2">
        <v>84.9</v>
      </c>
      <c r="Y1066" t="str">
        <f t="shared" si="64"/>
        <v>Donte Moncrief</v>
      </c>
      <c r="Z1066" t="str">
        <f t="shared" si="65"/>
        <v>2018-Donte Moncrief</v>
      </c>
      <c r="AA1066" s="13">
        <f t="shared" si="66"/>
        <v>668</v>
      </c>
      <c r="AB1066">
        <f t="shared" si="67"/>
        <v>252</v>
      </c>
    </row>
    <row r="1067" spans="1:28" x14ac:dyDescent="0.2">
      <c r="A1067">
        <v>2018</v>
      </c>
      <c r="B1067" s="1">
        <v>76</v>
      </c>
      <c r="C1067" s="2" t="s">
        <v>944</v>
      </c>
      <c r="D1067" s="2" t="s">
        <v>81</v>
      </c>
      <c r="E1067" s="2">
        <v>29</v>
      </c>
      <c r="F1067" s="2" t="s">
        <v>232</v>
      </c>
      <c r="G1067" s="2">
        <v>13</v>
      </c>
      <c r="H1067" s="2">
        <v>11</v>
      </c>
      <c r="I1067" s="2">
        <v>72</v>
      </c>
      <c r="J1067" s="2">
        <v>47</v>
      </c>
      <c r="K1067" s="2">
        <v>682</v>
      </c>
      <c r="L1067" s="2">
        <v>3</v>
      </c>
      <c r="M1067" s="2">
        <v>42</v>
      </c>
      <c r="N1067" s="2">
        <v>500</v>
      </c>
      <c r="O1067" s="2">
        <v>10.6</v>
      </c>
      <c r="P1067" s="2">
        <v>182</v>
      </c>
      <c r="Q1067" s="2">
        <v>3.9</v>
      </c>
      <c r="R1067" s="2">
        <v>12.4</v>
      </c>
      <c r="S1067" s="2">
        <v>1</v>
      </c>
      <c r="T1067" s="2">
        <v>47</v>
      </c>
      <c r="U1067" s="2">
        <v>3</v>
      </c>
      <c r="V1067" s="2">
        <v>4.2</v>
      </c>
      <c r="W1067" s="2">
        <v>2</v>
      </c>
      <c r="X1067" s="2">
        <v>98.3</v>
      </c>
      <c r="Y1067" t="str">
        <f t="shared" si="64"/>
        <v>Rob Gronkowski</v>
      </c>
      <c r="Z1067" t="str">
        <f t="shared" si="65"/>
        <v>2018-Rob Gronkowski</v>
      </c>
      <c r="AA1067" s="13">
        <f t="shared" si="66"/>
        <v>839.38461538461536</v>
      </c>
      <c r="AB1067">
        <f t="shared" si="67"/>
        <v>224</v>
      </c>
    </row>
    <row r="1068" spans="1:28" x14ac:dyDescent="0.2">
      <c r="A1068">
        <v>2018</v>
      </c>
      <c r="B1068" s="1">
        <v>77</v>
      </c>
      <c r="C1068" s="2" t="s">
        <v>128</v>
      </c>
      <c r="D1068" s="2" t="s">
        <v>28</v>
      </c>
      <c r="E1068" s="2">
        <v>25</v>
      </c>
      <c r="F1068" s="3"/>
      <c r="G1068" s="2">
        <v>16</v>
      </c>
      <c r="H1068" s="2">
        <v>2</v>
      </c>
      <c r="I1068" s="2">
        <v>62</v>
      </c>
      <c r="J1068" s="2">
        <v>47</v>
      </c>
      <c r="K1068" s="2">
        <v>429</v>
      </c>
      <c r="L1068" s="2">
        <v>3</v>
      </c>
      <c r="M1068" s="2">
        <v>25</v>
      </c>
      <c r="N1068" s="2">
        <v>55</v>
      </c>
      <c r="O1068" s="2">
        <v>1.2</v>
      </c>
      <c r="P1068" s="2">
        <v>374</v>
      </c>
      <c r="Q1068" s="2">
        <v>8</v>
      </c>
      <c r="R1068" s="2">
        <v>2.5</v>
      </c>
      <c r="S1068" s="2">
        <v>4</v>
      </c>
      <c r="T1068" s="2">
        <v>11.8</v>
      </c>
      <c r="U1068" s="2">
        <v>3</v>
      </c>
      <c r="V1068" s="2">
        <v>4.8</v>
      </c>
      <c r="W1068" s="2">
        <v>1</v>
      </c>
      <c r="X1068" s="2">
        <v>103.5</v>
      </c>
      <c r="Y1068" t="str">
        <f t="shared" si="64"/>
        <v>Duke Johnson</v>
      </c>
      <c r="Z1068" t="str">
        <f t="shared" si="65"/>
        <v>2018-Duke Johnson</v>
      </c>
      <c r="AA1068" s="13">
        <f t="shared" si="66"/>
        <v>429</v>
      </c>
      <c r="AB1068">
        <f t="shared" si="67"/>
        <v>374</v>
      </c>
    </row>
    <row r="1069" spans="1:28" x14ac:dyDescent="0.2">
      <c r="A1069">
        <v>2018</v>
      </c>
      <c r="B1069" s="1">
        <v>78</v>
      </c>
      <c r="C1069" s="2" t="s">
        <v>945</v>
      </c>
      <c r="D1069" s="2" t="s">
        <v>86</v>
      </c>
      <c r="E1069" s="2">
        <v>30</v>
      </c>
      <c r="F1069" s="2" t="s">
        <v>181</v>
      </c>
      <c r="G1069" s="2">
        <v>9</v>
      </c>
      <c r="H1069" s="2">
        <v>9</v>
      </c>
      <c r="I1069" s="2">
        <v>77</v>
      </c>
      <c r="J1069" s="2">
        <v>46</v>
      </c>
      <c r="K1069" s="2">
        <v>694</v>
      </c>
      <c r="L1069" s="2">
        <v>6</v>
      </c>
      <c r="M1069" s="2">
        <v>37</v>
      </c>
      <c r="N1069" s="2">
        <v>531</v>
      </c>
      <c r="O1069" s="2">
        <v>11.5</v>
      </c>
      <c r="P1069" s="2">
        <v>163</v>
      </c>
      <c r="Q1069" s="2">
        <v>3.5</v>
      </c>
      <c r="R1069" s="2">
        <v>12.4</v>
      </c>
      <c r="S1069" s="2">
        <v>1</v>
      </c>
      <c r="T1069" s="2">
        <v>46</v>
      </c>
      <c r="U1069" s="2">
        <v>5</v>
      </c>
      <c r="V1069" s="2">
        <v>6.5</v>
      </c>
      <c r="W1069" s="2">
        <v>2</v>
      </c>
      <c r="X1069" s="2">
        <v>104.6</v>
      </c>
      <c r="Y1069" t="str">
        <f t="shared" si="64"/>
        <v>A.J. Green</v>
      </c>
      <c r="Z1069" t="str">
        <f t="shared" si="65"/>
        <v>2018-A.J. Green</v>
      </c>
      <c r="AA1069" s="13">
        <f t="shared" si="66"/>
        <v>1233.7777777777778</v>
      </c>
      <c r="AB1069">
        <f t="shared" si="67"/>
        <v>289.77777777777777</v>
      </c>
    </row>
    <row r="1070" spans="1:28" x14ac:dyDescent="0.2">
      <c r="A1070">
        <v>2018</v>
      </c>
      <c r="B1070" s="1">
        <v>79</v>
      </c>
      <c r="C1070" s="2" t="s">
        <v>267</v>
      </c>
      <c r="D1070" s="2" t="s">
        <v>35</v>
      </c>
      <c r="E1070" s="2">
        <v>24</v>
      </c>
      <c r="F1070" s="2" t="s">
        <v>232</v>
      </c>
      <c r="G1070" s="2">
        <v>11</v>
      </c>
      <c r="H1070" s="2">
        <v>8</v>
      </c>
      <c r="I1070" s="2">
        <v>64</v>
      </c>
      <c r="J1070" s="2">
        <v>45</v>
      </c>
      <c r="K1070" s="2">
        <v>577</v>
      </c>
      <c r="L1070" s="2">
        <v>3</v>
      </c>
      <c r="M1070" s="2">
        <v>22</v>
      </c>
      <c r="N1070" s="2">
        <v>189</v>
      </c>
      <c r="O1070" s="2">
        <v>4.2</v>
      </c>
      <c r="P1070" s="2">
        <v>388</v>
      </c>
      <c r="Q1070" s="2">
        <v>8.6</v>
      </c>
      <c r="R1070" s="2">
        <v>5.3</v>
      </c>
      <c r="S1070" s="2">
        <v>1</v>
      </c>
      <c r="T1070" s="2">
        <v>45</v>
      </c>
      <c r="U1070" s="2">
        <v>3</v>
      </c>
      <c r="V1070" s="2">
        <v>4.7</v>
      </c>
      <c r="W1070" s="2">
        <v>0</v>
      </c>
      <c r="X1070" s="2">
        <v>113.9</v>
      </c>
      <c r="Y1070" t="str">
        <f t="shared" si="64"/>
        <v>Evan Engram</v>
      </c>
      <c r="Z1070" t="str">
        <f t="shared" si="65"/>
        <v>2018-Evan Engram</v>
      </c>
      <c r="AA1070" s="13">
        <f t="shared" si="66"/>
        <v>839.27272727272725</v>
      </c>
      <c r="AB1070">
        <f t="shared" si="67"/>
        <v>564.36363636363637</v>
      </c>
    </row>
    <row r="1071" spans="1:28" x14ac:dyDescent="0.2">
      <c r="A1071">
        <v>2018</v>
      </c>
      <c r="B1071" s="1">
        <v>80</v>
      </c>
      <c r="C1071" s="2" t="s">
        <v>534</v>
      </c>
      <c r="D1071" s="2" t="s">
        <v>109</v>
      </c>
      <c r="E1071" s="2">
        <v>27</v>
      </c>
      <c r="F1071" s="2" t="s">
        <v>181</v>
      </c>
      <c r="G1071" s="2">
        <v>15</v>
      </c>
      <c r="H1071" s="2">
        <v>7</v>
      </c>
      <c r="I1071" s="2">
        <v>64</v>
      </c>
      <c r="J1071" s="2">
        <v>45</v>
      </c>
      <c r="K1071" s="2">
        <v>494</v>
      </c>
      <c r="L1071" s="2">
        <v>2</v>
      </c>
      <c r="M1071" s="2">
        <v>24</v>
      </c>
      <c r="N1071" s="2">
        <v>283</v>
      </c>
      <c r="O1071" s="2">
        <v>6.3</v>
      </c>
      <c r="P1071" s="2">
        <v>211</v>
      </c>
      <c r="Q1071" s="2">
        <v>4.7</v>
      </c>
      <c r="R1071" s="2">
        <v>8.9</v>
      </c>
      <c r="S1071" s="2">
        <v>2</v>
      </c>
      <c r="T1071" s="2">
        <v>22.5</v>
      </c>
      <c r="U1071" s="2">
        <v>4</v>
      </c>
      <c r="V1071" s="2">
        <v>6.3</v>
      </c>
      <c r="W1071" s="2">
        <v>0</v>
      </c>
      <c r="X1071" s="2">
        <v>103.3</v>
      </c>
      <c r="Y1071" t="str">
        <f t="shared" si="64"/>
        <v>Seth Roberts</v>
      </c>
      <c r="Z1071" t="str">
        <f t="shared" si="65"/>
        <v>2018-Seth Roberts</v>
      </c>
      <c r="AA1071" s="13">
        <f t="shared" si="66"/>
        <v>526.93333333333328</v>
      </c>
      <c r="AB1071">
        <f t="shared" si="67"/>
        <v>225.06666666666666</v>
      </c>
    </row>
    <row r="1072" spans="1:28" x14ac:dyDescent="0.2">
      <c r="A1072">
        <v>2018</v>
      </c>
      <c r="B1072" s="1">
        <v>81</v>
      </c>
      <c r="C1072" s="2" t="s">
        <v>946</v>
      </c>
      <c r="D1072" s="2" t="s">
        <v>70</v>
      </c>
      <c r="E1072" s="2">
        <v>26</v>
      </c>
      <c r="F1072" s="2" t="s">
        <v>181</v>
      </c>
      <c r="G1072" s="2">
        <v>15</v>
      </c>
      <c r="H1072" s="2">
        <v>12</v>
      </c>
      <c r="I1072" s="2">
        <v>78</v>
      </c>
      <c r="J1072" s="2">
        <v>44</v>
      </c>
      <c r="K1072" s="2">
        <v>532</v>
      </c>
      <c r="L1072" s="2">
        <v>2</v>
      </c>
      <c r="M1072" s="2">
        <v>31</v>
      </c>
      <c r="N1072" s="2">
        <v>400</v>
      </c>
      <c r="O1072" s="2">
        <v>9.1</v>
      </c>
      <c r="P1072" s="2">
        <v>132</v>
      </c>
      <c r="Q1072" s="2">
        <v>3</v>
      </c>
      <c r="R1072" s="2">
        <v>14.5</v>
      </c>
      <c r="S1072" s="2">
        <v>2</v>
      </c>
      <c r="T1072" s="2">
        <v>22</v>
      </c>
      <c r="U1072" s="2">
        <v>3</v>
      </c>
      <c r="V1072" s="2">
        <v>3.8</v>
      </c>
      <c r="W1072" s="2">
        <v>5</v>
      </c>
      <c r="X1072" s="2">
        <v>59.3</v>
      </c>
      <c r="Y1072" t="str">
        <f t="shared" si="64"/>
        <v>Josh Doctson</v>
      </c>
      <c r="Z1072" t="str">
        <f t="shared" si="65"/>
        <v>2018-Josh Doctson</v>
      </c>
      <c r="AA1072" s="13">
        <f t="shared" si="66"/>
        <v>567.4666666666667</v>
      </c>
      <c r="AB1072">
        <f t="shared" si="67"/>
        <v>140.80000000000001</v>
      </c>
    </row>
    <row r="1073" spans="1:28" x14ac:dyDescent="0.2">
      <c r="A1073">
        <v>2018</v>
      </c>
      <c r="B1073" s="1">
        <v>82</v>
      </c>
      <c r="C1073" s="2" t="s">
        <v>947</v>
      </c>
      <c r="D1073" s="2" t="s">
        <v>43</v>
      </c>
      <c r="E1073" s="2">
        <v>24</v>
      </c>
      <c r="F1073" s="2" t="s">
        <v>181</v>
      </c>
      <c r="G1073" s="2">
        <v>14</v>
      </c>
      <c r="H1073" s="2">
        <v>12</v>
      </c>
      <c r="I1073" s="2">
        <v>79</v>
      </c>
      <c r="J1073" s="2">
        <v>44</v>
      </c>
      <c r="K1073" s="2">
        <v>549</v>
      </c>
      <c r="L1073" s="2">
        <v>4</v>
      </c>
      <c r="M1073" s="2">
        <v>35</v>
      </c>
      <c r="N1073" s="2">
        <v>473</v>
      </c>
      <c r="O1073" s="2">
        <v>10.8</v>
      </c>
      <c r="P1073" s="2">
        <v>76</v>
      </c>
      <c r="Q1073" s="2">
        <v>1.7</v>
      </c>
      <c r="R1073" s="2">
        <v>12.8</v>
      </c>
      <c r="S1073" s="2">
        <v>2</v>
      </c>
      <c r="T1073" s="2">
        <v>22</v>
      </c>
      <c r="U1073" s="2">
        <v>7</v>
      </c>
      <c r="V1073" s="2">
        <v>8.9</v>
      </c>
      <c r="W1073" s="2">
        <v>5</v>
      </c>
      <c r="X1073" s="2">
        <v>68</v>
      </c>
      <c r="Y1073" t="str">
        <f t="shared" si="64"/>
        <v>Devin Funchess</v>
      </c>
      <c r="Z1073" t="str">
        <f t="shared" si="65"/>
        <v>2018-Devin Funchess</v>
      </c>
      <c r="AA1073" s="13">
        <f t="shared" si="66"/>
        <v>627.42857142857144</v>
      </c>
      <c r="AB1073">
        <f t="shared" si="67"/>
        <v>86.857142857142861</v>
      </c>
    </row>
    <row r="1074" spans="1:28" x14ac:dyDescent="0.2">
      <c r="A1074">
        <v>2018</v>
      </c>
      <c r="B1074" s="1">
        <v>83</v>
      </c>
      <c r="C1074" s="2" t="s">
        <v>536</v>
      </c>
      <c r="D1074" s="2" t="s">
        <v>28</v>
      </c>
      <c r="E1074" s="2">
        <v>21</v>
      </c>
      <c r="F1074" s="2" t="s">
        <v>181</v>
      </c>
      <c r="G1074" s="2">
        <v>16</v>
      </c>
      <c r="H1074" s="2">
        <v>11</v>
      </c>
      <c r="I1074" s="2">
        <v>79</v>
      </c>
      <c r="J1074" s="2">
        <v>43</v>
      </c>
      <c r="K1074" s="2">
        <v>586</v>
      </c>
      <c r="L1074" s="2">
        <v>5</v>
      </c>
      <c r="M1074" s="2">
        <v>27</v>
      </c>
      <c r="N1074" s="2">
        <v>350</v>
      </c>
      <c r="O1074" s="2">
        <v>8.1</v>
      </c>
      <c r="P1074" s="2">
        <v>236</v>
      </c>
      <c r="Q1074" s="2">
        <v>5.5</v>
      </c>
      <c r="R1074" s="2">
        <v>13.8</v>
      </c>
      <c r="S1074" s="2">
        <v>3</v>
      </c>
      <c r="T1074" s="2">
        <v>14.3</v>
      </c>
      <c r="U1074" s="2">
        <v>6</v>
      </c>
      <c r="V1074" s="2">
        <v>7.6</v>
      </c>
      <c r="W1074" s="2">
        <v>5</v>
      </c>
      <c r="X1074" s="2">
        <v>73.099999999999994</v>
      </c>
      <c r="Y1074" t="str">
        <f t="shared" si="64"/>
        <v>Antonio Callaway</v>
      </c>
      <c r="Z1074" t="str">
        <f t="shared" si="65"/>
        <v>2018-Antonio Callaway</v>
      </c>
      <c r="AA1074" s="13">
        <f t="shared" si="66"/>
        <v>586</v>
      </c>
      <c r="AB1074">
        <f t="shared" si="67"/>
        <v>236</v>
      </c>
    </row>
    <row r="1075" spans="1:28" x14ac:dyDescent="0.2">
      <c r="A1075">
        <v>2018</v>
      </c>
      <c r="B1075" s="1">
        <v>84</v>
      </c>
      <c r="C1075" s="2" t="s">
        <v>203</v>
      </c>
      <c r="D1075" s="2" t="s">
        <v>88</v>
      </c>
      <c r="E1075" s="2">
        <v>22</v>
      </c>
      <c r="F1075" s="2" t="s">
        <v>181</v>
      </c>
      <c r="G1075" s="2">
        <v>12</v>
      </c>
      <c r="H1075" s="2">
        <v>7</v>
      </c>
      <c r="I1075" s="2">
        <v>68</v>
      </c>
      <c r="J1075" s="2">
        <v>43</v>
      </c>
      <c r="K1075" s="2">
        <v>590</v>
      </c>
      <c r="L1075" s="2">
        <v>3</v>
      </c>
      <c r="M1075" s="2">
        <v>21</v>
      </c>
      <c r="N1075" s="2">
        <v>365</v>
      </c>
      <c r="O1075" s="2">
        <v>8.5</v>
      </c>
      <c r="P1075" s="2">
        <v>225</v>
      </c>
      <c r="Q1075" s="2">
        <v>5.2</v>
      </c>
      <c r="R1075" s="2">
        <v>9.6</v>
      </c>
      <c r="S1075" s="2">
        <v>1</v>
      </c>
      <c r="T1075" s="2">
        <v>43</v>
      </c>
      <c r="U1075" s="2">
        <v>4</v>
      </c>
      <c r="V1075" s="2">
        <v>5.9</v>
      </c>
      <c r="W1075" s="2">
        <v>4</v>
      </c>
      <c r="X1075" s="2">
        <v>81.099999999999994</v>
      </c>
      <c r="Y1075" t="str">
        <f t="shared" si="64"/>
        <v>Christian Kirk</v>
      </c>
      <c r="Z1075" t="str">
        <f t="shared" si="65"/>
        <v>2018-Christian Kirk</v>
      </c>
      <c r="AA1075" s="13">
        <f t="shared" si="66"/>
        <v>786.66666666666663</v>
      </c>
      <c r="AB1075">
        <f t="shared" si="67"/>
        <v>300</v>
      </c>
    </row>
    <row r="1076" spans="1:28" x14ac:dyDescent="0.2">
      <c r="A1076">
        <v>2018</v>
      </c>
      <c r="B1076" s="1">
        <v>85</v>
      </c>
      <c r="C1076" s="2" t="s">
        <v>91</v>
      </c>
      <c r="D1076" s="2" t="s">
        <v>86</v>
      </c>
      <c r="E1076" s="2">
        <v>22</v>
      </c>
      <c r="F1076" s="2" t="s">
        <v>479</v>
      </c>
      <c r="G1076" s="2">
        <v>14</v>
      </c>
      <c r="H1076" s="2">
        <v>13</v>
      </c>
      <c r="I1076" s="2">
        <v>55</v>
      </c>
      <c r="J1076" s="2">
        <v>43</v>
      </c>
      <c r="K1076" s="2">
        <v>296</v>
      </c>
      <c r="L1076" s="2">
        <v>1</v>
      </c>
      <c r="M1076" s="2">
        <v>14</v>
      </c>
      <c r="N1076" s="2">
        <v>-37</v>
      </c>
      <c r="O1076" s="2">
        <v>-0.9</v>
      </c>
      <c r="P1076" s="2">
        <v>333</v>
      </c>
      <c r="Q1076" s="2">
        <v>7.7</v>
      </c>
      <c r="R1076" s="2">
        <v>0.1</v>
      </c>
      <c r="S1076" s="2">
        <v>2</v>
      </c>
      <c r="T1076" s="2">
        <v>21.5</v>
      </c>
      <c r="U1076" s="2">
        <v>2</v>
      </c>
      <c r="V1076" s="2">
        <v>3.6</v>
      </c>
      <c r="W1076" s="2">
        <v>1</v>
      </c>
      <c r="X1076" s="2">
        <v>87.6</v>
      </c>
      <c r="Y1076" t="str">
        <f t="shared" si="64"/>
        <v>Joe Mixon</v>
      </c>
      <c r="Z1076" t="str">
        <f t="shared" si="65"/>
        <v>2018-Joe Mixon</v>
      </c>
      <c r="AA1076" s="13">
        <f t="shared" si="66"/>
        <v>338.28571428571428</v>
      </c>
      <c r="AB1076">
        <f t="shared" si="67"/>
        <v>380.57142857142856</v>
      </c>
    </row>
    <row r="1077" spans="1:28" x14ac:dyDescent="0.2">
      <c r="A1077">
        <v>2018</v>
      </c>
      <c r="B1077" s="1">
        <v>86</v>
      </c>
      <c r="C1077" s="2" t="s">
        <v>948</v>
      </c>
      <c r="D1077" s="2" t="s">
        <v>86</v>
      </c>
      <c r="E1077" s="2">
        <v>25</v>
      </c>
      <c r="F1077" s="2" t="s">
        <v>232</v>
      </c>
      <c r="G1077" s="2">
        <v>16</v>
      </c>
      <c r="H1077" s="2">
        <v>15</v>
      </c>
      <c r="I1077" s="2">
        <v>64</v>
      </c>
      <c r="J1077" s="2">
        <v>43</v>
      </c>
      <c r="K1077" s="2">
        <v>439</v>
      </c>
      <c r="L1077" s="2">
        <v>3</v>
      </c>
      <c r="M1077" s="2">
        <v>21</v>
      </c>
      <c r="N1077" s="2">
        <v>237</v>
      </c>
      <c r="O1077" s="2">
        <v>5.5</v>
      </c>
      <c r="P1077" s="2">
        <v>202</v>
      </c>
      <c r="Q1077" s="2">
        <v>4.7</v>
      </c>
      <c r="R1077" s="2">
        <v>6.7</v>
      </c>
      <c r="S1077" s="2">
        <v>4</v>
      </c>
      <c r="T1077" s="2">
        <v>10.8</v>
      </c>
      <c r="U1077" s="2">
        <v>2</v>
      </c>
      <c r="V1077" s="2">
        <v>3.1</v>
      </c>
      <c r="W1077" s="2">
        <v>0</v>
      </c>
      <c r="X1077" s="2">
        <v>102.3</v>
      </c>
      <c r="Y1077" t="str">
        <f t="shared" si="64"/>
        <v>C.J. Uzomah</v>
      </c>
      <c r="Z1077" t="str">
        <f t="shared" si="65"/>
        <v>2018-C.J. Uzomah</v>
      </c>
      <c r="AA1077" s="13">
        <f t="shared" si="66"/>
        <v>439</v>
      </c>
      <c r="AB1077">
        <f t="shared" si="67"/>
        <v>202</v>
      </c>
    </row>
    <row r="1078" spans="1:28" x14ac:dyDescent="0.2">
      <c r="A1078">
        <v>2018</v>
      </c>
      <c r="B1078" s="1">
        <v>87</v>
      </c>
      <c r="C1078" s="2" t="s">
        <v>358</v>
      </c>
      <c r="D1078" s="2" t="s">
        <v>55</v>
      </c>
      <c r="E1078" s="2">
        <v>24</v>
      </c>
      <c r="F1078" s="2" t="s">
        <v>169</v>
      </c>
      <c r="G1078" s="2">
        <v>16</v>
      </c>
      <c r="H1078" s="2">
        <v>5</v>
      </c>
      <c r="I1078" s="2">
        <v>66</v>
      </c>
      <c r="J1078" s="2">
        <v>43</v>
      </c>
      <c r="K1078" s="2">
        <v>664</v>
      </c>
      <c r="L1078" s="2">
        <v>10</v>
      </c>
      <c r="M1078" s="2">
        <v>42</v>
      </c>
      <c r="N1078" s="2">
        <v>546</v>
      </c>
      <c r="O1078" s="2">
        <v>12.7</v>
      </c>
      <c r="P1078" s="2">
        <v>118</v>
      </c>
      <c r="Q1078" s="2">
        <v>2.7</v>
      </c>
      <c r="R1078" s="2">
        <v>14.8</v>
      </c>
      <c r="S1078" s="2">
        <v>5</v>
      </c>
      <c r="T1078" s="2">
        <v>8.6</v>
      </c>
      <c r="U1078" s="2">
        <v>2</v>
      </c>
      <c r="V1078" s="2">
        <v>3</v>
      </c>
      <c r="W1078" s="2">
        <v>1</v>
      </c>
      <c r="X1078" s="2">
        <v>131.6</v>
      </c>
      <c r="Y1078" t="str">
        <f t="shared" si="64"/>
        <v>Mike Williams</v>
      </c>
      <c r="Z1078" t="str">
        <f t="shared" si="65"/>
        <v>2018-Mike Williams</v>
      </c>
      <c r="AA1078" s="13">
        <f t="shared" si="66"/>
        <v>664</v>
      </c>
      <c r="AB1078">
        <f t="shared" si="67"/>
        <v>118</v>
      </c>
    </row>
    <row r="1079" spans="1:28" x14ac:dyDescent="0.2">
      <c r="A1079">
        <v>2018</v>
      </c>
      <c r="B1079" s="1">
        <v>88</v>
      </c>
      <c r="C1079" s="2" t="s">
        <v>359</v>
      </c>
      <c r="D1079" s="2" t="s">
        <v>43</v>
      </c>
      <c r="E1079" s="2">
        <v>29</v>
      </c>
      <c r="F1079" s="2" t="s">
        <v>169</v>
      </c>
      <c r="G1079" s="2">
        <v>16</v>
      </c>
      <c r="H1079" s="2">
        <v>6</v>
      </c>
      <c r="I1079" s="2">
        <v>59</v>
      </c>
      <c r="J1079" s="2">
        <v>43</v>
      </c>
      <c r="K1079" s="2">
        <v>447</v>
      </c>
      <c r="L1079" s="2">
        <v>1</v>
      </c>
      <c r="M1079" s="2">
        <v>24</v>
      </c>
      <c r="N1079" s="2">
        <v>249</v>
      </c>
      <c r="O1079" s="2">
        <v>5.8</v>
      </c>
      <c r="P1079" s="2">
        <v>198</v>
      </c>
      <c r="Q1079" s="2">
        <v>4.5999999999999996</v>
      </c>
      <c r="R1079" s="2">
        <v>6.2</v>
      </c>
      <c r="S1079" s="2">
        <v>5</v>
      </c>
      <c r="T1079" s="2">
        <v>8.6</v>
      </c>
      <c r="U1079" s="2">
        <v>3</v>
      </c>
      <c r="V1079" s="2">
        <v>5.0999999999999996</v>
      </c>
      <c r="W1079" s="2">
        <v>1</v>
      </c>
      <c r="X1079" s="2">
        <v>93</v>
      </c>
      <c r="Y1079" t="str">
        <f t="shared" si="64"/>
        <v>Jarius Wright</v>
      </c>
      <c r="Z1079" t="str">
        <f t="shared" si="65"/>
        <v>2018-Jarius Wright</v>
      </c>
      <c r="AA1079" s="13">
        <f t="shared" si="66"/>
        <v>447</v>
      </c>
      <c r="AB1079">
        <f t="shared" si="67"/>
        <v>198</v>
      </c>
    </row>
    <row r="1080" spans="1:28" x14ac:dyDescent="0.2">
      <c r="A1080">
        <v>2018</v>
      </c>
      <c r="B1080" s="1">
        <v>89</v>
      </c>
      <c r="C1080" s="2" t="s">
        <v>949</v>
      </c>
      <c r="D1080" s="2" t="s">
        <v>53</v>
      </c>
      <c r="E1080" s="2">
        <v>23</v>
      </c>
      <c r="F1080" s="2" t="s">
        <v>169</v>
      </c>
      <c r="G1080" s="2">
        <v>16</v>
      </c>
      <c r="H1080" s="2">
        <v>8</v>
      </c>
      <c r="I1080" s="2">
        <v>66</v>
      </c>
      <c r="J1080" s="2">
        <v>42</v>
      </c>
      <c r="K1080" s="2">
        <v>487</v>
      </c>
      <c r="L1080" s="2">
        <v>4</v>
      </c>
      <c r="M1080" s="2">
        <v>30</v>
      </c>
      <c r="N1080" s="2">
        <v>340</v>
      </c>
      <c r="O1080" s="2">
        <v>8.1</v>
      </c>
      <c r="P1080" s="2">
        <v>147</v>
      </c>
      <c r="Q1080" s="2">
        <v>3.5</v>
      </c>
      <c r="R1080" s="2">
        <v>8.1999999999999993</v>
      </c>
      <c r="S1080" s="2">
        <v>4</v>
      </c>
      <c r="T1080" s="2">
        <v>10.5</v>
      </c>
      <c r="U1080" s="2">
        <v>5</v>
      </c>
      <c r="V1080" s="2">
        <v>7.6</v>
      </c>
      <c r="W1080" s="2">
        <v>2</v>
      </c>
      <c r="X1080" s="2">
        <v>93.4</v>
      </c>
      <c r="Y1080" t="str">
        <f t="shared" si="64"/>
        <v>Kendrick Bourne</v>
      </c>
      <c r="Z1080" t="str">
        <f t="shared" si="65"/>
        <v>2018-Kendrick Bourne</v>
      </c>
      <c r="AA1080" s="13">
        <f t="shared" si="66"/>
        <v>487</v>
      </c>
      <c r="AB1080">
        <f t="shared" si="67"/>
        <v>147</v>
      </c>
    </row>
    <row r="1081" spans="1:28" x14ac:dyDescent="0.2">
      <c r="A1081">
        <v>2018</v>
      </c>
      <c r="B1081" s="1">
        <v>90</v>
      </c>
      <c r="C1081" s="2" t="s">
        <v>286</v>
      </c>
      <c r="D1081" s="2" t="s">
        <v>23</v>
      </c>
      <c r="E1081" s="2">
        <v>28</v>
      </c>
      <c r="F1081" s="2" t="s">
        <v>181</v>
      </c>
      <c r="G1081" s="2">
        <v>16</v>
      </c>
      <c r="H1081" s="2">
        <v>15</v>
      </c>
      <c r="I1081" s="2">
        <v>97</v>
      </c>
      <c r="J1081" s="2">
        <v>42</v>
      </c>
      <c r="K1081" s="2">
        <v>715</v>
      </c>
      <c r="L1081" s="2">
        <v>5</v>
      </c>
      <c r="M1081" s="2">
        <v>28</v>
      </c>
      <c r="N1081" s="2">
        <v>559</v>
      </c>
      <c r="O1081" s="2">
        <v>13.3</v>
      </c>
      <c r="P1081" s="2">
        <v>156</v>
      </c>
      <c r="Q1081" s="2">
        <v>3.7</v>
      </c>
      <c r="R1081" s="2">
        <v>16.3</v>
      </c>
      <c r="S1081" s="2">
        <v>1</v>
      </c>
      <c r="T1081" s="2">
        <v>42</v>
      </c>
      <c r="U1081" s="2">
        <v>6</v>
      </c>
      <c r="V1081" s="2">
        <v>6.2</v>
      </c>
      <c r="W1081" s="2">
        <v>2</v>
      </c>
      <c r="X1081" s="2">
        <v>77.5</v>
      </c>
      <c r="Y1081" t="str">
        <f t="shared" si="64"/>
        <v>John Brown</v>
      </c>
      <c r="Z1081" t="str">
        <f t="shared" si="65"/>
        <v>2018-John Brown</v>
      </c>
      <c r="AA1081" s="13">
        <f t="shared" si="66"/>
        <v>715</v>
      </c>
      <c r="AB1081">
        <f t="shared" si="67"/>
        <v>156</v>
      </c>
    </row>
    <row r="1082" spans="1:28" x14ac:dyDescent="0.2">
      <c r="A1082">
        <v>2018</v>
      </c>
      <c r="B1082" s="1">
        <v>91</v>
      </c>
      <c r="C1082" s="2" t="s">
        <v>575</v>
      </c>
      <c r="D1082" s="2" t="s">
        <v>60</v>
      </c>
      <c r="E1082" s="2">
        <v>23</v>
      </c>
      <c r="F1082" s="2" t="s">
        <v>169</v>
      </c>
      <c r="G1082" s="2">
        <v>16</v>
      </c>
      <c r="H1082" s="2">
        <v>9</v>
      </c>
      <c r="I1082" s="2">
        <v>84</v>
      </c>
      <c r="J1082" s="2">
        <v>42</v>
      </c>
      <c r="K1082" s="2">
        <v>704</v>
      </c>
      <c r="L1082" s="2">
        <v>4</v>
      </c>
      <c r="M1082" s="2">
        <v>30</v>
      </c>
      <c r="N1082" s="2">
        <v>541</v>
      </c>
      <c r="O1082" s="2">
        <v>12.9</v>
      </c>
      <c r="P1082" s="2">
        <v>163</v>
      </c>
      <c r="Q1082" s="2">
        <v>3.9</v>
      </c>
      <c r="R1082" s="2">
        <v>14</v>
      </c>
      <c r="S1082" s="2">
        <v>5</v>
      </c>
      <c r="T1082" s="2">
        <v>8.4</v>
      </c>
      <c r="U1082" s="2">
        <v>7</v>
      </c>
      <c r="V1082" s="2">
        <v>8.3000000000000007</v>
      </c>
      <c r="W1082" s="2">
        <v>3</v>
      </c>
      <c r="X1082" s="2">
        <v>79.7</v>
      </c>
      <c r="Y1082" t="str">
        <f t="shared" si="64"/>
        <v>Courtland Sutton</v>
      </c>
      <c r="Z1082" t="str">
        <f t="shared" si="65"/>
        <v>2018-Courtland Sutton</v>
      </c>
      <c r="AA1082" s="13">
        <f t="shared" si="66"/>
        <v>704</v>
      </c>
      <c r="AB1082">
        <f t="shared" si="67"/>
        <v>163</v>
      </c>
    </row>
    <row r="1083" spans="1:28" x14ac:dyDescent="0.2">
      <c r="A1083">
        <v>2018</v>
      </c>
      <c r="B1083" s="1">
        <v>92</v>
      </c>
      <c r="C1083" s="2" t="s">
        <v>325</v>
      </c>
      <c r="D1083" s="2" t="s">
        <v>115</v>
      </c>
      <c r="E1083" s="2">
        <v>27</v>
      </c>
      <c r="F1083" s="3"/>
      <c r="G1083" s="2">
        <v>12</v>
      </c>
      <c r="H1083" s="2">
        <v>12</v>
      </c>
      <c r="I1083" s="2">
        <v>71</v>
      </c>
      <c r="J1083" s="2">
        <v>41</v>
      </c>
      <c r="K1083" s="2">
        <v>737</v>
      </c>
      <c r="L1083" s="2">
        <v>4</v>
      </c>
      <c r="M1083" s="2">
        <v>30</v>
      </c>
      <c r="N1083" s="2">
        <v>473</v>
      </c>
      <c r="O1083" s="2">
        <v>11.5</v>
      </c>
      <c r="P1083" s="2">
        <v>264</v>
      </c>
      <c r="Q1083" s="2">
        <v>6.4</v>
      </c>
      <c r="R1083" s="2">
        <v>14.3</v>
      </c>
      <c r="S1083" s="2">
        <v>6</v>
      </c>
      <c r="T1083" s="2">
        <v>6.8</v>
      </c>
      <c r="U1083" s="2">
        <v>4</v>
      </c>
      <c r="V1083" s="2">
        <v>5.6</v>
      </c>
      <c r="W1083" s="3"/>
      <c r="X1083" s="2">
        <v>112.2</v>
      </c>
      <c r="Y1083" t="str">
        <f t="shared" si="64"/>
        <v>Josh Gordon</v>
      </c>
      <c r="Z1083" t="str">
        <f t="shared" si="65"/>
        <v>2018-Josh Gordon</v>
      </c>
      <c r="AA1083" s="13">
        <f t="shared" si="66"/>
        <v>982.66666666666663</v>
      </c>
      <c r="AB1083">
        <f t="shared" si="67"/>
        <v>352</v>
      </c>
    </row>
    <row r="1084" spans="1:28" x14ac:dyDescent="0.2">
      <c r="A1084">
        <v>2018</v>
      </c>
      <c r="B1084" s="1">
        <v>93</v>
      </c>
      <c r="C1084" s="2" t="s">
        <v>456</v>
      </c>
      <c r="D1084" s="2" t="s">
        <v>16</v>
      </c>
      <c r="E1084" s="2">
        <v>32</v>
      </c>
      <c r="F1084" s="2" t="s">
        <v>181</v>
      </c>
      <c r="G1084" s="2">
        <v>12</v>
      </c>
      <c r="H1084" s="2">
        <v>10</v>
      </c>
      <c r="I1084" s="2">
        <v>74</v>
      </c>
      <c r="J1084" s="2">
        <v>41</v>
      </c>
      <c r="K1084" s="2">
        <v>774</v>
      </c>
      <c r="L1084" s="2">
        <v>4</v>
      </c>
      <c r="M1084" s="2">
        <v>31</v>
      </c>
      <c r="N1084" s="2">
        <v>593</v>
      </c>
      <c r="O1084" s="2">
        <v>14.5</v>
      </c>
      <c r="P1084" s="2">
        <v>181</v>
      </c>
      <c r="Q1084" s="2">
        <v>4.4000000000000004</v>
      </c>
      <c r="R1084" s="2">
        <v>19.2</v>
      </c>
      <c r="S1084" s="2">
        <v>1</v>
      </c>
      <c r="T1084" s="2">
        <v>41</v>
      </c>
      <c r="U1084" s="2">
        <v>2</v>
      </c>
      <c r="V1084" s="2">
        <v>2.7</v>
      </c>
      <c r="W1084" s="2">
        <v>7</v>
      </c>
      <c r="X1084" s="2">
        <v>70.400000000000006</v>
      </c>
      <c r="Y1084" t="str">
        <f t="shared" si="64"/>
        <v>DeSean Jackson</v>
      </c>
      <c r="Z1084" t="str">
        <f t="shared" si="65"/>
        <v>2018-DeSean Jackson</v>
      </c>
      <c r="AA1084" s="13">
        <f t="shared" si="66"/>
        <v>1032</v>
      </c>
      <c r="AB1084">
        <f t="shared" si="67"/>
        <v>241.33333333333334</v>
      </c>
    </row>
    <row r="1085" spans="1:28" x14ac:dyDescent="0.2">
      <c r="A1085">
        <v>2018</v>
      </c>
      <c r="B1085" s="1">
        <v>94</v>
      </c>
      <c r="C1085" s="2" t="s">
        <v>157</v>
      </c>
      <c r="D1085" s="2" t="s">
        <v>70</v>
      </c>
      <c r="E1085" s="2">
        <v>28</v>
      </c>
      <c r="F1085" s="3"/>
      <c r="G1085" s="2">
        <v>10</v>
      </c>
      <c r="H1085" s="2">
        <v>0</v>
      </c>
      <c r="I1085" s="2">
        <v>55</v>
      </c>
      <c r="J1085" s="2">
        <v>41</v>
      </c>
      <c r="K1085" s="2">
        <v>268</v>
      </c>
      <c r="L1085" s="2">
        <v>1</v>
      </c>
      <c r="M1085" s="2">
        <v>12</v>
      </c>
      <c r="N1085" s="2">
        <v>49</v>
      </c>
      <c r="O1085" s="2">
        <v>1.2</v>
      </c>
      <c r="P1085" s="2">
        <v>219</v>
      </c>
      <c r="Q1085" s="2">
        <v>5.3</v>
      </c>
      <c r="R1085" s="2">
        <v>1.5</v>
      </c>
      <c r="S1085" s="2">
        <v>4</v>
      </c>
      <c r="T1085" s="2">
        <v>10.3</v>
      </c>
      <c r="U1085" s="2">
        <v>5</v>
      </c>
      <c r="V1085" s="2">
        <v>9.1</v>
      </c>
      <c r="W1085" s="2">
        <v>0</v>
      </c>
      <c r="X1085" s="2">
        <v>90.6</v>
      </c>
      <c r="Y1085" t="str">
        <f t="shared" si="64"/>
        <v>Chris Thompson</v>
      </c>
      <c r="Z1085" t="str">
        <f t="shared" si="65"/>
        <v>2018-Chris Thompson</v>
      </c>
      <c r="AA1085" s="13">
        <f t="shared" si="66"/>
        <v>428.8</v>
      </c>
      <c r="AB1085">
        <f t="shared" si="67"/>
        <v>350.4</v>
      </c>
    </row>
    <row r="1086" spans="1:28" x14ac:dyDescent="0.2">
      <c r="A1086">
        <v>2018</v>
      </c>
      <c r="B1086" s="1">
        <v>95</v>
      </c>
      <c r="C1086" s="2" t="s">
        <v>546</v>
      </c>
      <c r="D1086" s="2" t="s">
        <v>55</v>
      </c>
      <c r="E1086" s="2">
        <v>26</v>
      </c>
      <c r="F1086" s="2" t="s">
        <v>181</v>
      </c>
      <c r="G1086" s="2">
        <v>16</v>
      </c>
      <c r="H1086" s="2">
        <v>10</v>
      </c>
      <c r="I1086" s="2">
        <v>65</v>
      </c>
      <c r="J1086" s="2">
        <v>41</v>
      </c>
      <c r="K1086" s="2">
        <v>653</v>
      </c>
      <c r="L1086" s="2">
        <v>5</v>
      </c>
      <c r="M1086" s="2">
        <v>34</v>
      </c>
      <c r="N1086" s="2">
        <v>458</v>
      </c>
      <c r="O1086" s="2">
        <v>11.2</v>
      </c>
      <c r="P1086" s="2">
        <v>195</v>
      </c>
      <c r="Q1086" s="2">
        <v>4.8</v>
      </c>
      <c r="R1086" s="2">
        <v>12.3</v>
      </c>
      <c r="S1086" s="2">
        <v>0</v>
      </c>
      <c r="T1086" s="3"/>
      <c r="U1086" s="2">
        <v>2</v>
      </c>
      <c r="V1086" s="2">
        <v>3.1</v>
      </c>
      <c r="W1086" s="2">
        <v>5</v>
      </c>
      <c r="X1086" s="2">
        <v>90.1</v>
      </c>
      <c r="Y1086" t="str">
        <f t="shared" si="64"/>
        <v>Tyrell Williams</v>
      </c>
      <c r="Z1086" t="str">
        <f t="shared" si="65"/>
        <v>2018-Tyrell Williams</v>
      </c>
      <c r="AA1086" s="13">
        <f t="shared" si="66"/>
        <v>653</v>
      </c>
      <c r="AB1086">
        <f t="shared" si="67"/>
        <v>195</v>
      </c>
    </row>
    <row r="1087" spans="1:28" x14ac:dyDescent="0.2">
      <c r="A1087">
        <v>2018</v>
      </c>
      <c r="B1087" s="1">
        <v>96</v>
      </c>
      <c r="C1087" s="2" t="s">
        <v>490</v>
      </c>
      <c r="D1087" s="2" t="s">
        <v>39</v>
      </c>
      <c r="E1087" s="2">
        <v>23</v>
      </c>
      <c r="F1087" s="2" t="s">
        <v>17</v>
      </c>
      <c r="G1087" s="2">
        <v>11</v>
      </c>
      <c r="H1087" s="2">
        <v>10</v>
      </c>
      <c r="I1087" s="2">
        <v>49</v>
      </c>
      <c r="J1087" s="2">
        <v>40</v>
      </c>
      <c r="K1087" s="2">
        <v>305</v>
      </c>
      <c r="L1087" s="2">
        <v>2</v>
      </c>
      <c r="M1087" s="2">
        <v>15</v>
      </c>
      <c r="N1087" s="2">
        <v>-68</v>
      </c>
      <c r="O1087" s="2">
        <v>-1.7</v>
      </c>
      <c r="P1087" s="2">
        <v>373</v>
      </c>
      <c r="Q1087" s="2">
        <v>9.3000000000000007</v>
      </c>
      <c r="R1087" s="2">
        <v>-1.8</v>
      </c>
      <c r="S1087" s="2">
        <v>6</v>
      </c>
      <c r="T1087" s="2">
        <v>6.7</v>
      </c>
      <c r="U1087" s="2">
        <v>4</v>
      </c>
      <c r="V1087" s="2">
        <v>8.1999999999999993</v>
      </c>
      <c r="W1087" s="2">
        <v>0</v>
      </c>
      <c r="X1087" s="2">
        <v>106.2</v>
      </c>
      <c r="Y1087" t="str">
        <f t="shared" si="64"/>
        <v>Dalvin Cook</v>
      </c>
      <c r="Z1087" t="str">
        <f t="shared" si="65"/>
        <v>2018-Dalvin Cook</v>
      </c>
      <c r="AA1087" s="13">
        <f t="shared" si="66"/>
        <v>443.63636363636363</v>
      </c>
      <c r="AB1087">
        <f t="shared" si="67"/>
        <v>542.5454545454545</v>
      </c>
    </row>
    <row r="1088" spans="1:28" x14ac:dyDescent="0.2">
      <c r="A1088">
        <v>2018</v>
      </c>
      <c r="B1088" s="1">
        <v>97</v>
      </c>
      <c r="C1088" s="2" t="s">
        <v>295</v>
      </c>
      <c r="D1088" s="2" t="s">
        <v>64</v>
      </c>
      <c r="E1088" s="2">
        <v>25</v>
      </c>
      <c r="F1088" s="2" t="s">
        <v>181</v>
      </c>
      <c r="G1088" s="2">
        <v>8</v>
      </c>
      <c r="H1088" s="2">
        <v>8</v>
      </c>
      <c r="I1088" s="2">
        <v>55</v>
      </c>
      <c r="J1088" s="2">
        <v>40</v>
      </c>
      <c r="K1088" s="2">
        <v>566</v>
      </c>
      <c r="L1088" s="2">
        <v>6</v>
      </c>
      <c r="M1088" s="2">
        <v>25</v>
      </c>
      <c r="N1088" s="2">
        <v>263</v>
      </c>
      <c r="O1088" s="2">
        <v>6.6</v>
      </c>
      <c r="P1088" s="2">
        <v>303</v>
      </c>
      <c r="Q1088" s="2">
        <v>7.6</v>
      </c>
      <c r="R1088" s="2">
        <v>8.4</v>
      </c>
      <c r="S1088" s="2">
        <v>2</v>
      </c>
      <c r="T1088" s="2">
        <v>20</v>
      </c>
      <c r="U1088" s="2">
        <v>1</v>
      </c>
      <c r="V1088" s="2">
        <v>1.8</v>
      </c>
      <c r="W1088" s="2">
        <v>1</v>
      </c>
      <c r="X1088" s="2">
        <v>134.4</v>
      </c>
      <c r="Y1088" t="str">
        <f t="shared" si="64"/>
        <v>Cooper Kupp</v>
      </c>
      <c r="Z1088" t="str">
        <f t="shared" si="65"/>
        <v>2018-Cooper Kupp</v>
      </c>
      <c r="AA1088" s="13">
        <f t="shared" si="66"/>
        <v>1132</v>
      </c>
      <c r="AB1088">
        <f t="shared" si="67"/>
        <v>606</v>
      </c>
    </row>
    <row r="1089" spans="1:28" x14ac:dyDescent="0.2">
      <c r="A1089">
        <v>2018</v>
      </c>
      <c r="B1089" s="1">
        <v>98</v>
      </c>
      <c r="C1089" s="2" t="s">
        <v>306</v>
      </c>
      <c r="D1089" s="2" t="s">
        <v>62</v>
      </c>
      <c r="E1089" s="2">
        <v>25</v>
      </c>
      <c r="F1089" s="2" t="s">
        <v>181</v>
      </c>
      <c r="G1089" s="2">
        <v>10</v>
      </c>
      <c r="H1089" s="2">
        <v>9</v>
      </c>
      <c r="I1089" s="2">
        <v>55</v>
      </c>
      <c r="J1089" s="2">
        <v>40</v>
      </c>
      <c r="K1089" s="2">
        <v>519</v>
      </c>
      <c r="L1089" s="2">
        <v>3</v>
      </c>
      <c r="M1089" s="2">
        <v>30</v>
      </c>
      <c r="N1089" s="2">
        <v>281</v>
      </c>
      <c r="O1089" s="2">
        <v>7</v>
      </c>
      <c r="P1089" s="2">
        <v>238</v>
      </c>
      <c r="Q1089" s="2">
        <v>6</v>
      </c>
      <c r="R1089" s="2">
        <v>8.4</v>
      </c>
      <c r="S1089" s="2">
        <v>2</v>
      </c>
      <c r="T1089" s="2">
        <v>20</v>
      </c>
      <c r="U1089" s="2">
        <v>1</v>
      </c>
      <c r="V1089" s="2">
        <v>1.8</v>
      </c>
      <c r="W1089" s="2">
        <v>0</v>
      </c>
      <c r="X1089" s="2">
        <v>120.2</v>
      </c>
      <c r="Y1089" t="str">
        <f t="shared" si="64"/>
        <v>Sammy Watkins</v>
      </c>
      <c r="Z1089" t="str">
        <f t="shared" si="65"/>
        <v>2018-Sammy Watkins</v>
      </c>
      <c r="AA1089" s="13">
        <f t="shared" si="66"/>
        <v>830.4</v>
      </c>
      <c r="AB1089">
        <f t="shared" si="67"/>
        <v>380.8</v>
      </c>
    </row>
    <row r="1090" spans="1:28" x14ac:dyDescent="0.2">
      <c r="A1090">
        <v>2018</v>
      </c>
      <c r="B1090" s="1">
        <v>99</v>
      </c>
      <c r="C1090" s="2" t="s">
        <v>54</v>
      </c>
      <c r="D1090" s="2" t="s">
        <v>55</v>
      </c>
      <c r="E1090" s="2">
        <v>23</v>
      </c>
      <c r="F1090" s="3"/>
      <c r="G1090" s="2">
        <v>14</v>
      </c>
      <c r="H1090" s="2">
        <v>3</v>
      </c>
      <c r="I1090" s="2">
        <v>53</v>
      </c>
      <c r="J1090" s="2">
        <v>39</v>
      </c>
      <c r="K1090" s="2">
        <v>404</v>
      </c>
      <c r="L1090" s="2">
        <v>3</v>
      </c>
      <c r="M1090" s="2">
        <v>19</v>
      </c>
      <c r="N1090" s="2">
        <v>-7</v>
      </c>
      <c r="O1090" s="2">
        <v>-0.2</v>
      </c>
      <c r="P1090" s="2">
        <v>411</v>
      </c>
      <c r="Q1090" s="2">
        <v>10.5</v>
      </c>
      <c r="R1090" s="2">
        <v>0.8</v>
      </c>
      <c r="S1090" s="2">
        <v>7</v>
      </c>
      <c r="T1090" s="2">
        <v>5.6</v>
      </c>
      <c r="U1090" s="2">
        <v>2</v>
      </c>
      <c r="V1090" s="2">
        <v>3.8</v>
      </c>
      <c r="W1090" s="2">
        <v>0</v>
      </c>
      <c r="X1090" s="2">
        <v>114</v>
      </c>
      <c r="Y1090" t="str">
        <f t="shared" si="64"/>
        <v>Austin Ekeler</v>
      </c>
      <c r="Z1090" t="str">
        <f t="shared" si="65"/>
        <v>2018-Austin Ekeler</v>
      </c>
      <c r="AA1090" s="13">
        <f t="shared" si="66"/>
        <v>461.71428571428572</v>
      </c>
      <c r="AB1090">
        <f t="shared" si="67"/>
        <v>469.71428571428572</v>
      </c>
    </row>
    <row r="1091" spans="1:28" x14ac:dyDescent="0.2">
      <c r="A1091">
        <v>2018</v>
      </c>
      <c r="B1091" s="1">
        <v>100</v>
      </c>
      <c r="C1091" s="2" t="s">
        <v>950</v>
      </c>
      <c r="D1091" s="2" t="s">
        <v>68</v>
      </c>
      <c r="E1091" s="2">
        <v>22</v>
      </c>
      <c r="F1091" s="2" t="s">
        <v>232</v>
      </c>
      <c r="G1091" s="2">
        <v>16</v>
      </c>
      <c r="H1091" s="2">
        <v>12</v>
      </c>
      <c r="I1091" s="2">
        <v>56</v>
      </c>
      <c r="J1091" s="2">
        <v>39</v>
      </c>
      <c r="K1091" s="2">
        <v>502</v>
      </c>
      <c r="L1091" s="2">
        <v>4</v>
      </c>
      <c r="M1091" s="2">
        <v>25</v>
      </c>
      <c r="N1091" s="2">
        <v>325</v>
      </c>
      <c r="O1091" s="2">
        <v>8.3000000000000007</v>
      </c>
      <c r="P1091" s="2">
        <v>177</v>
      </c>
      <c r="Q1091" s="2">
        <v>4.5</v>
      </c>
      <c r="R1091" s="2">
        <v>10.6</v>
      </c>
      <c r="S1091" s="2">
        <v>0</v>
      </c>
      <c r="T1091" s="3"/>
      <c r="U1091" s="2">
        <v>1</v>
      </c>
      <c r="V1091" s="2">
        <v>1.8</v>
      </c>
      <c r="W1091" s="2">
        <v>2</v>
      </c>
      <c r="X1091" s="2">
        <v>106.4</v>
      </c>
      <c r="Y1091" t="str">
        <f t="shared" ref="Y1091:Y1154" si="68">SUBSTITUTE(SUBSTITUTE(C1091,"*",""),"+","")</f>
        <v>Chris Herndon</v>
      </c>
      <c r="Z1091" t="str">
        <f t="shared" ref="Z1091:Z1154" si="69">TRIM(CONCATENATE(A1091,"-",Y1091))</f>
        <v>2018-Chris Herndon</v>
      </c>
      <c r="AA1091" s="13">
        <f t="shared" ref="AA1091:AA1154" si="70">K1091/G1091*16</f>
        <v>502</v>
      </c>
      <c r="AB1091">
        <f t="shared" ref="AB1091:AB1154" si="71">P1091/G1091*16</f>
        <v>177</v>
      </c>
    </row>
    <row r="1092" spans="1:28" x14ac:dyDescent="0.2">
      <c r="A1092">
        <v>2018</v>
      </c>
      <c r="B1092" s="1">
        <v>101</v>
      </c>
      <c r="C1092" s="2" t="s">
        <v>951</v>
      </c>
      <c r="D1092" s="2" t="s">
        <v>28</v>
      </c>
      <c r="E1092" s="2">
        <v>24</v>
      </c>
      <c r="F1092" s="3"/>
      <c r="G1092" s="2">
        <v>13</v>
      </c>
      <c r="H1092" s="2">
        <v>1</v>
      </c>
      <c r="I1092" s="2">
        <v>53</v>
      </c>
      <c r="J1092" s="2">
        <v>39</v>
      </c>
      <c r="K1092" s="2">
        <v>572</v>
      </c>
      <c r="L1092" s="2">
        <v>4</v>
      </c>
      <c r="M1092" s="2">
        <v>27</v>
      </c>
      <c r="N1092" s="2">
        <v>426</v>
      </c>
      <c r="O1092" s="2">
        <v>10.9</v>
      </c>
      <c r="P1092" s="2">
        <v>146</v>
      </c>
      <c r="Q1092" s="2">
        <v>3.7</v>
      </c>
      <c r="R1092" s="2">
        <v>11.1</v>
      </c>
      <c r="S1092" s="2">
        <v>1</v>
      </c>
      <c r="T1092" s="2">
        <v>39</v>
      </c>
      <c r="U1092" s="2">
        <v>3</v>
      </c>
      <c r="V1092" s="2">
        <v>5.7</v>
      </c>
      <c r="W1092" s="2">
        <v>2</v>
      </c>
      <c r="X1092" s="2">
        <v>117.8</v>
      </c>
      <c r="Y1092" t="str">
        <f t="shared" si="68"/>
        <v>Rashard Higgins</v>
      </c>
      <c r="Z1092" t="str">
        <f t="shared" si="69"/>
        <v>2018-Rashard Higgins</v>
      </c>
      <c r="AA1092" s="13">
        <f t="shared" si="70"/>
        <v>704</v>
      </c>
      <c r="AB1092">
        <f t="shared" si="71"/>
        <v>179.69230769230768</v>
      </c>
    </row>
    <row r="1093" spans="1:28" x14ac:dyDescent="0.2">
      <c r="A1093">
        <v>2018</v>
      </c>
      <c r="B1093" s="1">
        <v>102</v>
      </c>
      <c r="C1093" s="2" t="s">
        <v>180</v>
      </c>
      <c r="D1093" s="2" t="s">
        <v>43</v>
      </c>
      <c r="E1093" s="2">
        <v>22</v>
      </c>
      <c r="F1093" s="2" t="s">
        <v>181</v>
      </c>
      <c r="G1093" s="2">
        <v>13</v>
      </c>
      <c r="H1093" s="2">
        <v>8</v>
      </c>
      <c r="I1093" s="2">
        <v>65</v>
      </c>
      <c r="J1093" s="2">
        <v>39</v>
      </c>
      <c r="K1093" s="2">
        <v>494</v>
      </c>
      <c r="L1093" s="2">
        <v>5</v>
      </c>
      <c r="M1093" s="2">
        <v>24</v>
      </c>
      <c r="N1093" s="2">
        <v>383</v>
      </c>
      <c r="O1093" s="2">
        <v>9.8000000000000007</v>
      </c>
      <c r="P1093" s="2">
        <v>111</v>
      </c>
      <c r="Q1093" s="2">
        <v>2.8</v>
      </c>
      <c r="R1093" s="2">
        <v>11.9</v>
      </c>
      <c r="S1093" s="2">
        <v>4</v>
      </c>
      <c r="T1093" s="2">
        <v>9.8000000000000007</v>
      </c>
      <c r="U1093" s="2">
        <v>2</v>
      </c>
      <c r="V1093" s="2">
        <v>3.1</v>
      </c>
      <c r="W1093" s="2">
        <v>3</v>
      </c>
      <c r="X1093" s="2">
        <v>90.2</v>
      </c>
      <c r="Y1093" t="str">
        <f t="shared" si="68"/>
        <v>Curtis Samuel</v>
      </c>
      <c r="Z1093" t="str">
        <f t="shared" si="69"/>
        <v>2018-Curtis Samuel</v>
      </c>
      <c r="AA1093" s="13">
        <f t="shared" si="70"/>
        <v>608</v>
      </c>
      <c r="AB1093">
        <f t="shared" si="71"/>
        <v>136.61538461538461</v>
      </c>
    </row>
    <row r="1094" spans="1:28" x14ac:dyDescent="0.2">
      <c r="A1094">
        <v>2018</v>
      </c>
      <c r="B1094" s="1">
        <v>103</v>
      </c>
      <c r="C1094" s="2" t="s">
        <v>285</v>
      </c>
      <c r="D1094" s="2" t="s">
        <v>60</v>
      </c>
      <c r="E1094" s="2">
        <v>26</v>
      </c>
      <c r="F1094" s="3"/>
      <c r="G1094" s="2">
        <v>16</v>
      </c>
      <c r="H1094" s="2">
        <v>0</v>
      </c>
      <c r="I1094" s="2">
        <v>51</v>
      </c>
      <c r="J1094" s="2">
        <v>38</v>
      </c>
      <c r="K1094" s="2">
        <v>275</v>
      </c>
      <c r="L1094" s="2">
        <v>0</v>
      </c>
      <c r="M1094" s="2">
        <v>9</v>
      </c>
      <c r="N1094" s="2">
        <v>33</v>
      </c>
      <c r="O1094" s="2">
        <v>0.9</v>
      </c>
      <c r="P1094" s="2">
        <v>242</v>
      </c>
      <c r="Q1094" s="2">
        <v>6.4</v>
      </c>
      <c r="R1094" s="2">
        <v>1.5</v>
      </c>
      <c r="S1094" s="2">
        <v>6</v>
      </c>
      <c r="T1094" s="2">
        <v>6.3</v>
      </c>
      <c r="U1094" s="2">
        <v>2</v>
      </c>
      <c r="V1094" s="2">
        <v>3.9</v>
      </c>
      <c r="W1094" s="2">
        <v>0</v>
      </c>
      <c r="X1094" s="2">
        <v>86.6</v>
      </c>
      <c r="Y1094" t="str">
        <f t="shared" si="68"/>
        <v>Devontae Booker</v>
      </c>
      <c r="Z1094" t="str">
        <f t="shared" si="69"/>
        <v>2018-Devontae Booker</v>
      </c>
      <c r="AA1094" s="13">
        <f t="shared" si="70"/>
        <v>275</v>
      </c>
      <c r="AB1094">
        <f t="shared" si="71"/>
        <v>242</v>
      </c>
    </row>
    <row r="1095" spans="1:28" x14ac:dyDescent="0.2">
      <c r="A1095">
        <v>2018</v>
      </c>
      <c r="B1095" s="1">
        <v>104</v>
      </c>
      <c r="C1095" s="2" t="s">
        <v>263</v>
      </c>
      <c r="D1095" s="2" t="s">
        <v>19</v>
      </c>
      <c r="E1095" s="2">
        <v>28</v>
      </c>
      <c r="F1095" s="2" t="s">
        <v>169</v>
      </c>
      <c r="G1095" s="2">
        <v>9</v>
      </c>
      <c r="H1095" s="2">
        <v>6</v>
      </c>
      <c r="I1095" s="2">
        <v>61</v>
      </c>
      <c r="J1095" s="2">
        <v>38</v>
      </c>
      <c r="K1095" s="2">
        <v>383</v>
      </c>
      <c r="L1095" s="2">
        <v>2</v>
      </c>
      <c r="M1095" s="2">
        <v>18</v>
      </c>
      <c r="N1095" s="2">
        <v>150</v>
      </c>
      <c r="O1095" s="2">
        <v>3.9</v>
      </c>
      <c r="P1095" s="2">
        <v>233</v>
      </c>
      <c r="Q1095" s="2">
        <v>6.1</v>
      </c>
      <c r="R1095" s="2">
        <v>8.3000000000000007</v>
      </c>
      <c r="S1095" s="2">
        <v>3</v>
      </c>
      <c r="T1095" s="2">
        <v>12.7</v>
      </c>
      <c r="U1095" s="2">
        <v>4</v>
      </c>
      <c r="V1095" s="2">
        <v>6.6</v>
      </c>
      <c r="W1095" s="2">
        <v>0</v>
      </c>
      <c r="X1095" s="2">
        <v>91.1</v>
      </c>
      <c r="Y1095" t="str">
        <f t="shared" si="68"/>
        <v>Randall Cobb</v>
      </c>
      <c r="Z1095" t="str">
        <f t="shared" si="69"/>
        <v>2018-Randall Cobb</v>
      </c>
      <c r="AA1095" s="13">
        <f t="shared" si="70"/>
        <v>680.88888888888891</v>
      </c>
      <c r="AB1095">
        <f t="shared" si="71"/>
        <v>414.22222222222223</v>
      </c>
    </row>
    <row r="1096" spans="1:28" x14ac:dyDescent="0.2">
      <c r="A1096">
        <v>2018</v>
      </c>
      <c r="B1096" s="1">
        <v>105</v>
      </c>
      <c r="C1096" s="2" t="s">
        <v>314</v>
      </c>
      <c r="D1096" s="2" t="s">
        <v>31</v>
      </c>
      <c r="E1096" s="2">
        <v>25</v>
      </c>
      <c r="F1096" s="2" t="s">
        <v>181</v>
      </c>
      <c r="G1096" s="2">
        <v>16</v>
      </c>
      <c r="H1096" s="2">
        <v>11</v>
      </c>
      <c r="I1096" s="2">
        <v>70</v>
      </c>
      <c r="J1096" s="2">
        <v>38</v>
      </c>
      <c r="K1096" s="2">
        <v>491</v>
      </c>
      <c r="L1096" s="2">
        <v>1</v>
      </c>
      <c r="M1096" s="2">
        <v>25</v>
      </c>
      <c r="N1096" s="2">
        <v>355</v>
      </c>
      <c r="O1096" s="2">
        <v>9.3000000000000007</v>
      </c>
      <c r="P1096" s="2">
        <v>136</v>
      </c>
      <c r="Q1096" s="2">
        <v>3.6</v>
      </c>
      <c r="R1096" s="2">
        <v>9.9</v>
      </c>
      <c r="S1096" s="2">
        <v>1</v>
      </c>
      <c r="T1096" s="2">
        <v>38</v>
      </c>
      <c r="U1096" s="2">
        <v>7</v>
      </c>
      <c r="V1096" s="2">
        <v>10</v>
      </c>
      <c r="W1096" s="2">
        <v>2</v>
      </c>
      <c r="X1096" s="2">
        <v>69.400000000000006</v>
      </c>
      <c r="Y1096" t="str">
        <f t="shared" si="68"/>
        <v>Keelan Cole</v>
      </c>
      <c r="Z1096" t="str">
        <f t="shared" si="69"/>
        <v>2018-Keelan Cole</v>
      </c>
      <c r="AA1096" s="13">
        <f t="shared" si="70"/>
        <v>491</v>
      </c>
      <c r="AB1096">
        <f t="shared" si="71"/>
        <v>136</v>
      </c>
    </row>
    <row r="1097" spans="1:28" x14ac:dyDescent="0.2">
      <c r="A1097">
        <v>2018</v>
      </c>
      <c r="B1097" s="1">
        <v>106</v>
      </c>
      <c r="C1097" s="2" t="s">
        <v>555</v>
      </c>
      <c r="D1097" s="2" t="s">
        <v>68</v>
      </c>
      <c r="E1097" s="2">
        <v>26</v>
      </c>
      <c r="F1097" s="2" t="s">
        <v>181</v>
      </c>
      <c r="G1097" s="2">
        <v>11</v>
      </c>
      <c r="H1097" s="2">
        <v>10</v>
      </c>
      <c r="I1097" s="2">
        <v>68</v>
      </c>
      <c r="J1097" s="2">
        <v>38</v>
      </c>
      <c r="K1097" s="2">
        <v>449</v>
      </c>
      <c r="L1097" s="2">
        <v>1</v>
      </c>
      <c r="M1097" s="2">
        <v>22</v>
      </c>
      <c r="N1097" s="2">
        <v>177</v>
      </c>
      <c r="O1097" s="2">
        <v>4.7</v>
      </c>
      <c r="P1097" s="2">
        <v>272</v>
      </c>
      <c r="Q1097" s="2">
        <v>7.2</v>
      </c>
      <c r="R1097" s="2">
        <v>7.4</v>
      </c>
      <c r="S1097" s="2">
        <v>5</v>
      </c>
      <c r="T1097" s="2">
        <v>7.6</v>
      </c>
      <c r="U1097" s="2">
        <v>4</v>
      </c>
      <c r="V1097" s="2">
        <v>5.9</v>
      </c>
      <c r="W1097" s="2">
        <v>2</v>
      </c>
      <c r="X1097" s="2">
        <v>68.8</v>
      </c>
      <c r="Y1097" t="str">
        <f t="shared" si="68"/>
        <v>Quincy Enunwa</v>
      </c>
      <c r="Z1097" t="str">
        <f t="shared" si="69"/>
        <v>2018-Quincy Enunwa</v>
      </c>
      <c r="AA1097" s="13">
        <f t="shared" si="70"/>
        <v>653.09090909090912</v>
      </c>
      <c r="AB1097">
        <f t="shared" si="71"/>
        <v>395.63636363636363</v>
      </c>
    </row>
    <row r="1098" spans="1:28" x14ac:dyDescent="0.2">
      <c r="A1098">
        <v>2018</v>
      </c>
      <c r="B1098" s="1">
        <v>107</v>
      </c>
      <c r="C1098" s="2" t="s">
        <v>499</v>
      </c>
      <c r="D1098" s="2" t="s">
        <v>16</v>
      </c>
      <c r="E1098" s="2">
        <v>28</v>
      </c>
      <c r="F1098" s="3"/>
      <c r="G1098" s="2">
        <v>16</v>
      </c>
      <c r="H1098" s="2">
        <v>0</v>
      </c>
      <c r="I1098" s="2">
        <v>45</v>
      </c>
      <c r="J1098" s="2">
        <v>38</v>
      </c>
      <c r="K1098" s="2">
        <v>304</v>
      </c>
      <c r="L1098" s="2">
        <v>0</v>
      </c>
      <c r="M1098" s="2">
        <v>13</v>
      </c>
      <c r="N1098" s="2">
        <v>64</v>
      </c>
      <c r="O1098" s="2">
        <v>1.7</v>
      </c>
      <c r="P1098" s="2">
        <v>240</v>
      </c>
      <c r="Q1098" s="2">
        <v>6.3</v>
      </c>
      <c r="R1098" s="2">
        <v>1.8</v>
      </c>
      <c r="S1098" s="2">
        <v>5</v>
      </c>
      <c r="T1098" s="2">
        <v>7.6</v>
      </c>
      <c r="U1098" s="2">
        <v>0</v>
      </c>
      <c r="V1098" s="2">
        <v>0</v>
      </c>
      <c r="W1098" s="2">
        <v>1</v>
      </c>
      <c r="X1098" s="2">
        <v>85.6</v>
      </c>
      <c r="Y1098" t="str">
        <f t="shared" si="68"/>
        <v>Jacquizz Rodgers</v>
      </c>
      <c r="Z1098" t="str">
        <f t="shared" si="69"/>
        <v>2018-Jacquizz Rodgers</v>
      </c>
      <c r="AA1098" s="13">
        <f t="shared" si="70"/>
        <v>304</v>
      </c>
      <c r="AB1098">
        <f t="shared" si="71"/>
        <v>240</v>
      </c>
    </row>
    <row r="1099" spans="1:28" x14ac:dyDescent="0.2">
      <c r="A1099">
        <v>2018</v>
      </c>
      <c r="B1099" s="1">
        <v>108</v>
      </c>
      <c r="C1099" s="2" t="s">
        <v>304</v>
      </c>
      <c r="D1099" s="2" t="s">
        <v>19</v>
      </c>
      <c r="E1099" s="2">
        <v>24</v>
      </c>
      <c r="F1099" s="2" t="s">
        <v>181</v>
      </c>
      <c r="G1099" s="2">
        <v>16</v>
      </c>
      <c r="H1099" s="2">
        <v>10</v>
      </c>
      <c r="I1099" s="2">
        <v>73</v>
      </c>
      <c r="J1099" s="2">
        <v>38</v>
      </c>
      <c r="K1099" s="2">
        <v>581</v>
      </c>
      <c r="L1099" s="2">
        <v>2</v>
      </c>
      <c r="M1099" s="2">
        <v>23</v>
      </c>
      <c r="N1099" s="2">
        <v>372</v>
      </c>
      <c r="O1099" s="2">
        <v>9.8000000000000007</v>
      </c>
      <c r="P1099" s="2">
        <v>209</v>
      </c>
      <c r="Q1099" s="2">
        <v>5.5</v>
      </c>
      <c r="R1099" s="2">
        <v>12.2</v>
      </c>
      <c r="S1099" s="2">
        <v>0</v>
      </c>
      <c r="T1099" s="3"/>
      <c r="U1099" s="2">
        <v>5</v>
      </c>
      <c r="V1099" s="2">
        <v>6.8</v>
      </c>
      <c r="W1099" s="2">
        <v>0</v>
      </c>
      <c r="X1099" s="2">
        <v>87.8</v>
      </c>
      <c r="Y1099" t="str">
        <f t="shared" si="68"/>
        <v>Marquez Valdes-Scantling</v>
      </c>
      <c r="Z1099" t="str">
        <f t="shared" si="69"/>
        <v>2018-Marquez Valdes-Scantling</v>
      </c>
      <c r="AA1099" s="13">
        <f t="shared" si="70"/>
        <v>581</v>
      </c>
      <c r="AB1099">
        <f t="shared" si="71"/>
        <v>209</v>
      </c>
    </row>
    <row r="1100" spans="1:28" x14ac:dyDescent="0.2">
      <c r="A1100">
        <v>2018</v>
      </c>
      <c r="B1100" s="1">
        <v>109</v>
      </c>
      <c r="C1100" s="2" t="s">
        <v>952</v>
      </c>
      <c r="D1100" s="2" t="s">
        <v>68</v>
      </c>
      <c r="E1100" s="2">
        <v>28</v>
      </c>
      <c r="F1100" s="3"/>
      <c r="G1100" s="2">
        <v>14</v>
      </c>
      <c r="H1100" s="2">
        <v>9</v>
      </c>
      <c r="I1100" s="2">
        <v>76</v>
      </c>
      <c r="J1100" s="2">
        <v>37</v>
      </c>
      <c r="K1100" s="2">
        <v>371</v>
      </c>
      <c r="L1100" s="2">
        <v>1</v>
      </c>
      <c r="M1100" s="2">
        <v>20</v>
      </c>
      <c r="N1100" s="2">
        <v>246</v>
      </c>
      <c r="O1100" s="2">
        <v>6.6</v>
      </c>
      <c r="P1100" s="2">
        <v>125</v>
      </c>
      <c r="Q1100" s="2">
        <v>3.4</v>
      </c>
      <c r="R1100" s="2">
        <v>9.4</v>
      </c>
      <c r="S1100" s="2">
        <v>1</v>
      </c>
      <c r="T1100" s="2">
        <v>37</v>
      </c>
      <c r="U1100" s="2">
        <v>3</v>
      </c>
      <c r="V1100" s="2">
        <v>3.9</v>
      </c>
      <c r="W1100" s="2">
        <v>3</v>
      </c>
      <c r="X1100" s="2">
        <v>50.9</v>
      </c>
      <c r="Y1100" t="str">
        <f t="shared" si="68"/>
        <v>Jermaine Kearse</v>
      </c>
      <c r="Z1100" t="str">
        <f t="shared" si="69"/>
        <v>2018-Jermaine Kearse</v>
      </c>
      <c r="AA1100" s="13">
        <f t="shared" si="70"/>
        <v>424</v>
      </c>
      <c r="AB1100">
        <f t="shared" si="71"/>
        <v>142.85714285714286</v>
      </c>
    </row>
    <row r="1101" spans="1:28" x14ac:dyDescent="0.2">
      <c r="A1101">
        <v>2018</v>
      </c>
      <c r="B1101" s="1">
        <v>110</v>
      </c>
      <c r="C1101" s="2" t="s">
        <v>953</v>
      </c>
      <c r="D1101" s="2" t="s">
        <v>78</v>
      </c>
      <c r="E1101" s="2">
        <v>26</v>
      </c>
      <c r="F1101" s="2" t="s">
        <v>181</v>
      </c>
      <c r="G1101" s="2">
        <v>15</v>
      </c>
      <c r="H1101" s="2">
        <v>15</v>
      </c>
      <c r="I1101" s="2">
        <v>64</v>
      </c>
      <c r="J1101" s="2">
        <v>37</v>
      </c>
      <c r="K1101" s="2">
        <v>553</v>
      </c>
      <c r="L1101" s="2">
        <v>6</v>
      </c>
      <c r="M1101" s="2">
        <v>27</v>
      </c>
      <c r="N1101" s="2">
        <v>422</v>
      </c>
      <c r="O1101" s="2">
        <v>11.4</v>
      </c>
      <c r="P1101" s="2">
        <v>131</v>
      </c>
      <c r="Q1101" s="2">
        <v>3.5</v>
      </c>
      <c r="R1101" s="2">
        <v>16.3</v>
      </c>
      <c r="S1101" s="2">
        <v>1</v>
      </c>
      <c r="T1101" s="2">
        <v>37</v>
      </c>
      <c r="U1101" s="2">
        <v>3</v>
      </c>
      <c r="V1101" s="2">
        <v>4.7</v>
      </c>
      <c r="W1101" s="2">
        <v>3</v>
      </c>
      <c r="X1101" s="2">
        <v>98</v>
      </c>
      <c r="Y1101" t="str">
        <f t="shared" si="68"/>
        <v>Kenny Stills</v>
      </c>
      <c r="Z1101" t="str">
        <f t="shared" si="69"/>
        <v>2018-Kenny Stills</v>
      </c>
      <c r="AA1101" s="13">
        <f t="shared" si="70"/>
        <v>589.86666666666667</v>
      </c>
      <c r="AB1101">
        <f t="shared" si="71"/>
        <v>139.73333333333332</v>
      </c>
    </row>
    <row r="1102" spans="1:28" x14ac:dyDescent="0.2">
      <c r="A1102">
        <v>2018</v>
      </c>
      <c r="B1102" s="1">
        <v>111</v>
      </c>
      <c r="C1102" s="2" t="s">
        <v>954</v>
      </c>
      <c r="D1102" s="2" t="s">
        <v>26</v>
      </c>
      <c r="E1102" s="2">
        <v>23</v>
      </c>
      <c r="F1102" s="2" t="s">
        <v>169</v>
      </c>
      <c r="G1102" s="2">
        <v>13</v>
      </c>
      <c r="H1102" s="2">
        <v>5</v>
      </c>
      <c r="I1102" s="2">
        <v>56</v>
      </c>
      <c r="J1102" s="2">
        <v>37</v>
      </c>
      <c r="K1102" s="2">
        <v>466</v>
      </c>
      <c r="L1102" s="2">
        <v>1</v>
      </c>
      <c r="M1102" s="2">
        <v>19</v>
      </c>
      <c r="N1102" s="2">
        <v>305</v>
      </c>
      <c r="O1102" s="2">
        <v>8.1999999999999993</v>
      </c>
      <c r="P1102" s="2">
        <v>161</v>
      </c>
      <c r="Q1102" s="2">
        <v>4.4000000000000004</v>
      </c>
      <c r="R1102" s="2">
        <v>13.1</v>
      </c>
      <c r="S1102" s="2">
        <v>4</v>
      </c>
      <c r="T1102" s="2">
        <v>9.3000000000000007</v>
      </c>
      <c r="U1102" s="2">
        <v>3</v>
      </c>
      <c r="V1102" s="2">
        <v>5.4</v>
      </c>
      <c r="W1102" s="2">
        <v>1</v>
      </c>
      <c r="X1102" s="2">
        <v>90.3</v>
      </c>
      <c r="Y1102" t="str">
        <f t="shared" si="68"/>
        <v>Taywan Taylor</v>
      </c>
      <c r="Z1102" t="str">
        <f t="shared" si="69"/>
        <v>2018-Taywan Taylor</v>
      </c>
      <c r="AA1102" s="13">
        <f t="shared" si="70"/>
        <v>573.53846153846155</v>
      </c>
      <c r="AB1102">
        <f t="shared" si="71"/>
        <v>198.15384615384616</v>
      </c>
    </row>
    <row r="1103" spans="1:28" x14ac:dyDescent="0.2">
      <c r="A1103">
        <v>2018</v>
      </c>
      <c r="B1103" s="1">
        <v>112</v>
      </c>
      <c r="C1103" s="2" t="s">
        <v>519</v>
      </c>
      <c r="D1103" s="2" t="s">
        <v>72</v>
      </c>
      <c r="E1103" s="2">
        <v>24</v>
      </c>
      <c r="F1103" s="3"/>
      <c r="G1103" s="2">
        <v>16</v>
      </c>
      <c r="H1103" s="2">
        <v>1</v>
      </c>
      <c r="I1103" s="2">
        <v>44</v>
      </c>
      <c r="J1103" s="2">
        <v>36</v>
      </c>
      <c r="K1103" s="2">
        <v>253</v>
      </c>
      <c r="L1103" s="2">
        <v>1</v>
      </c>
      <c r="M1103" s="2">
        <v>15</v>
      </c>
      <c r="N1103" s="2">
        <v>116</v>
      </c>
      <c r="O1103" s="2">
        <v>3.2</v>
      </c>
      <c r="P1103" s="2">
        <v>137</v>
      </c>
      <c r="Q1103" s="2">
        <v>3.8</v>
      </c>
      <c r="R1103" s="2">
        <v>3.4</v>
      </c>
      <c r="S1103" s="2">
        <v>0</v>
      </c>
      <c r="T1103" s="3"/>
      <c r="U1103" s="2">
        <v>2</v>
      </c>
      <c r="V1103" s="2">
        <v>4.5</v>
      </c>
      <c r="W1103" s="2">
        <v>0</v>
      </c>
      <c r="X1103" s="2">
        <v>98.2</v>
      </c>
      <c r="Y1103" t="str">
        <f t="shared" si="68"/>
        <v>Ryan Switzer</v>
      </c>
      <c r="Z1103" t="str">
        <f t="shared" si="69"/>
        <v>2018-Ryan Switzer</v>
      </c>
      <c r="AA1103" s="13">
        <f t="shared" si="70"/>
        <v>253</v>
      </c>
      <c r="AB1103">
        <f t="shared" si="71"/>
        <v>137</v>
      </c>
    </row>
    <row r="1104" spans="1:28" x14ac:dyDescent="0.2">
      <c r="A1104">
        <v>2018</v>
      </c>
      <c r="B1104" s="1">
        <v>113</v>
      </c>
      <c r="C1104" s="2" t="s">
        <v>955</v>
      </c>
      <c r="D1104" s="2" t="s">
        <v>43</v>
      </c>
      <c r="E1104" s="2">
        <v>22</v>
      </c>
      <c r="F1104" s="2" t="s">
        <v>311</v>
      </c>
      <c r="G1104" s="2">
        <v>16</v>
      </c>
      <c r="H1104" s="2">
        <v>6</v>
      </c>
      <c r="I1104" s="2">
        <v>49</v>
      </c>
      <c r="J1104" s="2">
        <v>36</v>
      </c>
      <c r="K1104" s="2">
        <v>333</v>
      </c>
      <c r="L1104" s="2">
        <v>2</v>
      </c>
      <c r="M1104" s="2">
        <v>20</v>
      </c>
      <c r="N1104" s="2">
        <v>175</v>
      </c>
      <c r="O1104" s="2">
        <v>4.9000000000000004</v>
      </c>
      <c r="P1104" s="2">
        <v>158</v>
      </c>
      <c r="Q1104" s="2">
        <v>4.4000000000000004</v>
      </c>
      <c r="R1104" s="2">
        <v>6.2</v>
      </c>
      <c r="S1104" s="2">
        <v>2</v>
      </c>
      <c r="T1104" s="2">
        <v>18</v>
      </c>
      <c r="U1104" s="2">
        <v>3</v>
      </c>
      <c r="V1104" s="2">
        <v>6.1</v>
      </c>
      <c r="W1104" s="2">
        <v>2</v>
      </c>
      <c r="X1104" s="2">
        <v>88.2</v>
      </c>
      <c r="Y1104" t="str">
        <f t="shared" si="68"/>
        <v>Ian Thomas</v>
      </c>
      <c r="Z1104" t="str">
        <f t="shared" si="69"/>
        <v>2018-Ian Thomas</v>
      </c>
      <c r="AA1104" s="13">
        <f t="shared" si="70"/>
        <v>333</v>
      </c>
      <c r="AB1104">
        <f t="shared" si="71"/>
        <v>158</v>
      </c>
    </row>
    <row r="1105" spans="1:28" x14ac:dyDescent="0.2">
      <c r="A1105">
        <v>2018</v>
      </c>
      <c r="B1105" s="1">
        <v>114</v>
      </c>
      <c r="C1105" s="2" t="s">
        <v>200</v>
      </c>
      <c r="D1105" s="2" t="s">
        <v>23</v>
      </c>
      <c r="E1105" s="2">
        <v>27</v>
      </c>
      <c r="F1105" s="3"/>
      <c r="G1105" s="2">
        <v>14</v>
      </c>
      <c r="H1105" s="2">
        <v>0</v>
      </c>
      <c r="I1105" s="2">
        <v>43</v>
      </c>
      <c r="J1105" s="2">
        <v>35</v>
      </c>
      <c r="K1105" s="2">
        <v>196</v>
      </c>
      <c r="L1105" s="2">
        <v>2</v>
      </c>
      <c r="M1105" s="2">
        <v>11</v>
      </c>
      <c r="N1105" s="2">
        <v>19</v>
      </c>
      <c r="O1105" s="2">
        <v>0.5</v>
      </c>
      <c r="P1105" s="2">
        <v>177</v>
      </c>
      <c r="Q1105" s="2">
        <v>5.0999999999999996</v>
      </c>
      <c r="R1105" s="2">
        <v>1.4</v>
      </c>
      <c r="S1105" s="2">
        <v>4</v>
      </c>
      <c r="T1105" s="2">
        <v>8.8000000000000007</v>
      </c>
      <c r="U1105" s="2">
        <v>1</v>
      </c>
      <c r="V1105" s="2">
        <v>2.2999999999999998</v>
      </c>
      <c r="W1105" s="2">
        <v>1</v>
      </c>
      <c r="X1105" s="2">
        <v>91.5</v>
      </c>
      <c r="Y1105" t="str">
        <f t="shared" si="68"/>
        <v>Javorius Allen</v>
      </c>
      <c r="Z1105" t="str">
        <f t="shared" si="69"/>
        <v>2018-Javorius Allen</v>
      </c>
      <c r="AA1105" s="13">
        <f t="shared" si="70"/>
        <v>224</v>
      </c>
      <c r="AB1105">
        <f t="shared" si="71"/>
        <v>202.28571428571428</v>
      </c>
    </row>
    <row r="1106" spans="1:28" x14ac:dyDescent="0.2">
      <c r="A1106">
        <v>2018</v>
      </c>
      <c r="B1106" s="1">
        <v>115</v>
      </c>
      <c r="C1106" s="2" t="s">
        <v>85</v>
      </c>
      <c r="D1106" s="2" t="s">
        <v>86</v>
      </c>
      <c r="E1106" s="2">
        <v>27</v>
      </c>
      <c r="F1106" s="3"/>
      <c r="G1106" s="2">
        <v>12</v>
      </c>
      <c r="H1106" s="2">
        <v>4</v>
      </c>
      <c r="I1106" s="2">
        <v>48</v>
      </c>
      <c r="J1106" s="2">
        <v>35</v>
      </c>
      <c r="K1106" s="2">
        <v>218</v>
      </c>
      <c r="L1106" s="2">
        <v>0</v>
      </c>
      <c r="M1106" s="2">
        <v>8</v>
      </c>
      <c r="N1106" s="2">
        <v>-4</v>
      </c>
      <c r="O1106" s="2">
        <v>-0.1</v>
      </c>
      <c r="P1106" s="2">
        <v>222</v>
      </c>
      <c r="Q1106" s="2">
        <v>6.3</v>
      </c>
      <c r="R1106" s="2">
        <v>0</v>
      </c>
      <c r="S1106" s="2">
        <v>2</v>
      </c>
      <c r="T1106" s="2">
        <v>17.5</v>
      </c>
      <c r="U1106" s="2">
        <v>2</v>
      </c>
      <c r="V1106" s="2">
        <v>4.2</v>
      </c>
      <c r="W1106" s="2">
        <v>0</v>
      </c>
      <c r="X1106" s="2">
        <v>81.8</v>
      </c>
      <c r="Y1106" t="str">
        <f t="shared" si="68"/>
        <v>Giovani Bernard</v>
      </c>
      <c r="Z1106" t="str">
        <f t="shared" si="69"/>
        <v>2018-Giovani Bernard</v>
      </c>
      <c r="AA1106" s="13">
        <f t="shared" si="70"/>
        <v>290.66666666666669</v>
      </c>
      <c r="AB1106">
        <f t="shared" si="71"/>
        <v>296</v>
      </c>
    </row>
    <row r="1107" spans="1:28" x14ac:dyDescent="0.2">
      <c r="A1107">
        <v>2018</v>
      </c>
      <c r="B1107" s="1">
        <v>116</v>
      </c>
      <c r="C1107" s="2" t="s">
        <v>956</v>
      </c>
      <c r="D1107" s="2" t="s">
        <v>58</v>
      </c>
      <c r="E1107" s="2">
        <v>28</v>
      </c>
      <c r="F1107" s="2" t="s">
        <v>181</v>
      </c>
      <c r="G1107" s="2">
        <v>14</v>
      </c>
      <c r="H1107" s="2">
        <v>10</v>
      </c>
      <c r="I1107" s="2">
        <v>52</v>
      </c>
      <c r="J1107" s="2">
        <v>35</v>
      </c>
      <c r="K1107" s="2">
        <v>334</v>
      </c>
      <c r="L1107" s="2">
        <v>1</v>
      </c>
      <c r="M1107" s="2">
        <v>18</v>
      </c>
      <c r="N1107" s="2">
        <v>241</v>
      </c>
      <c r="O1107" s="2">
        <v>6.9</v>
      </c>
      <c r="P1107" s="2">
        <v>93</v>
      </c>
      <c r="Q1107" s="2">
        <v>2.7</v>
      </c>
      <c r="R1107" s="2">
        <v>9.1</v>
      </c>
      <c r="S1107" s="2">
        <v>3</v>
      </c>
      <c r="T1107" s="2">
        <v>11.7</v>
      </c>
      <c r="U1107" s="2">
        <v>4</v>
      </c>
      <c r="V1107" s="2">
        <v>7.7</v>
      </c>
      <c r="W1107" s="2">
        <v>1</v>
      </c>
      <c r="X1107" s="2">
        <v>83.3</v>
      </c>
      <c r="Y1107" t="str">
        <f t="shared" si="68"/>
        <v>Ryan Grant</v>
      </c>
      <c r="Z1107" t="str">
        <f t="shared" si="69"/>
        <v>2018-Ryan Grant</v>
      </c>
      <c r="AA1107" s="13">
        <f t="shared" si="70"/>
        <v>381.71428571428572</v>
      </c>
      <c r="AB1107">
        <f t="shared" si="71"/>
        <v>106.28571428571429</v>
      </c>
    </row>
    <row r="1108" spans="1:28" x14ac:dyDescent="0.2">
      <c r="A1108">
        <v>2018</v>
      </c>
      <c r="B1108" s="1">
        <v>117</v>
      </c>
      <c r="C1108" s="2" t="s">
        <v>957</v>
      </c>
      <c r="D1108" s="2" t="s">
        <v>81</v>
      </c>
      <c r="E1108" s="2">
        <v>31</v>
      </c>
      <c r="F1108" s="2" t="s">
        <v>169</v>
      </c>
      <c r="G1108" s="2">
        <v>16</v>
      </c>
      <c r="H1108" s="2">
        <v>7</v>
      </c>
      <c r="I1108" s="2">
        <v>55</v>
      </c>
      <c r="J1108" s="2">
        <v>35</v>
      </c>
      <c r="K1108" s="2">
        <v>532</v>
      </c>
      <c r="L1108" s="2">
        <v>3</v>
      </c>
      <c r="M1108" s="2">
        <v>26</v>
      </c>
      <c r="N1108" s="2">
        <v>339</v>
      </c>
      <c r="O1108" s="2">
        <v>9.6999999999999993</v>
      </c>
      <c r="P1108" s="2">
        <v>193</v>
      </c>
      <c r="Q1108" s="2">
        <v>5.5</v>
      </c>
      <c r="R1108" s="2">
        <v>11.9</v>
      </c>
      <c r="S1108" s="2">
        <v>1</v>
      </c>
      <c r="T1108" s="2">
        <v>35</v>
      </c>
      <c r="U1108" s="2">
        <v>1</v>
      </c>
      <c r="V1108" s="2">
        <v>1.8</v>
      </c>
      <c r="W1108" s="2">
        <v>1</v>
      </c>
      <c r="X1108" s="2">
        <v>106</v>
      </c>
      <c r="Y1108" t="str">
        <f t="shared" si="68"/>
        <v>Chris Hogan</v>
      </c>
      <c r="Z1108" t="str">
        <f t="shared" si="69"/>
        <v>2018-Chris Hogan</v>
      </c>
      <c r="AA1108" s="13">
        <f t="shared" si="70"/>
        <v>532</v>
      </c>
      <c r="AB1108">
        <f t="shared" si="71"/>
        <v>193</v>
      </c>
    </row>
    <row r="1109" spans="1:28" x14ac:dyDescent="0.2">
      <c r="A1109">
        <v>2018</v>
      </c>
      <c r="B1109" s="1">
        <v>118</v>
      </c>
      <c r="C1109" s="2" t="s">
        <v>294</v>
      </c>
      <c r="D1109" s="2" t="s">
        <v>90</v>
      </c>
      <c r="E1109" s="2">
        <v>28</v>
      </c>
      <c r="F1109" s="2" t="s">
        <v>181</v>
      </c>
      <c r="G1109" s="2">
        <v>9</v>
      </c>
      <c r="H1109" s="2">
        <v>9</v>
      </c>
      <c r="I1109" s="2">
        <v>62</v>
      </c>
      <c r="J1109" s="2">
        <v>35</v>
      </c>
      <c r="K1109" s="2">
        <v>508</v>
      </c>
      <c r="L1109" s="2">
        <v>5</v>
      </c>
      <c r="M1109" s="2">
        <v>27</v>
      </c>
      <c r="N1109" s="2">
        <v>407</v>
      </c>
      <c r="O1109" s="2">
        <v>11.6</v>
      </c>
      <c r="P1109" s="2">
        <v>101</v>
      </c>
      <c r="Q1109" s="2">
        <v>2.9</v>
      </c>
      <c r="R1109" s="2">
        <v>14.6</v>
      </c>
      <c r="S1109" s="2">
        <v>2</v>
      </c>
      <c r="T1109" s="2">
        <v>17.5</v>
      </c>
      <c r="U1109" s="2">
        <v>3</v>
      </c>
      <c r="V1109" s="2">
        <v>4.8</v>
      </c>
      <c r="W1109" s="2">
        <v>2</v>
      </c>
      <c r="X1109" s="2">
        <v>96.7</v>
      </c>
      <c r="Y1109" t="str">
        <f t="shared" si="68"/>
        <v>Marvin Jones</v>
      </c>
      <c r="Z1109" t="str">
        <f t="shared" si="69"/>
        <v>2018-Marvin Jones</v>
      </c>
      <c r="AA1109" s="13">
        <f t="shared" si="70"/>
        <v>903.11111111111109</v>
      </c>
      <c r="AB1109">
        <f t="shared" si="71"/>
        <v>179.55555555555554</v>
      </c>
    </row>
    <row r="1110" spans="1:28" x14ac:dyDescent="0.2">
      <c r="A1110">
        <v>2018</v>
      </c>
      <c r="B1110" s="1">
        <v>119</v>
      </c>
      <c r="C1110" s="2" t="s">
        <v>484</v>
      </c>
      <c r="D1110" s="2" t="s">
        <v>60</v>
      </c>
      <c r="E1110" s="2">
        <v>24</v>
      </c>
      <c r="F1110" s="2" t="s">
        <v>17</v>
      </c>
      <c r="G1110" s="2">
        <v>15</v>
      </c>
      <c r="H1110" s="2">
        <v>8</v>
      </c>
      <c r="I1110" s="2">
        <v>47</v>
      </c>
      <c r="J1110" s="2">
        <v>35</v>
      </c>
      <c r="K1110" s="2">
        <v>241</v>
      </c>
      <c r="L1110" s="2">
        <v>1</v>
      </c>
      <c r="M1110" s="2">
        <v>12</v>
      </c>
      <c r="N1110" s="2">
        <v>-57</v>
      </c>
      <c r="O1110" s="2">
        <v>-1.6</v>
      </c>
      <c r="P1110" s="2">
        <v>298</v>
      </c>
      <c r="Q1110" s="2">
        <v>8.5</v>
      </c>
      <c r="R1110" s="2">
        <v>-0.9</v>
      </c>
      <c r="S1110" s="2">
        <v>1</v>
      </c>
      <c r="T1110" s="2">
        <v>35</v>
      </c>
      <c r="U1110" s="2">
        <v>4</v>
      </c>
      <c r="V1110" s="2">
        <v>8.5</v>
      </c>
      <c r="W1110" s="2">
        <v>0</v>
      </c>
      <c r="X1110" s="2">
        <v>92.6</v>
      </c>
      <c r="Y1110" t="str">
        <f t="shared" si="68"/>
        <v>Phillip Lindsay</v>
      </c>
      <c r="Z1110" t="str">
        <f t="shared" si="69"/>
        <v>2018-Phillip Lindsay</v>
      </c>
      <c r="AA1110" s="13">
        <f t="shared" si="70"/>
        <v>257.06666666666666</v>
      </c>
      <c r="AB1110">
        <f t="shared" si="71"/>
        <v>317.86666666666667</v>
      </c>
    </row>
    <row r="1111" spans="1:28" x14ac:dyDescent="0.2">
      <c r="A1111">
        <v>2018</v>
      </c>
      <c r="B1111" s="1">
        <v>120</v>
      </c>
      <c r="C1111" s="2" t="s">
        <v>958</v>
      </c>
      <c r="D1111" s="2" t="s">
        <v>39</v>
      </c>
      <c r="E1111" s="2">
        <v>23</v>
      </c>
      <c r="F1111" s="2" t="s">
        <v>181</v>
      </c>
      <c r="G1111" s="2">
        <v>15</v>
      </c>
      <c r="H1111" s="2">
        <v>7</v>
      </c>
      <c r="I1111" s="2">
        <v>53</v>
      </c>
      <c r="J1111" s="2">
        <v>35</v>
      </c>
      <c r="K1111" s="2">
        <v>302</v>
      </c>
      <c r="L1111" s="2">
        <v>1</v>
      </c>
      <c r="M1111" s="2">
        <v>16</v>
      </c>
      <c r="N1111" s="2">
        <v>182</v>
      </c>
      <c r="O1111" s="2">
        <v>5.2</v>
      </c>
      <c r="P1111" s="2">
        <v>120</v>
      </c>
      <c r="Q1111" s="2">
        <v>3.4</v>
      </c>
      <c r="R1111" s="2">
        <v>6</v>
      </c>
      <c r="S1111" s="2">
        <v>2</v>
      </c>
      <c r="T1111" s="2">
        <v>17.5</v>
      </c>
      <c r="U1111" s="2">
        <v>5</v>
      </c>
      <c r="V1111" s="2">
        <v>9.4</v>
      </c>
      <c r="W1111" s="2">
        <v>2</v>
      </c>
      <c r="X1111" s="2">
        <v>71.400000000000006</v>
      </c>
      <c r="Y1111" t="str">
        <f t="shared" si="68"/>
        <v>Laquon Treadwell</v>
      </c>
      <c r="Z1111" t="str">
        <f t="shared" si="69"/>
        <v>2018-Laquon Treadwell</v>
      </c>
      <c r="AA1111" s="13">
        <f t="shared" si="70"/>
        <v>322.13333333333333</v>
      </c>
      <c r="AB1111">
        <f t="shared" si="71"/>
        <v>128</v>
      </c>
    </row>
    <row r="1112" spans="1:28" x14ac:dyDescent="0.2">
      <c r="A1112">
        <v>2018</v>
      </c>
      <c r="B1112" s="1">
        <v>121</v>
      </c>
      <c r="C1112" s="2" t="s">
        <v>959</v>
      </c>
      <c r="D1112" s="2" t="s">
        <v>49</v>
      </c>
      <c r="E1112" s="2">
        <v>38</v>
      </c>
      <c r="F1112" s="3"/>
      <c r="G1112" s="2">
        <v>16</v>
      </c>
      <c r="H1112" s="2">
        <v>4</v>
      </c>
      <c r="I1112" s="2">
        <v>46</v>
      </c>
      <c r="J1112" s="2">
        <v>35</v>
      </c>
      <c r="K1112" s="2">
        <v>400</v>
      </c>
      <c r="L1112" s="2">
        <v>2</v>
      </c>
      <c r="M1112" s="2">
        <v>22</v>
      </c>
      <c r="N1112" s="2">
        <v>313</v>
      </c>
      <c r="O1112" s="2">
        <v>8.9</v>
      </c>
      <c r="P1112" s="2">
        <v>87</v>
      </c>
      <c r="Q1112" s="2">
        <v>2.5</v>
      </c>
      <c r="R1112" s="2">
        <v>10.199999999999999</v>
      </c>
      <c r="S1112" s="2">
        <v>1</v>
      </c>
      <c r="T1112" s="2">
        <v>35</v>
      </c>
      <c r="U1112" s="2">
        <v>3</v>
      </c>
      <c r="V1112" s="2">
        <v>6.5</v>
      </c>
      <c r="W1112" s="2">
        <v>1</v>
      </c>
      <c r="X1112" s="2">
        <v>107.2</v>
      </c>
      <c r="Y1112" t="str">
        <f t="shared" si="68"/>
        <v>Ben Watson</v>
      </c>
      <c r="Z1112" t="str">
        <f t="shared" si="69"/>
        <v>2018-Ben Watson</v>
      </c>
      <c r="AA1112" s="13">
        <f t="shared" si="70"/>
        <v>400</v>
      </c>
      <c r="AB1112">
        <f t="shared" si="71"/>
        <v>87</v>
      </c>
    </row>
    <row r="1113" spans="1:28" x14ac:dyDescent="0.2">
      <c r="A1113">
        <v>2018</v>
      </c>
      <c r="B1113" s="1">
        <v>122</v>
      </c>
      <c r="C1113" s="2" t="s">
        <v>960</v>
      </c>
      <c r="D1113" s="2" t="s">
        <v>23</v>
      </c>
      <c r="E1113" s="2">
        <v>23</v>
      </c>
      <c r="F1113" s="3"/>
      <c r="G1113" s="2">
        <v>16</v>
      </c>
      <c r="H1113" s="2">
        <v>3</v>
      </c>
      <c r="I1113" s="2">
        <v>50</v>
      </c>
      <c r="J1113" s="2">
        <v>34</v>
      </c>
      <c r="K1113" s="2">
        <v>552</v>
      </c>
      <c r="L1113" s="2">
        <v>3</v>
      </c>
      <c r="M1113" s="2">
        <v>29</v>
      </c>
      <c r="N1113" s="2">
        <v>359</v>
      </c>
      <c r="O1113" s="2">
        <v>10.6</v>
      </c>
      <c r="P1113" s="2">
        <v>193</v>
      </c>
      <c r="Q1113" s="2">
        <v>5.7</v>
      </c>
      <c r="R1113" s="2">
        <v>10.8</v>
      </c>
      <c r="S1113" s="2">
        <v>1</v>
      </c>
      <c r="T1113" s="2">
        <v>34</v>
      </c>
      <c r="U1113" s="2">
        <v>3</v>
      </c>
      <c r="V1113" s="2">
        <v>6</v>
      </c>
      <c r="W1113" s="2">
        <v>0</v>
      </c>
      <c r="X1113" s="2">
        <v>124.7</v>
      </c>
      <c r="Y1113" t="str">
        <f t="shared" si="68"/>
        <v>Mark Andrews</v>
      </c>
      <c r="Z1113" t="str">
        <f t="shared" si="69"/>
        <v>2018-Mark Andrews</v>
      </c>
      <c r="AA1113" s="13">
        <f t="shared" si="70"/>
        <v>552</v>
      </c>
      <c r="AB1113">
        <f t="shared" si="71"/>
        <v>193</v>
      </c>
    </row>
    <row r="1114" spans="1:28" x14ac:dyDescent="0.2">
      <c r="A1114">
        <v>2018</v>
      </c>
      <c r="B1114" s="1">
        <v>123</v>
      </c>
      <c r="C1114" s="2" t="s">
        <v>42</v>
      </c>
      <c r="D1114" s="2" t="s">
        <v>51</v>
      </c>
      <c r="E1114" s="2">
        <v>25</v>
      </c>
      <c r="F1114" s="3"/>
      <c r="G1114" s="2">
        <v>15</v>
      </c>
      <c r="H1114" s="2">
        <v>2</v>
      </c>
      <c r="I1114" s="2">
        <v>42</v>
      </c>
      <c r="J1114" s="2">
        <v>34</v>
      </c>
      <c r="K1114" s="2">
        <v>214</v>
      </c>
      <c r="L1114" s="2">
        <v>1</v>
      </c>
      <c r="M1114" s="2">
        <v>10</v>
      </c>
      <c r="N1114" s="2">
        <v>-21</v>
      </c>
      <c r="O1114" s="2">
        <v>-0.6</v>
      </c>
      <c r="P1114" s="2">
        <v>235</v>
      </c>
      <c r="Q1114" s="2">
        <v>6.9</v>
      </c>
      <c r="R1114" s="2">
        <v>0.1</v>
      </c>
      <c r="S1114" s="2">
        <v>5</v>
      </c>
      <c r="T1114" s="2">
        <v>6.8</v>
      </c>
      <c r="U1114" s="2">
        <v>4</v>
      </c>
      <c r="V1114" s="2">
        <v>9.5</v>
      </c>
      <c r="W1114" s="2">
        <v>0</v>
      </c>
      <c r="X1114" s="2">
        <v>95.8</v>
      </c>
      <c r="Y1114" t="str">
        <f t="shared" si="68"/>
        <v>Mike Davis</v>
      </c>
      <c r="Z1114" t="str">
        <f t="shared" si="69"/>
        <v>2018-Mike Davis</v>
      </c>
      <c r="AA1114" s="13">
        <f t="shared" si="70"/>
        <v>228.26666666666668</v>
      </c>
      <c r="AB1114">
        <f t="shared" si="71"/>
        <v>250.66666666666666</v>
      </c>
    </row>
    <row r="1115" spans="1:28" x14ac:dyDescent="0.2">
      <c r="A1115">
        <v>2018</v>
      </c>
      <c r="B1115" s="1">
        <v>124</v>
      </c>
      <c r="C1115" s="2" t="s">
        <v>961</v>
      </c>
      <c r="D1115" s="2" t="s">
        <v>16</v>
      </c>
      <c r="E1115" s="2">
        <v>24</v>
      </c>
      <c r="F1115" s="2" t="s">
        <v>232</v>
      </c>
      <c r="G1115" s="2">
        <v>10</v>
      </c>
      <c r="H1115" s="2">
        <v>8</v>
      </c>
      <c r="I1115" s="2">
        <v>48</v>
      </c>
      <c r="J1115" s="2">
        <v>34</v>
      </c>
      <c r="K1115" s="2">
        <v>565</v>
      </c>
      <c r="L1115" s="2">
        <v>5</v>
      </c>
      <c r="M1115" s="2">
        <v>28</v>
      </c>
      <c r="N1115" s="2">
        <v>356</v>
      </c>
      <c r="O1115" s="2">
        <v>10.5</v>
      </c>
      <c r="P1115" s="2">
        <v>209</v>
      </c>
      <c r="Q1115" s="2">
        <v>6.1</v>
      </c>
      <c r="R1115" s="2">
        <v>11.8</v>
      </c>
      <c r="S1115" s="2">
        <v>1</v>
      </c>
      <c r="T1115" s="2">
        <v>34</v>
      </c>
      <c r="U1115" s="2">
        <v>1</v>
      </c>
      <c r="V1115" s="2">
        <v>2.1</v>
      </c>
      <c r="W1115" s="2">
        <v>4</v>
      </c>
      <c r="X1115" s="2">
        <v>110.2</v>
      </c>
      <c r="Y1115" t="str">
        <f t="shared" si="68"/>
        <v>O.J. Howard</v>
      </c>
      <c r="Z1115" t="str">
        <f t="shared" si="69"/>
        <v>2018-O.J. Howard</v>
      </c>
      <c r="AA1115" s="13">
        <f t="shared" si="70"/>
        <v>904</v>
      </c>
      <c r="AB1115">
        <f t="shared" si="71"/>
        <v>334.4</v>
      </c>
    </row>
    <row r="1116" spans="1:28" x14ac:dyDescent="0.2">
      <c r="A1116">
        <v>2018</v>
      </c>
      <c r="B1116" s="1">
        <v>125</v>
      </c>
      <c r="C1116" s="2" t="s">
        <v>125</v>
      </c>
      <c r="D1116" s="2" t="s">
        <v>21</v>
      </c>
      <c r="E1116" s="2">
        <v>30</v>
      </c>
      <c r="F1116" s="2" t="s">
        <v>17</v>
      </c>
      <c r="G1116" s="2">
        <v>14</v>
      </c>
      <c r="H1116" s="2">
        <v>13</v>
      </c>
      <c r="I1116" s="2">
        <v>46</v>
      </c>
      <c r="J1116" s="2">
        <v>34</v>
      </c>
      <c r="K1116" s="2">
        <v>238</v>
      </c>
      <c r="L1116" s="2">
        <v>0</v>
      </c>
      <c r="M1116" s="2">
        <v>10</v>
      </c>
      <c r="N1116" s="2">
        <v>-50</v>
      </c>
      <c r="O1116" s="2">
        <v>-1.5</v>
      </c>
      <c r="P1116" s="2">
        <v>288</v>
      </c>
      <c r="Q1116" s="2">
        <v>8.5</v>
      </c>
      <c r="R1116" s="2">
        <v>-1.1000000000000001</v>
      </c>
      <c r="S1116" s="2">
        <v>4</v>
      </c>
      <c r="T1116" s="2">
        <v>8.5</v>
      </c>
      <c r="U1116" s="2">
        <v>2</v>
      </c>
      <c r="V1116" s="2">
        <v>4.3</v>
      </c>
      <c r="W1116" s="2">
        <v>1</v>
      </c>
      <c r="X1116" s="2">
        <v>76.2</v>
      </c>
      <c r="Y1116" t="str">
        <f t="shared" si="68"/>
        <v>LeSean McCoy</v>
      </c>
      <c r="Z1116" t="str">
        <f t="shared" si="69"/>
        <v>2018-LeSean McCoy</v>
      </c>
      <c r="AA1116" s="13">
        <f t="shared" si="70"/>
        <v>272</v>
      </c>
      <c r="AB1116">
        <f t="shared" si="71"/>
        <v>329.14285714285717</v>
      </c>
    </row>
    <row r="1117" spans="1:28" x14ac:dyDescent="0.2">
      <c r="A1117">
        <v>2018</v>
      </c>
      <c r="B1117" s="1">
        <v>126</v>
      </c>
      <c r="C1117" s="2" t="s">
        <v>962</v>
      </c>
      <c r="D1117" s="2" t="s">
        <v>88</v>
      </c>
      <c r="E1117" s="2">
        <v>23</v>
      </c>
      <c r="F1117" s="2" t="s">
        <v>311</v>
      </c>
      <c r="G1117" s="2">
        <v>15</v>
      </c>
      <c r="H1117" s="2">
        <v>5</v>
      </c>
      <c r="I1117" s="2">
        <v>69</v>
      </c>
      <c r="J1117" s="2">
        <v>34</v>
      </c>
      <c r="K1117" s="2">
        <v>343</v>
      </c>
      <c r="L1117" s="2">
        <v>1</v>
      </c>
      <c r="M1117" s="2">
        <v>14</v>
      </c>
      <c r="N1117" s="2">
        <v>246</v>
      </c>
      <c r="O1117" s="2">
        <v>7.2</v>
      </c>
      <c r="P1117" s="2">
        <v>97</v>
      </c>
      <c r="Q1117" s="2">
        <v>2.9</v>
      </c>
      <c r="R1117" s="2">
        <v>9.9</v>
      </c>
      <c r="S1117" s="2">
        <v>1</v>
      </c>
      <c r="T1117" s="2">
        <v>34</v>
      </c>
      <c r="U1117" s="2">
        <v>5</v>
      </c>
      <c r="V1117" s="2">
        <v>7.2</v>
      </c>
      <c r="W1117" s="2">
        <v>3</v>
      </c>
      <c r="X1117" s="2">
        <v>50.6</v>
      </c>
      <c r="Y1117" t="str">
        <f t="shared" si="68"/>
        <v>Ricky Seals-Jones</v>
      </c>
      <c r="Z1117" t="str">
        <f t="shared" si="69"/>
        <v>2018-Ricky Seals-Jones</v>
      </c>
      <c r="AA1117" s="13">
        <f t="shared" si="70"/>
        <v>365.86666666666667</v>
      </c>
      <c r="AB1117">
        <f t="shared" si="71"/>
        <v>103.46666666666667</v>
      </c>
    </row>
    <row r="1118" spans="1:28" x14ac:dyDescent="0.2">
      <c r="A1118">
        <v>2018</v>
      </c>
      <c r="B1118" s="1">
        <v>127</v>
      </c>
      <c r="C1118" s="2" t="s">
        <v>320</v>
      </c>
      <c r="D1118" s="2" t="s">
        <v>64</v>
      </c>
      <c r="E1118" s="2">
        <v>24</v>
      </c>
      <c r="F1118" s="3"/>
      <c r="G1118" s="2">
        <v>16</v>
      </c>
      <c r="H1118" s="2">
        <v>0</v>
      </c>
      <c r="I1118" s="2">
        <v>50</v>
      </c>
      <c r="J1118" s="2">
        <v>33</v>
      </c>
      <c r="K1118" s="2">
        <v>320</v>
      </c>
      <c r="L1118" s="2">
        <v>3</v>
      </c>
      <c r="M1118" s="2">
        <v>18</v>
      </c>
      <c r="N1118" s="2">
        <v>176</v>
      </c>
      <c r="O1118" s="2">
        <v>5.3</v>
      </c>
      <c r="P1118" s="2">
        <v>144</v>
      </c>
      <c r="Q1118" s="2">
        <v>4.4000000000000004</v>
      </c>
      <c r="R1118" s="2">
        <v>6.1</v>
      </c>
      <c r="S1118" s="2">
        <v>2</v>
      </c>
      <c r="T1118" s="2">
        <v>16.5</v>
      </c>
      <c r="U1118" s="2">
        <v>0</v>
      </c>
      <c r="V1118" s="2">
        <v>0</v>
      </c>
      <c r="W1118" s="2">
        <v>1</v>
      </c>
      <c r="X1118" s="2">
        <v>95.4</v>
      </c>
      <c r="Y1118" t="str">
        <f t="shared" si="68"/>
        <v>Gerald Everett</v>
      </c>
      <c r="Z1118" t="str">
        <f t="shared" si="69"/>
        <v>2018-Gerald Everett</v>
      </c>
      <c r="AA1118" s="13">
        <f t="shared" si="70"/>
        <v>320</v>
      </c>
      <c r="AB1118">
        <f t="shared" si="71"/>
        <v>144</v>
      </c>
    </row>
    <row r="1119" spans="1:28" x14ac:dyDescent="0.2">
      <c r="A1119">
        <v>2018</v>
      </c>
      <c r="B1119" s="1">
        <v>128</v>
      </c>
      <c r="C1119" s="2" t="s">
        <v>963</v>
      </c>
      <c r="D1119" s="2" t="s">
        <v>37</v>
      </c>
      <c r="E1119" s="2">
        <v>22</v>
      </c>
      <c r="F1119" s="2" t="s">
        <v>181</v>
      </c>
      <c r="G1119" s="2">
        <v>16</v>
      </c>
      <c r="H1119" s="2">
        <v>8</v>
      </c>
      <c r="I1119" s="2">
        <v>68</v>
      </c>
      <c r="J1119" s="2">
        <v>33</v>
      </c>
      <c r="K1119" s="2">
        <v>507</v>
      </c>
      <c r="L1119" s="2">
        <v>2</v>
      </c>
      <c r="M1119" s="2">
        <v>26</v>
      </c>
      <c r="N1119" s="2">
        <v>334</v>
      </c>
      <c r="O1119" s="2">
        <v>10.1</v>
      </c>
      <c r="P1119" s="2">
        <v>173</v>
      </c>
      <c r="Q1119" s="2">
        <v>5.2</v>
      </c>
      <c r="R1119" s="2">
        <v>14.1</v>
      </c>
      <c r="S1119" s="2">
        <v>0</v>
      </c>
      <c r="T1119" s="3"/>
      <c r="U1119" s="2">
        <v>5</v>
      </c>
      <c r="V1119" s="2">
        <v>7.4</v>
      </c>
      <c r="W1119" s="2">
        <v>2</v>
      </c>
      <c r="X1119" s="2">
        <v>71.099999999999994</v>
      </c>
      <c r="Y1119" t="str">
        <f t="shared" si="68"/>
        <v>Michael Gallup</v>
      </c>
      <c r="Z1119" t="str">
        <f t="shared" si="69"/>
        <v>2018-Michael Gallup</v>
      </c>
      <c r="AA1119" s="13">
        <f t="shared" si="70"/>
        <v>507</v>
      </c>
      <c r="AB1119">
        <f t="shared" si="71"/>
        <v>173</v>
      </c>
    </row>
    <row r="1120" spans="1:28" x14ac:dyDescent="0.2">
      <c r="A1120">
        <v>2018</v>
      </c>
      <c r="B1120" s="1">
        <v>129</v>
      </c>
      <c r="C1120" s="2" t="s">
        <v>964</v>
      </c>
      <c r="D1120" s="2" t="s">
        <v>47</v>
      </c>
      <c r="E1120" s="2">
        <v>23</v>
      </c>
      <c r="F1120" s="2" t="s">
        <v>232</v>
      </c>
      <c r="G1120" s="2">
        <v>16</v>
      </c>
      <c r="H1120" s="2">
        <v>8</v>
      </c>
      <c r="I1120" s="2">
        <v>44</v>
      </c>
      <c r="J1120" s="2">
        <v>33</v>
      </c>
      <c r="K1120" s="2">
        <v>334</v>
      </c>
      <c r="L1120" s="2">
        <v>4</v>
      </c>
      <c r="M1120" s="2">
        <v>16</v>
      </c>
      <c r="N1120" s="2">
        <v>173</v>
      </c>
      <c r="O1120" s="2">
        <v>5.2</v>
      </c>
      <c r="P1120" s="2">
        <v>161</v>
      </c>
      <c r="Q1120" s="2">
        <v>4.9000000000000004</v>
      </c>
      <c r="R1120" s="2">
        <v>7.7</v>
      </c>
      <c r="S1120" s="2">
        <v>2</v>
      </c>
      <c r="T1120" s="2">
        <v>16.5</v>
      </c>
      <c r="U1120" s="2">
        <v>1</v>
      </c>
      <c r="V1120" s="2">
        <v>2.2999999999999998</v>
      </c>
      <c r="W1120" s="2">
        <v>2</v>
      </c>
      <c r="X1120" s="2">
        <v>107.6</v>
      </c>
      <c r="Y1120" t="str">
        <f t="shared" si="68"/>
        <v>Dallas Goedert</v>
      </c>
      <c r="Z1120" t="str">
        <f t="shared" si="69"/>
        <v>2018-Dallas Goedert</v>
      </c>
      <c r="AA1120" s="13">
        <f t="shared" si="70"/>
        <v>334</v>
      </c>
      <c r="AB1120">
        <f t="shared" si="71"/>
        <v>161</v>
      </c>
    </row>
    <row r="1121" spans="1:28" x14ac:dyDescent="0.2">
      <c r="A1121">
        <v>2018</v>
      </c>
      <c r="B1121" s="1">
        <v>130</v>
      </c>
      <c r="C1121" s="2" t="s">
        <v>341</v>
      </c>
      <c r="D1121" s="2" t="s">
        <v>41</v>
      </c>
      <c r="E1121" s="2">
        <v>24</v>
      </c>
      <c r="F1121" s="3"/>
      <c r="G1121" s="2">
        <v>15</v>
      </c>
      <c r="H1121" s="2">
        <v>4</v>
      </c>
      <c r="I1121" s="2">
        <v>54</v>
      </c>
      <c r="J1121" s="2">
        <v>33</v>
      </c>
      <c r="K1121" s="2">
        <v>423</v>
      </c>
      <c r="L1121" s="2">
        <v>7</v>
      </c>
      <c r="M1121" s="2">
        <v>21</v>
      </c>
      <c r="N1121" s="2">
        <v>253</v>
      </c>
      <c r="O1121" s="2">
        <v>7.7</v>
      </c>
      <c r="P1121" s="2">
        <v>170</v>
      </c>
      <c r="Q1121" s="2">
        <v>5.2</v>
      </c>
      <c r="R1121" s="2">
        <v>11.2</v>
      </c>
      <c r="S1121" s="2">
        <v>1</v>
      </c>
      <c r="T1121" s="2">
        <v>33</v>
      </c>
      <c r="U1121" s="2">
        <v>4</v>
      </c>
      <c r="V1121" s="2">
        <v>7.4</v>
      </c>
      <c r="W1121" s="2">
        <v>1</v>
      </c>
      <c r="X1121" s="2">
        <v>117.5</v>
      </c>
      <c r="Y1121" t="str">
        <f t="shared" si="68"/>
        <v>Anthony Miller</v>
      </c>
      <c r="Z1121" t="str">
        <f t="shared" si="69"/>
        <v>2018-Anthony Miller</v>
      </c>
      <c r="AA1121" s="13">
        <f t="shared" si="70"/>
        <v>451.2</v>
      </c>
      <c r="AB1121">
        <f t="shared" si="71"/>
        <v>181.33333333333334</v>
      </c>
    </row>
    <row r="1122" spans="1:28" x14ac:dyDescent="0.2">
      <c r="A1122">
        <v>2018</v>
      </c>
      <c r="B1122" s="1">
        <v>131</v>
      </c>
      <c r="C1122" s="2" t="s">
        <v>117</v>
      </c>
      <c r="D1122" s="2" t="s">
        <v>33</v>
      </c>
      <c r="E1122" s="2">
        <v>25</v>
      </c>
      <c r="F1122" s="2" t="s">
        <v>17</v>
      </c>
      <c r="G1122" s="2">
        <v>16</v>
      </c>
      <c r="H1122" s="2">
        <v>14</v>
      </c>
      <c r="I1122" s="2">
        <v>44</v>
      </c>
      <c r="J1122" s="2">
        <v>32</v>
      </c>
      <c r="K1122" s="2">
        <v>276</v>
      </c>
      <c r="L1122" s="2">
        <v>5</v>
      </c>
      <c r="M1122" s="2">
        <v>15</v>
      </c>
      <c r="N1122" s="2">
        <v>1</v>
      </c>
      <c r="O1122" s="2">
        <v>0</v>
      </c>
      <c r="P1122" s="2">
        <v>275</v>
      </c>
      <c r="Q1122" s="2">
        <v>8.6</v>
      </c>
      <c r="R1122" s="2">
        <v>0.5</v>
      </c>
      <c r="S1122" s="2">
        <v>2</v>
      </c>
      <c r="T1122" s="2">
        <v>16</v>
      </c>
      <c r="U1122" s="2">
        <v>3</v>
      </c>
      <c r="V1122" s="2">
        <v>6.8</v>
      </c>
      <c r="W1122" s="2">
        <v>0</v>
      </c>
      <c r="X1122" s="2">
        <v>126.7</v>
      </c>
      <c r="Y1122" t="str">
        <f t="shared" si="68"/>
        <v>Tevin Coleman</v>
      </c>
      <c r="Z1122" t="str">
        <f t="shared" si="69"/>
        <v>2018-Tevin Coleman</v>
      </c>
      <c r="AA1122" s="13">
        <f t="shared" si="70"/>
        <v>276</v>
      </c>
      <c r="AB1122">
        <f t="shared" si="71"/>
        <v>275</v>
      </c>
    </row>
    <row r="1123" spans="1:28" x14ac:dyDescent="0.2">
      <c r="A1123">
        <v>2018</v>
      </c>
      <c r="B1123" s="1">
        <v>132</v>
      </c>
      <c r="C1123" s="2" t="s">
        <v>965</v>
      </c>
      <c r="D1123" s="2" t="s">
        <v>62</v>
      </c>
      <c r="E1123" s="2">
        <v>26</v>
      </c>
      <c r="F1123" s="2" t="s">
        <v>181</v>
      </c>
      <c r="G1123" s="2">
        <v>16</v>
      </c>
      <c r="H1123" s="2">
        <v>13</v>
      </c>
      <c r="I1123" s="2">
        <v>52</v>
      </c>
      <c r="J1123" s="2">
        <v>32</v>
      </c>
      <c r="K1123" s="2">
        <v>334</v>
      </c>
      <c r="L1123" s="2">
        <v>5</v>
      </c>
      <c r="M1123" s="2">
        <v>18</v>
      </c>
      <c r="N1123" s="2">
        <v>194</v>
      </c>
      <c r="O1123" s="2">
        <v>6.1</v>
      </c>
      <c r="P1123" s="2">
        <v>140</v>
      </c>
      <c r="Q1123" s="2">
        <v>4.4000000000000004</v>
      </c>
      <c r="R1123" s="2">
        <v>8.4</v>
      </c>
      <c r="S1123" s="2">
        <v>2</v>
      </c>
      <c r="T1123" s="2">
        <v>16</v>
      </c>
      <c r="U1123" s="2">
        <v>4</v>
      </c>
      <c r="V1123" s="2">
        <v>7.7</v>
      </c>
      <c r="W1123" s="2">
        <v>1</v>
      </c>
      <c r="X1123" s="2">
        <v>104.2</v>
      </c>
      <c r="Y1123" t="str">
        <f t="shared" si="68"/>
        <v>Chris Conley</v>
      </c>
      <c r="Z1123" t="str">
        <f t="shared" si="69"/>
        <v>2018-Chris Conley</v>
      </c>
      <c r="AA1123" s="13">
        <f t="shared" si="70"/>
        <v>334</v>
      </c>
      <c r="AB1123">
        <f t="shared" si="71"/>
        <v>140</v>
      </c>
    </row>
    <row r="1124" spans="1:28" x14ac:dyDescent="0.2">
      <c r="A1124">
        <v>2018</v>
      </c>
      <c r="B1124" s="1">
        <v>133</v>
      </c>
      <c r="C1124" s="2" t="s">
        <v>265</v>
      </c>
      <c r="D1124" s="2" t="s">
        <v>81</v>
      </c>
      <c r="E1124" s="2">
        <v>25</v>
      </c>
      <c r="F1124" s="3"/>
      <c r="G1124" s="2">
        <v>16</v>
      </c>
      <c r="H1124" s="2">
        <v>2</v>
      </c>
      <c r="I1124" s="2">
        <v>42</v>
      </c>
      <c r="J1124" s="2">
        <v>32</v>
      </c>
      <c r="K1124" s="2">
        <v>290</v>
      </c>
      <c r="L1124" s="2">
        <v>3</v>
      </c>
      <c r="M1124" s="2">
        <v>19</v>
      </c>
      <c r="N1124" s="2">
        <v>190</v>
      </c>
      <c r="O1124" s="2">
        <v>5.9</v>
      </c>
      <c r="P1124" s="2">
        <v>100</v>
      </c>
      <c r="Q1124" s="2">
        <v>3.1</v>
      </c>
      <c r="R1124" s="2">
        <v>10.5</v>
      </c>
      <c r="S1124" s="2">
        <v>2</v>
      </c>
      <c r="T1124" s="2">
        <v>16</v>
      </c>
      <c r="U1124" s="2">
        <v>1</v>
      </c>
      <c r="V1124" s="2">
        <v>2.4</v>
      </c>
      <c r="W1124" s="2">
        <v>3</v>
      </c>
      <c r="X1124" s="2">
        <v>88.4</v>
      </c>
      <c r="Y1124" t="str">
        <f t="shared" si="68"/>
        <v>Phillip Dorsett</v>
      </c>
      <c r="Z1124" t="str">
        <f t="shared" si="69"/>
        <v>2018-Phillip Dorsett</v>
      </c>
      <c r="AA1124" s="13">
        <f t="shared" si="70"/>
        <v>290</v>
      </c>
      <c r="AB1124">
        <f t="shared" si="71"/>
        <v>100</v>
      </c>
    </row>
    <row r="1125" spans="1:28" x14ac:dyDescent="0.2">
      <c r="A1125">
        <v>2018</v>
      </c>
      <c r="B1125" s="1">
        <v>134</v>
      </c>
      <c r="C1125" s="2" t="s">
        <v>448</v>
      </c>
      <c r="D1125" s="2" t="s">
        <v>74</v>
      </c>
      <c r="E1125" s="2">
        <v>24</v>
      </c>
      <c r="F1125" s="2" t="s">
        <v>181</v>
      </c>
      <c r="G1125" s="2">
        <v>7</v>
      </c>
      <c r="H1125" s="2">
        <v>7</v>
      </c>
      <c r="I1125" s="2">
        <v>45</v>
      </c>
      <c r="J1125" s="2">
        <v>32</v>
      </c>
      <c r="K1125" s="2">
        <v>503</v>
      </c>
      <c r="L1125" s="2">
        <v>4</v>
      </c>
      <c r="M1125" s="2">
        <v>22</v>
      </c>
      <c r="N1125" s="2">
        <v>337</v>
      </c>
      <c r="O1125" s="2">
        <v>10.5</v>
      </c>
      <c r="P1125" s="2">
        <v>166</v>
      </c>
      <c r="Q1125" s="2">
        <v>5.2</v>
      </c>
      <c r="R1125" s="2">
        <v>13.8</v>
      </c>
      <c r="S1125" s="2">
        <v>2</v>
      </c>
      <c r="T1125" s="2">
        <v>16</v>
      </c>
      <c r="U1125" s="2">
        <v>0</v>
      </c>
      <c r="V1125" s="2">
        <v>0</v>
      </c>
      <c r="W1125" s="2">
        <v>0</v>
      </c>
      <c r="X1125" s="2">
        <v>137.5</v>
      </c>
      <c r="Y1125" t="str">
        <f t="shared" si="68"/>
        <v>Will Fuller</v>
      </c>
      <c r="Z1125" t="str">
        <f t="shared" si="69"/>
        <v>2018-Will Fuller</v>
      </c>
      <c r="AA1125" s="13">
        <f t="shared" si="70"/>
        <v>1149.7142857142858</v>
      </c>
      <c r="AB1125">
        <f t="shared" si="71"/>
        <v>379.42857142857144</v>
      </c>
    </row>
    <row r="1126" spans="1:28" x14ac:dyDescent="0.2">
      <c r="A1126">
        <v>2018</v>
      </c>
      <c r="B1126" s="1">
        <v>135</v>
      </c>
      <c r="C1126" s="2" t="s">
        <v>122</v>
      </c>
      <c r="D1126" s="2" t="s">
        <v>90</v>
      </c>
      <c r="E1126" s="2">
        <v>21</v>
      </c>
      <c r="F1126" s="2" t="s">
        <v>24</v>
      </c>
      <c r="G1126" s="2">
        <v>10</v>
      </c>
      <c r="H1126" s="2">
        <v>7</v>
      </c>
      <c r="I1126" s="2">
        <v>39</v>
      </c>
      <c r="J1126" s="2">
        <v>32</v>
      </c>
      <c r="K1126" s="2">
        <v>213</v>
      </c>
      <c r="L1126" s="2">
        <v>1</v>
      </c>
      <c r="M1126" s="2">
        <v>11</v>
      </c>
      <c r="N1126" s="2">
        <v>-54</v>
      </c>
      <c r="O1126" s="2">
        <v>-1.7</v>
      </c>
      <c r="P1126" s="2">
        <v>267</v>
      </c>
      <c r="Q1126" s="2">
        <v>8.3000000000000007</v>
      </c>
      <c r="R1126" s="2">
        <v>-0.6</v>
      </c>
      <c r="S1126" s="2">
        <v>4</v>
      </c>
      <c r="T1126" s="2">
        <v>8</v>
      </c>
      <c r="U1126" s="2">
        <v>0</v>
      </c>
      <c r="V1126" s="2">
        <v>0</v>
      </c>
      <c r="W1126" s="2">
        <v>0</v>
      </c>
      <c r="X1126" s="2">
        <v>98</v>
      </c>
      <c r="Y1126" t="str">
        <f t="shared" si="68"/>
        <v>Kerryon Johnson</v>
      </c>
      <c r="Z1126" t="str">
        <f t="shared" si="69"/>
        <v>2018-Kerryon Johnson</v>
      </c>
      <c r="AA1126" s="13">
        <f t="shared" si="70"/>
        <v>340.8</v>
      </c>
      <c r="AB1126">
        <f t="shared" si="71"/>
        <v>427.2</v>
      </c>
    </row>
    <row r="1127" spans="1:28" x14ac:dyDescent="0.2">
      <c r="A1127">
        <v>2018</v>
      </c>
      <c r="B1127" s="1">
        <v>136</v>
      </c>
      <c r="C1127" s="2" t="s">
        <v>554</v>
      </c>
      <c r="D1127" s="2" t="s">
        <v>115</v>
      </c>
      <c r="E1127" s="2">
        <v>27</v>
      </c>
      <c r="F1127" s="3"/>
      <c r="G1127" s="2">
        <v>7</v>
      </c>
      <c r="H1127" s="2">
        <v>3</v>
      </c>
      <c r="I1127" s="2">
        <v>42</v>
      </c>
      <c r="J1127" s="2">
        <v>31</v>
      </c>
      <c r="K1127" s="2">
        <v>224</v>
      </c>
      <c r="L1127" s="2">
        <v>1</v>
      </c>
      <c r="M1127" s="2">
        <v>14</v>
      </c>
      <c r="N1127" s="2">
        <v>116</v>
      </c>
      <c r="O1127" s="2">
        <v>3.7</v>
      </c>
      <c r="P1127" s="2">
        <v>108</v>
      </c>
      <c r="Q1127" s="2">
        <v>3.5</v>
      </c>
      <c r="R1127" s="2">
        <v>4.9000000000000004</v>
      </c>
      <c r="S1127" s="2">
        <v>1</v>
      </c>
      <c r="T1127" s="2">
        <v>31</v>
      </c>
      <c r="U1127" s="2">
        <v>4</v>
      </c>
      <c r="V1127" s="2">
        <v>9.5</v>
      </c>
      <c r="W1127" s="3"/>
      <c r="X1127" s="2">
        <v>93.7</v>
      </c>
      <c r="Y1127" t="str">
        <f t="shared" si="68"/>
        <v>Bruce Ellington</v>
      </c>
      <c r="Z1127" t="str">
        <f t="shared" si="69"/>
        <v>2018-Bruce Ellington</v>
      </c>
      <c r="AA1127" s="13">
        <f t="shared" si="70"/>
        <v>512</v>
      </c>
      <c r="AB1127">
        <f t="shared" si="71"/>
        <v>246.85714285714286</v>
      </c>
    </row>
    <row r="1128" spans="1:28" x14ac:dyDescent="0.2">
      <c r="A1128">
        <v>2018</v>
      </c>
      <c r="B1128" s="1">
        <v>137</v>
      </c>
      <c r="C1128" s="2" t="s">
        <v>966</v>
      </c>
      <c r="D1128" s="2" t="s">
        <v>60</v>
      </c>
      <c r="E1128" s="2">
        <v>26</v>
      </c>
      <c r="F1128" s="2" t="s">
        <v>232</v>
      </c>
      <c r="G1128" s="2">
        <v>11</v>
      </c>
      <c r="H1128" s="2">
        <v>10</v>
      </c>
      <c r="I1128" s="2">
        <v>48</v>
      </c>
      <c r="J1128" s="2">
        <v>31</v>
      </c>
      <c r="K1128" s="2">
        <v>281</v>
      </c>
      <c r="L1128" s="2">
        <v>2</v>
      </c>
      <c r="M1128" s="2">
        <v>14</v>
      </c>
      <c r="N1128" s="2">
        <v>131</v>
      </c>
      <c r="O1128" s="2">
        <v>4.2</v>
      </c>
      <c r="P1128" s="2">
        <v>150</v>
      </c>
      <c r="Q1128" s="2">
        <v>4.8</v>
      </c>
      <c r="R1128" s="2">
        <v>5</v>
      </c>
      <c r="S1128" s="2">
        <v>3</v>
      </c>
      <c r="T1128" s="2">
        <v>10.3</v>
      </c>
      <c r="U1128" s="2">
        <v>3</v>
      </c>
      <c r="V1128" s="2">
        <v>6.3</v>
      </c>
      <c r="W1128" s="2">
        <v>2</v>
      </c>
      <c r="X1128" s="2">
        <v>76.8</v>
      </c>
      <c r="Y1128" t="str">
        <f t="shared" si="68"/>
        <v>Jeff Heuerman</v>
      </c>
      <c r="Z1128" t="str">
        <f t="shared" si="69"/>
        <v>2018-Jeff Heuerman</v>
      </c>
      <c r="AA1128" s="13">
        <f t="shared" si="70"/>
        <v>408.72727272727275</v>
      </c>
      <c r="AB1128">
        <f t="shared" si="71"/>
        <v>218.18181818181819</v>
      </c>
    </row>
    <row r="1129" spans="1:28" x14ac:dyDescent="0.2">
      <c r="A1129">
        <v>2018</v>
      </c>
      <c r="B1129" s="1">
        <v>138</v>
      </c>
      <c r="C1129" s="2" t="s">
        <v>967</v>
      </c>
      <c r="D1129" s="2" t="s">
        <v>16</v>
      </c>
      <c r="E1129" s="2">
        <v>27</v>
      </c>
      <c r="F1129" s="3"/>
      <c r="G1129" s="2">
        <v>16</v>
      </c>
      <c r="H1129" s="2">
        <v>2</v>
      </c>
      <c r="I1129" s="2">
        <v>49</v>
      </c>
      <c r="J1129" s="2">
        <v>30</v>
      </c>
      <c r="K1129" s="2">
        <v>289</v>
      </c>
      <c r="L1129" s="2">
        <v>6</v>
      </c>
      <c r="M1129" s="2">
        <v>18</v>
      </c>
      <c r="N1129" s="2">
        <v>238</v>
      </c>
      <c r="O1129" s="2">
        <v>7.9</v>
      </c>
      <c r="P1129" s="2">
        <v>51</v>
      </c>
      <c r="Q1129" s="2">
        <v>1.7</v>
      </c>
      <c r="R1129" s="2">
        <v>8.3000000000000007</v>
      </c>
      <c r="S1129" s="2">
        <v>1</v>
      </c>
      <c r="T1129" s="2">
        <v>30</v>
      </c>
      <c r="U1129" s="2">
        <v>3</v>
      </c>
      <c r="V1129" s="2">
        <v>6.1</v>
      </c>
      <c r="W1129" s="2">
        <v>2</v>
      </c>
      <c r="X1129" s="2">
        <v>100.3</v>
      </c>
      <c r="Y1129" t="str">
        <f t="shared" si="68"/>
        <v>Cameron Brate</v>
      </c>
      <c r="Z1129" t="str">
        <f t="shared" si="69"/>
        <v>2018-Cameron Brate</v>
      </c>
      <c r="AA1129" s="13">
        <f t="shared" si="70"/>
        <v>289</v>
      </c>
      <c r="AB1129">
        <f t="shared" si="71"/>
        <v>51</v>
      </c>
    </row>
    <row r="1130" spans="1:28" x14ac:dyDescent="0.2">
      <c r="A1130">
        <v>2018</v>
      </c>
      <c r="B1130" s="1">
        <v>139</v>
      </c>
      <c r="C1130" s="2" t="s">
        <v>968</v>
      </c>
      <c r="D1130" s="2" t="s">
        <v>60</v>
      </c>
      <c r="E1130" s="2">
        <v>23</v>
      </c>
      <c r="F1130" s="2" t="s">
        <v>169</v>
      </c>
      <c r="G1130" s="2">
        <v>14</v>
      </c>
      <c r="H1130" s="2">
        <v>5</v>
      </c>
      <c r="I1130" s="2">
        <v>45</v>
      </c>
      <c r="J1130" s="2">
        <v>30</v>
      </c>
      <c r="K1130" s="2">
        <v>243</v>
      </c>
      <c r="L1130" s="2">
        <v>2</v>
      </c>
      <c r="M1130" s="2">
        <v>16</v>
      </c>
      <c r="N1130" s="2">
        <v>181</v>
      </c>
      <c r="O1130" s="2">
        <v>6</v>
      </c>
      <c r="P1130" s="2">
        <v>62</v>
      </c>
      <c r="Q1130" s="2">
        <v>2.1</v>
      </c>
      <c r="R1130" s="2">
        <v>8.9</v>
      </c>
      <c r="S1130" s="2">
        <v>1</v>
      </c>
      <c r="T1130" s="2">
        <v>30</v>
      </c>
      <c r="U1130" s="2">
        <v>1</v>
      </c>
      <c r="V1130" s="2">
        <v>2.2000000000000002</v>
      </c>
      <c r="W1130" s="2">
        <v>1</v>
      </c>
      <c r="X1130" s="2">
        <v>85.7</v>
      </c>
      <c r="Y1130" t="str">
        <f t="shared" si="68"/>
        <v>DaeSean Hamilton</v>
      </c>
      <c r="Z1130" t="str">
        <f t="shared" si="69"/>
        <v>2018-DaeSean Hamilton</v>
      </c>
      <c r="AA1130" s="13">
        <f t="shared" si="70"/>
        <v>277.71428571428572</v>
      </c>
      <c r="AB1130">
        <f t="shared" si="71"/>
        <v>70.857142857142861</v>
      </c>
    </row>
    <row r="1131" spans="1:28" x14ac:dyDescent="0.2">
      <c r="A1131">
        <v>2018</v>
      </c>
      <c r="B1131" s="1">
        <v>140</v>
      </c>
      <c r="C1131" s="2" t="s">
        <v>969</v>
      </c>
      <c r="D1131" s="2" t="s">
        <v>72</v>
      </c>
      <c r="E1131" s="2">
        <v>24</v>
      </c>
      <c r="F1131" s="2" t="s">
        <v>311</v>
      </c>
      <c r="G1131" s="2">
        <v>16</v>
      </c>
      <c r="H1131" s="2">
        <v>7</v>
      </c>
      <c r="I1131" s="2">
        <v>39</v>
      </c>
      <c r="J1131" s="2">
        <v>30</v>
      </c>
      <c r="K1131" s="2">
        <v>423</v>
      </c>
      <c r="L1131" s="2">
        <v>2</v>
      </c>
      <c r="M1131" s="2">
        <v>17</v>
      </c>
      <c r="N1131" s="2">
        <v>238</v>
      </c>
      <c r="O1131" s="2">
        <v>7.9</v>
      </c>
      <c r="P1131" s="2">
        <v>185</v>
      </c>
      <c r="Q1131" s="2">
        <v>6.2</v>
      </c>
      <c r="R1131" s="2">
        <v>7.7</v>
      </c>
      <c r="S1131" s="2">
        <v>0</v>
      </c>
      <c r="T1131" s="3"/>
      <c r="U1131" s="2">
        <v>3</v>
      </c>
      <c r="V1131" s="2">
        <v>7.7</v>
      </c>
      <c r="W1131" s="2">
        <v>1</v>
      </c>
      <c r="X1131" s="2">
        <v>117.8</v>
      </c>
      <c r="Y1131" t="str">
        <f t="shared" si="68"/>
        <v>Jesse James</v>
      </c>
      <c r="Z1131" t="str">
        <f t="shared" si="69"/>
        <v>2018-Jesse James</v>
      </c>
      <c r="AA1131" s="13">
        <f t="shared" si="70"/>
        <v>423</v>
      </c>
      <c r="AB1131">
        <f t="shared" si="71"/>
        <v>185</v>
      </c>
    </row>
    <row r="1132" spans="1:28" x14ac:dyDescent="0.2">
      <c r="A1132">
        <v>2018</v>
      </c>
      <c r="B1132" s="1">
        <v>141</v>
      </c>
      <c r="C1132" s="2" t="s">
        <v>272</v>
      </c>
      <c r="D1132" s="2" t="s">
        <v>53</v>
      </c>
      <c r="E1132" s="2">
        <v>27</v>
      </c>
      <c r="F1132" s="2" t="s">
        <v>217</v>
      </c>
      <c r="G1132" s="2">
        <v>16</v>
      </c>
      <c r="H1132" s="2">
        <v>14</v>
      </c>
      <c r="I1132" s="2">
        <v>41</v>
      </c>
      <c r="J1132" s="2">
        <v>30</v>
      </c>
      <c r="K1132" s="2">
        <v>324</v>
      </c>
      <c r="L1132" s="2">
        <v>1</v>
      </c>
      <c r="M1132" s="2">
        <v>15</v>
      </c>
      <c r="N1132" s="2">
        <v>149</v>
      </c>
      <c r="O1132" s="2">
        <v>5</v>
      </c>
      <c r="P1132" s="2">
        <v>175</v>
      </c>
      <c r="Q1132" s="2">
        <v>5.8</v>
      </c>
      <c r="R1132" s="2">
        <v>4.3</v>
      </c>
      <c r="S1132" s="2">
        <v>0</v>
      </c>
      <c r="T1132" s="3"/>
      <c r="U1132" s="2">
        <v>2</v>
      </c>
      <c r="V1132" s="2">
        <v>4.9000000000000004</v>
      </c>
      <c r="W1132" s="2">
        <v>0</v>
      </c>
      <c r="X1132" s="2">
        <v>104.1</v>
      </c>
      <c r="Y1132" t="str">
        <f t="shared" si="68"/>
        <v>Kyle Juszczyk</v>
      </c>
      <c r="Z1132" t="str">
        <f t="shared" si="69"/>
        <v>2018-Kyle Juszczyk</v>
      </c>
      <c r="AA1132" s="13">
        <f t="shared" si="70"/>
        <v>324</v>
      </c>
      <c r="AB1132">
        <f t="shared" si="71"/>
        <v>175</v>
      </c>
    </row>
    <row r="1133" spans="1:28" x14ac:dyDescent="0.2">
      <c r="A1133">
        <v>2018</v>
      </c>
      <c r="B1133" s="1">
        <v>142</v>
      </c>
      <c r="C1133" s="2" t="s">
        <v>317</v>
      </c>
      <c r="D1133" s="2" t="s">
        <v>70</v>
      </c>
      <c r="E1133" s="2">
        <v>25</v>
      </c>
      <c r="F1133" s="2" t="s">
        <v>181</v>
      </c>
      <c r="G1133" s="2">
        <v>9</v>
      </c>
      <c r="H1133" s="2">
        <v>7</v>
      </c>
      <c r="I1133" s="2">
        <v>49</v>
      </c>
      <c r="J1133" s="2">
        <v>29</v>
      </c>
      <c r="K1133" s="2">
        <v>388</v>
      </c>
      <c r="L1133" s="2">
        <v>2</v>
      </c>
      <c r="M1133" s="2">
        <v>15</v>
      </c>
      <c r="N1133" s="2">
        <v>177</v>
      </c>
      <c r="O1133" s="2">
        <v>6.1</v>
      </c>
      <c r="P1133" s="2">
        <v>211</v>
      </c>
      <c r="Q1133" s="2">
        <v>7.3</v>
      </c>
      <c r="R1133" s="2">
        <v>9.3000000000000007</v>
      </c>
      <c r="S1133" s="2">
        <v>0</v>
      </c>
      <c r="T1133" s="3"/>
      <c r="U1133" s="2">
        <v>4</v>
      </c>
      <c r="V1133" s="2">
        <v>8.1999999999999993</v>
      </c>
      <c r="W1133" s="2">
        <v>1</v>
      </c>
      <c r="X1133" s="2">
        <v>89.5</v>
      </c>
      <c r="Y1133" t="str">
        <f t="shared" si="68"/>
        <v>Jamison Crowder</v>
      </c>
      <c r="Z1133" t="str">
        <f t="shared" si="69"/>
        <v>2018-Jamison Crowder</v>
      </c>
      <c r="AA1133" s="13">
        <f t="shared" si="70"/>
        <v>689.77777777777783</v>
      </c>
      <c r="AB1133">
        <f t="shared" si="71"/>
        <v>375.11111111111109</v>
      </c>
    </row>
    <row r="1134" spans="1:28" x14ac:dyDescent="0.2">
      <c r="A1134">
        <v>2018</v>
      </c>
      <c r="B1134" s="1">
        <v>143</v>
      </c>
      <c r="C1134" s="2" t="s">
        <v>234</v>
      </c>
      <c r="D1134" s="2" t="s">
        <v>64</v>
      </c>
      <c r="E1134" s="2">
        <v>23</v>
      </c>
      <c r="F1134" s="2" t="s">
        <v>169</v>
      </c>
      <c r="G1134" s="2">
        <v>16</v>
      </c>
      <c r="H1134" s="2">
        <v>8</v>
      </c>
      <c r="I1134" s="2">
        <v>53</v>
      </c>
      <c r="J1134" s="2">
        <v>29</v>
      </c>
      <c r="K1134" s="2">
        <v>402</v>
      </c>
      <c r="L1134" s="2">
        <v>5</v>
      </c>
      <c r="M1134" s="2">
        <v>29</v>
      </c>
      <c r="N1134" s="2">
        <v>273</v>
      </c>
      <c r="O1134" s="2">
        <v>9.4</v>
      </c>
      <c r="P1134" s="2">
        <v>129</v>
      </c>
      <c r="Q1134" s="2">
        <v>4.4000000000000004</v>
      </c>
      <c r="R1134" s="2">
        <v>12.4</v>
      </c>
      <c r="S1134" s="2">
        <v>1</v>
      </c>
      <c r="T1134" s="2">
        <v>29</v>
      </c>
      <c r="U1134" s="2">
        <v>2</v>
      </c>
      <c r="V1134" s="2">
        <v>3.8</v>
      </c>
      <c r="W1134" s="2">
        <v>4</v>
      </c>
      <c r="X1134" s="2">
        <v>79.3</v>
      </c>
      <c r="Y1134" t="str">
        <f t="shared" si="68"/>
        <v>Josh Reynolds</v>
      </c>
      <c r="Z1134" t="str">
        <f t="shared" si="69"/>
        <v>2018-Josh Reynolds</v>
      </c>
      <c r="AA1134" s="13">
        <f t="shared" si="70"/>
        <v>402</v>
      </c>
      <c r="AB1134">
        <f t="shared" si="71"/>
        <v>129</v>
      </c>
    </row>
    <row r="1135" spans="1:28" x14ac:dyDescent="0.2">
      <c r="A1135">
        <v>2018</v>
      </c>
      <c r="B1135" s="1">
        <v>144</v>
      </c>
      <c r="C1135" s="2" t="s">
        <v>970</v>
      </c>
      <c r="D1135" s="2" t="s">
        <v>51</v>
      </c>
      <c r="E1135" s="2">
        <v>25</v>
      </c>
      <c r="F1135" s="2" t="s">
        <v>232</v>
      </c>
      <c r="G1135" s="2">
        <v>15</v>
      </c>
      <c r="H1135" s="2">
        <v>9</v>
      </c>
      <c r="I1135" s="2">
        <v>43</v>
      </c>
      <c r="J1135" s="2">
        <v>29</v>
      </c>
      <c r="K1135" s="2">
        <v>269</v>
      </c>
      <c r="L1135" s="2">
        <v>3</v>
      </c>
      <c r="M1135" s="2">
        <v>17</v>
      </c>
      <c r="N1135" s="2">
        <v>131</v>
      </c>
      <c r="O1135" s="2">
        <v>4.5</v>
      </c>
      <c r="P1135" s="2">
        <v>138</v>
      </c>
      <c r="Q1135" s="2">
        <v>4.8</v>
      </c>
      <c r="R1135" s="2">
        <v>6.2</v>
      </c>
      <c r="S1135" s="2">
        <v>0</v>
      </c>
      <c r="T1135" s="3"/>
      <c r="U1135" s="2">
        <v>1</v>
      </c>
      <c r="V1135" s="2">
        <v>2.2999999999999998</v>
      </c>
      <c r="W1135" s="2">
        <v>0</v>
      </c>
      <c r="X1135" s="2">
        <v>107.6</v>
      </c>
      <c r="Y1135" t="str">
        <f t="shared" si="68"/>
        <v>Nick Vannett</v>
      </c>
      <c r="Z1135" t="str">
        <f t="shared" si="69"/>
        <v>2018-Nick Vannett</v>
      </c>
      <c r="AA1135" s="13">
        <f t="shared" si="70"/>
        <v>286.93333333333334</v>
      </c>
      <c r="AB1135">
        <f t="shared" si="71"/>
        <v>147.19999999999999</v>
      </c>
    </row>
    <row r="1136" spans="1:28" x14ac:dyDescent="0.2">
      <c r="A1136">
        <v>2018</v>
      </c>
      <c r="B1136" s="1">
        <v>145</v>
      </c>
      <c r="C1136" s="2" t="s">
        <v>288</v>
      </c>
      <c r="D1136" s="2" t="s">
        <v>74</v>
      </c>
      <c r="E1136" s="2">
        <v>21</v>
      </c>
      <c r="F1136" s="3"/>
      <c r="G1136" s="2">
        <v>6</v>
      </c>
      <c r="H1136" s="2">
        <v>2</v>
      </c>
      <c r="I1136" s="2">
        <v>41</v>
      </c>
      <c r="J1136" s="2">
        <v>28</v>
      </c>
      <c r="K1136" s="2">
        <v>287</v>
      </c>
      <c r="L1136" s="2">
        <v>1</v>
      </c>
      <c r="M1136" s="2">
        <v>19</v>
      </c>
      <c r="N1136" s="2">
        <v>77</v>
      </c>
      <c r="O1136" s="2">
        <v>2.8</v>
      </c>
      <c r="P1136" s="2">
        <v>210</v>
      </c>
      <c r="Q1136" s="2">
        <v>7.5</v>
      </c>
      <c r="R1136" s="2">
        <v>5.0999999999999996</v>
      </c>
      <c r="S1136" s="2">
        <v>1</v>
      </c>
      <c r="T1136" s="2">
        <v>28</v>
      </c>
      <c r="U1136" s="2">
        <v>3</v>
      </c>
      <c r="V1136" s="2">
        <v>7.3</v>
      </c>
      <c r="W1136" s="2">
        <v>2</v>
      </c>
      <c r="X1136" s="2">
        <v>76</v>
      </c>
      <c r="Y1136" t="str">
        <f t="shared" si="68"/>
        <v>Keke Coutee</v>
      </c>
      <c r="Z1136" t="str">
        <f t="shared" si="69"/>
        <v>2018-Keke Coutee</v>
      </c>
      <c r="AA1136" s="13">
        <f t="shared" si="70"/>
        <v>765.33333333333337</v>
      </c>
      <c r="AB1136">
        <f t="shared" si="71"/>
        <v>560</v>
      </c>
    </row>
    <row r="1137" spans="1:28" x14ac:dyDescent="0.2">
      <c r="A1137">
        <v>2018</v>
      </c>
      <c r="B1137" s="1">
        <v>146</v>
      </c>
      <c r="C1137" s="2" t="s">
        <v>971</v>
      </c>
      <c r="D1137" s="2" t="s">
        <v>55</v>
      </c>
      <c r="E1137" s="2">
        <v>38</v>
      </c>
      <c r="F1137" s="3"/>
      <c r="G1137" s="2">
        <v>16</v>
      </c>
      <c r="H1137" s="2">
        <v>1</v>
      </c>
      <c r="I1137" s="2">
        <v>45</v>
      </c>
      <c r="J1137" s="2">
        <v>28</v>
      </c>
      <c r="K1137" s="2">
        <v>333</v>
      </c>
      <c r="L1137" s="2">
        <v>2</v>
      </c>
      <c r="M1137" s="2">
        <v>25</v>
      </c>
      <c r="N1137" s="2">
        <v>207</v>
      </c>
      <c r="O1137" s="2">
        <v>7.4</v>
      </c>
      <c r="P1137" s="2">
        <v>126</v>
      </c>
      <c r="Q1137" s="2">
        <v>4.5</v>
      </c>
      <c r="R1137" s="2">
        <v>7.9</v>
      </c>
      <c r="S1137" s="2">
        <v>2</v>
      </c>
      <c r="T1137" s="2">
        <v>14</v>
      </c>
      <c r="U1137" s="2">
        <v>0</v>
      </c>
      <c r="V1137" s="2">
        <v>0</v>
      </c>
      <c r="W1137" s="2">
        <v>1</v>
      </c>
      <c r="X1137" s="2">
        <v>90.3</v>
      </c>
      <c r="Y1137" t="str">
        <f t="shared" si="68"/>
        <v>Antonio Gates</v>
      </c>
      <c r="Z1137" t="str">
        <f t="shared" si="69"/>
        <v>2018-Antonio Gates</v>
      </c>
      <c r="AA1137" s="13">
        <f t="shared" si="70"/>
        <v>333</v>
      </c>
      <c r="AB1137">
        <f t="shared" si="71"/>
        <v>126</v>
      </c>
    </row>
    <row r="1138" spans="1:28" x14ac:dyDescent="0.2">
      <c r="A1138">
        <v>2018</v>
      </c>
      <c r="B1138" s="1">
        <v>147</v>
      </c>
      <c r="C1138" s="2" t="s">
        <v>540</v>
      </c>
      <c r="D1138" s="2" t="s">
        <v>70</v>
      </c>
      <c r="E1138" s="2">
        <v>26</v>
      </c>
      <c r="F1138" s="2" t="s">
        <v>181</v>
      </c>
      <c r="G1138" s="2">
        <v>12</v>
      </c>
      <c r="H1138" s="2">
        <v>7</v>
      </c>
      <c r="I1138" s="2">
        <v>47</v>
      </c>
      <c r="J1138" s="2">
        <v>28</v>
      </c>
      <c r="K1138" s="2">
        <v>304</v>
      </c>
      <c r="L1138" s="2">
        <v>0</v>
      </c>
      <c r="M1138" s="2">
        <v>12</v>
      </c>
      <c r="N1138" s="2">
        <v>204</v>
      </c>
      <c r="O1138" s="2">
        <v>7.3</v>
      </c>
      <c r="P1138" s="2">
        <v>100</v>
      </c>
      <c r="Q1138" s="2">
        <v>3.6</v>
      </c>
      <c r="R1138" s="2">
        <v>9.9</v>
      </c>
      <c r="S1138" s="2">
        <v>0</v>
      </c>
      <c r="T1138" s="3"/>
      <c r="U1138" s="2">
        <v>1</v>
      </c>
      <c r="V1138" s="2">
        <v>2.1</v>
      </c>
      <c r="W1138" s="2">
        <v>3</v>
      </c>
      <c r="X1138" s="2">
        <v>52.1</v>
      </c>
      <c r="Y1138" t="str">
        <f t="shared" si="68"/>
        <v>Maurice Harris</v>
      </c>
      <c r="Z1138" t="str">
        <f t="shared" si="69"/>
        <v>2018-Maurice Harris</v>
      </c>
      <c r="AA1138" s="13">
        <f t="shared" si="70"/>
        <v>405.33333333333331</v>
      </c>
      <c r="AB1138">
        <f t="shared" si="71"/>
        <v>133.33333333333334</v>
      </c>
    </row>
    <row r="1139" spans="1:28" x14ac:dyDescent="0.2">
      <c r="A1139">
        <v>2018</v>
      </c>
      <c r="B1139" s="1">
        <v>148</v>
      </c>
      <c r="C1139" s="2" t="s">
        <v>972</v>
      </c>
      <c r="D1139" s="2" t="s">
        <v>58</v>
      </c>
      <c r="E1139" s="2">
        <v>29</v>
      </c>
      <c r="F1139" s="3"/>
      <c r="G1139" s="2">
        <v>9</v>
      </c>
      <c r="H1139" s="2">
        <v>4</v>
      </c>
      <c r="I1139" s="2">
        <v>39</v>
      </c>
      <c r="J1139" s="2">
        <v>28</v>
      </c>
      <c r="K1139" s="2">
        <v>304</v>
      </c>
      <c r="L1139" s="2">
        <v>3</v>
      </c>
      <c r="M1139" s="2">
        <v>23</v>
      </c>
      <c r="N1139" s="2">
        <v>246</v>
      </c>
      <c r="O1139" s="2">
        <v>8.8000000000000007</v>
      </c>
      <c r="P1139" s="2">
        <v>58</v>
      </c>
      <c r="Q1139" s="2">
        <v>2.1</v>
      </c>
      <c r="R1139" s="2">
        <v>10.3</v>
      </c>
      <c r="S1139" s="2">
        <v>1</v>
      </c>
      <c r="T1139" s="2">
        <v>28</v>
      </c>
      <c r="U1139" s="2">
        <v>1</v>
      </c>
      <c r="V1139" s="2">
        <v>2.6</v>
      </c>
      <c r="W1139" s="2">
        <v>0</v>
      </c>
      <c r="X1139" s="2">
        <v>120</v>
      </c>
      <c r="Y1139" t="str">
        <f t="shared" si="68"/>
        <v>Dontrelle Inman</v>
      </c>
      <c r="Z1139" t="str">
        <f t="shared" si="69"/>
        <v>2018-Dontrelle Inman</v>
      </c>
      <c r="AA1139" s="13">
        <f t="shared" si="70"/>
        <v>540.44444444444446</v>
      </c>
      <c r="AB1139">
        <f t="shared" si="71"/>
        <v>103.11111111111111</v>
      </c>
    </row>
    <row r="1140" spans="1:28" x14ac:dyDescent="0.2">
      <c r="A1140">
        <v>2018</v>
      </c>
      <c r="B1140" s="1">
        <v>149</v>
      </c>
      <c r="C1140" s="2" t="s">
        <v>178</v>
      </c>
      <c r="D1140" s="2" t="s">
        <v>47</v>
      </c>
      <c r="E1140" s="2">
        <v>24</v>
      </c>
      <c r="F1140" s="2" t="s">
        <v>17</v>
      </c>
      <c r="G1140" s="2">
        <v>16</v>
      </c>
      <c r="H1140" s="2">
        <v>6</v>
      </c>
      <c r="I1140" s="2">
        <v>35</v>
      </c>
      <c r="J1140" s="2">
        <v>28</v>
      </c>
      <c r="K1140" s="2">
        <v>230</v>
      </c>
      <c r="L1140" s="2">
        <v>2</v>
      </c>
      <c r="M1140" s="2">
        <v>11</v>
      </c>
      <c r="N1140" s="2">
        <v>4</v>
      </c>
      <c r="O1140" s="2">
        <v>0.1</v>
      </c>
      <c r="P1140" s="2">
        <v>226</v>
      </c>
      <c r="Q1140" s="2">
        <v>8.1</v>
      </c>
      <c r="R1140" s="2">
        <v>0.3</v>
      </c>
      <c r="S1140" s="2">
        <v>1</v>
      </c>
      <c r="T1140" s="2">
        <v>28</v>
      </c>
      <c r="U1140" s="2">
        <v>2</v>
      </c>
      <c r="V1140" s="2">
        <v>5.7</v>
      </c>
      <c r="W1140" s="2">
        <v>0</v>
      </c>
      <c r="X1140" s="2">
        <v>113.1</v>
      </c>
      <c r="Y1140" t="str">
        <f t="shared" si="68"/>
        <v>Wendell Smallwood</v>
      </c>
      <c r="Z1140" t="str">
        <f t="shared" si="69"/>
        <v>2018-Wendell Smallwood</v>
      </c>
      <c r="AA1140" s="13">
        <f t="shared" si="70"/>
        <v>230</v>
      </c>
      <c r="AB1140">
        <f t="shared" si="71"/>
        <v>226</v>
      </c>
    </row>
    <row r="1141" spans="1:28" x14ac:dyDescent="0.2">
      <c r="A1141">
        <v>2018</v>
      </c>
      <c r="B1141" s="1">
        <v>150</v>
      </c>
      <c r="C1141" s="2" t="s">
        <v>468</v>
      </c>
      <c r="D1141" s="2" t="s">
        <v>49</v>
      </c>
      <c r="E1141" s="2">
        <v>22</v>
      </c>
      <c r="F1141" s="2" t="s">
        <v>181</v>
      </c>
      <c r="G1141" s="2">
        <v>15</v>
      </c>
      <c r="H1141" s="2">
        <v>7</v>
      </c>
      <c r="I1141" s="2">
        <v>44</v>
      </c>
      <c r="J1141" s="2">
        <v>28</v>
      </c>
      <c r="K1141" s="2">
        <v>427</v>
      </c>
      <c r="L1141" s="2">
        <v>5</v>
      </c>
      <c r="M1141" s="2">
        <v>25</v>
      </c>
      <c r="N1141" s="2">
        <v>311</v>
      </c>
      <c r="O1141" s="2">
        <v>11.1</v>
      </c>
      <c r="P1141" s="2">
        <v>116</v>
      </c>
      <c r="Q1141" s="2">
        <v>4.0999999999999996</v>
      </c>
      <c r="R1141" s="2">
        <v>11.8</v>
      </c>
      <c r="S1141" s="2">
        <v>2</v>
      </c>
      <c r="T1141" s="2">
        <v>14</v>
      </c>
      <c r="U1141" s="2">
        <v>3</v>
      </c>
      <c r="V1141" s="2">
        <v>6.8</v>
      </c>
      <c r="W1141" s="2">
        <v>0</v>
      </c>
      <c r="X1141" s="2">
        <v>133.4</v>
      </c>
      <c r="Y1141" t="str">
        <f t="shared" si="68"/>
        <v>Tre'Quan Smith</v>
      </c>
      <c r="Z1141" t="str">
        <f t="shared" si="69"/>
        <v>2018-Tre'Quan Smith</v>
      </c>
      <c r="AA1141" s="13">
        <f t="shared" si="70"/>
        <v>455.46666666666664</v>
      </c>
      <c r="AB1141">
        <f t="shared" si="71"/>
        <v>123.73333333333333</v>
      </c>
    </row>
    <row r="1142" spans="1:28" x14ac:dyDescent="0.2">
      <c r="A1142">
        <v>2018</v>
      </c>
      <c r="B1142" s="1">
        <v>151</v>
      </c>
      <c r="C1142" s="2" t="s">
        <v>119</v>
      </c>
      <c r="D1142" s="2" t="s">
        <v>53</v>
      </c>
      <c r="E1142" s="2">
        <v>23</v>
      </c>
      <c r="F1142" s="2" t="s">
        <v>17</v>
      </c>
      <c r="G1142" s="2">
        <v>14</v>
      </c>
      <c r="H1142" s="2">
        <v>13</v>
      </c>
      <c r="I1142" s="2">
        <v>31</v>
      </c>
      <c r="J1142" s="2">
        <v>27</v>
      </c>
      <c r="K1142" s="2">
        <v>261</v>
      </c>
      <c r="L1142" s="2">
        <v>2</v>
      </c>
      <c r="M1142" s="2">
        <v>12</v>
      </c>
      <c r="N1142" s="2">
        <v>26</v>
      </c>
      <c r="O1142" s="2">
        <v>1</v>
      </c>
      <c r="P1142" s="2">
        <v>235</v>
      </c>
      <c r="Q1142" s="2">
        <v>8.6999999999999993</v>
      </c>
      <c r="R1142" s="2">
        <v>2.2000000000000002</v>
      </c>
      <c r="S1142" s="2">
        <v>3</v>
      </c>
      <c r="T1142" s="2">
        <v>9</v>
      </c>
      <c r="U1142" s="2">
        <v>0</v>
      </c>
      <c r="V1142" s="2">
        <v>0</v>
      </c>
      <c r="W1142" s="2">
        <v>0</v>
      </c>
      <c r="X1142" s="2">
        <v>123.3</v>
      </c>
      <c r="Y1142" t="str">
        <f t="shared" si="68"/>
        <v>Matt Breida</v>
      </c>
      <c r="Z1142" t="str">
        <f t="shared" si="69"/>
        <v>2018-Matt Breida</v>
      </c>
      <c r="AA1142" s="13">
        <f t="shared" si="70"/>
        <v>298.28571428571428</v>
      </c>
      <c r="AB1142">
        <f t="shared" si="71"/>
        <v>268.57142857142856</v>
      </c>
    </row>
    <row r="1143" spans="1:28" x14ac:dyDescent="0.2">
      <c r="A1143">
        <v>2018</v>
      </c>
      <c r="B1143" s="1">
        <v>152</v>
      </c>
      <c r="C1143" s="2" t="s">
        <v>290</v>
      </c>
      <c r="D1143" s="2" t="s">
        <v>21</v>
      </c>
      <c r="E1143" s="2">
        <v>24</v>
      </c>
      <c r="F1143" s="3"/>
      <c r="G1143" s="2">
        <v>13</v>
      </c>
      <c r="H1143" s="2">
        <v>3</v>
      </c>
      <c r="I1143" s="2">
        <v>44</v>
      </c>
      <c r="J1143" s="2">
        <v>27</v>
      </c>
      <c r="K1143" s="2">
        <v>541</v>
      </c>
      <c r="L1143" s="2">
        <v>3</v>
      </c>
      <c r="M1143" s="2">
        <v>20</v>
      </c>
      <c r="N1143" s="2">
        <v>374</v>
      </c>
      <c r="O1143" s="2">
        <v>13.9</v>
      </c>
      <c r="P1143" s="2">
        <v>167</v>
      </c>
      <c r="Q1143" s="2">
        <v>6.2</v>
      </c>
      <c r="R1143" s="2">
        <v>20.7</v>
      </c>
      <c r="S1143" s="2">
        <v>0</v>
      </c>
      <c r="T1143" s="3"/>
      <c r="U1143" s="2">
        <v>3</v>
      </c>
      <c r="V1143" s="2">
        <v>6.8</v>
      </c>
      <c r="W1143" s="2">
        <v>0</v>
      </c>
      <c r="X1143" s="2">
        <v>127.2</v>
      </c>
      <c r="Y1143" t="str">
        <f t="shared" si="68"/>
        <v>Robert Foster</v>
      </c>
      <c r="Z1143" t="str">
        <f t="shared" si="69"/>
        <v>2018-Robert Foster</v>
      </c>
      <c r="AA1143" s="13">
        <f t="shared" si="70"/>
        <v>665.84615384615381</v>
      </c>
      <c r="AB1143">
        <f t="shared" si="71"/>
        <v>205.53846153846155</v>
      </c>
    </row>
    <row r="1144" spans="1:28" x14ac:dyDescent="0.2">
      <c r="A1144">
        <v>2018</v>
      </c>
      <c r="B1144" s="1">
        <v>153</v>
      </c>
      <c r="C1144" s="2" t="s">
        <v>973</v>
      </c>
      <c r="D1144" s="2" t="s">
        <v>37</v>
      </c>
      <c r="E1144" s="2">
        <v>24</v>
      </c>
      <c r="F1144" s="3"/>
      <c r="G1144" s="2">
        <v>16</v>
      </c>
      <c r="H1144" s="2">
        <v>4</v>
      </c>
      <c r="I1144" s="2">
        <v>36</v>
      </c>
      <c r="J1144" s="2">
        <v>27</v>
      </c>
      <c r="K1144" s="2">
        <v>307</v>
      </c>
      <c r="L1144" s="2">
        <v>3</v>
      </c>
      <c r="M1144" s="2">
        <v>19</v>
      </c>
      <c r="N1144" s="2">
        <v>197</v>
      </c>
      <c r="O1144" s="2">
        <v>7.3</v>
      </c>
      <c r="P1144" s="2">
        <v>110</v>
      </c>
      <c r="Q1144" s="2">
        <v>4.0999999999999996</v>
      </c>
      <c r="R1144" s="2">
        <v>8.3000000000000007</v>
      </c>
      <c r="S1144" s="2">
        <v>2</v>
      </c>
      <c r="T1144" s="2">
        <v>13.5</v>
      </c>
      <c r="U1144" s="2">
        <v>2</v>
      </c>
      <c r="V1144" s="2">
        <v>5.6</v>
      </c>
      <c r="W1144" s="2">
        <v>2</v>
      </c>
      <c r="X1144" s="2">
        <v>104.7</v>
      </c>
      <c r="Y1144" t="str">
        <f t="shared" si="68"/>
        <v>Blake Jarwin</v>
      </c>
      <c r="Z1144" t="str">
        <f t="shared" si="69"/>
        <v>2018-Blake Jarwin</v>
      </c>
      <c r="AA1144" s="13">
        <f t="shared" si="70"/>
        <v>307</v>
      </c>
      <c r="AB1144">
        <f t="shared" si="71"/>
        <v>110</v>
      </c>
    </row>
    <row r="1145" spans="1:28" x14ac:dyDescent="0.2">
      <c r="A1145">
        <v>2018</v>
      </c>
      <c r="B1145" s="1">
        <v>154</v>
      </c>
      <c r="C1145" s="2" t="s">
        <v>974</v>
      </c>
      <c r="D1145" s="2" t="s">
        <v>43</v>
      </c>
      <c r="E1145" s="2">
        <v>33</v>
      </c>
      <c r="F1145" s="2" t="s">
        <v>232</v>
      </c>
      <c r="G1145" s="2">
        <v>9</v>
      </c>
      <c r="H1145" s="2">
        <v>9</v>
      </c>
      <c r="I1145" s="2">
        <v>38</v>
      </c>
      <c r="J1145" s="2">
        <v>27</v>
      </c>
      <c r="K1145" s="2">
        <v>291</v>
      </c>
      <c r="L1145" s="2">
        <v>4</v>
      </c>
      <c r="M1145" s="2">
        <v>18</v>
      </c>
      <c r="N1145" s="2">
        <v>207</v>
      </c>
      <c r="O1145" s="2">
        <v>7.7</v>
      </c>
      <c r="P1145" s="2">
        <v>84</v>
      </c>
      <c r="Q1145" s="2">
        <v>3.1</v>
      </c>
      <c r="R1145" s="2">
        <v>8.9</v>
      </c>
      <c r="S1145" s="2">
        <v>1</v>
      </c>
      <c r="T1145" s="2">
        <v>27</v>
      </c>
      <c r="U1145" s="2">
        <v>1</v>
      </c>
      <c r="V1145" s="2">
        <v>2.6</v>
      </c>
      <c r="W1145" s="2">
        <v>0</v>
      </c>
      <c r="X1145" s="2">
        <v>128.30000000000001</v>
      </c>
      <c r="Y1145" t="str">
        <f t="shared" si="68"/>
        <v>Greg Olsen</v>
      </c>
      <c r="Z1145" t="str">
        <f t="shared" si="69"/>
        <v>2018-Greg Olsen</v>
      </c>
      <c r="AA1145" s="13">
        <f t="shared" si="70"/>
        <v>517.33333333333337</v>
      </c>
      <c r="AB1145">
        <f t="shared" si="71"/>
        <v>149.33333333333334</v>
      </c>
    </row>
    <row r="1146" spans="1:28" x14ac:dyDescent="0.2">
      <c r="A1146">
        <v>2018</v>
      </c>
      <c r="B1146" s="1">
        <v>155</v>
      </c>
      <c r="C1146" s="2" t="s">
        <v>299</v>
      </c>
      <c r="D1146" s="2" t="s">
        <v>58</v>
      </c>
      <c r="E1146" s="2">
        <v>24</v>
      </c>
      <c r="F1146" s="3"/>
      <c r="G1146" s="2">
        <v>16</v>
      </c>
      <c r="H1146" s="2">
        <v>4</v>
      </c>
      <c r="I1146" s="2">
        <v>46</v>
      </c>
      <c r="J1146" s="2">
        <v>27</v>
      </c>
      <c r="K1146" s="2">
        <v>268</v>
      </c>
      <c r="L1146" s="2">
        <v>2</v>
      </c>
      <c r="M1146" s="2">
        <v>15</v>
      </c>
      <c r="N1146" s="2">
        <v>187</v>
      </c>
      <c r="O1146" s="2">
        <v>6.9</v>
      </c>
      <c r="P1146" s="2">
        <v>81</v>
      </c>
      <c r="Q1146" s="2">
        <v>3</v>
      </c>
      <c r="R1146" s="2">
        <v>9.5</v>
      </c>
      <c r="S1146" s="2">
        <v>1</v>
      </c>
      <c r="T1146" s="2">
        <v>27</v>
      </c>
      <c r="U1146" s="2">
        <v>4</v>
      </c>
      <c r="V1146" s="2">
        <v>8.6999999999999993</v>
      </c>
      <c r="W1146" s="2">
        <v>2</v>
      </c>
      <c r="X1146" s="2">
        <v>71.599999999999994</v>
      </c>
      <c r="Y1146" t="str">
        <f t="shared" si="68"/>
        <v>Zach Pascal</v>
      </c>
      <c r="Z1146" t="str">
        <f t="shared" si="69"/>
        <v>2018-Zach Pascal</v>
      </c>
      <c r="AA1146" s="13">
        <f t="shared" si="70"/>
        <v>268</v>
      </c>
      <c r="AB1146">
        <f t="shared" si="71"/>
        <v>81</v>
      </c>
    </row>
    <row r="1147" spans="1:28" x14ac:dyDescent="0.2">
      <c r="A1147">
        <v>2018</v>
      </c>
      <c r="B1147" s="1">
        <v>156</v>
      </c>
      <c r="C1147" s="2" t="s">
        <v>567</v>
      </c>
      <c r="D1147" s="2" t="s">
        <v>53</v>
      </c>
      <c r="E1147" s="2">
        <v>23</v>
      </c>
      <c r="F1147" s="2" t="s">
        <v>169</v>
      </c>
      <c r="G1147" s="2">
        <v>12</v>
      </c>
      <c r="H1147" s="2">
        <v>7</v>
      </c>
      <c r="I1147" s="2">
        <v>45</v>
      </c>
      <c r="J1147" s="2">
        <v>27</v>
      </c>
      <c r="K1147" s="2">
        <v>467</v>
      </c>
      <c r="L1147" s="2">
        <v>5</v>
      </c>
      <c r="M1147" s="2">
        <v>19</v>
      </c>
      <c r="N1147" s="2">
        <v>262</v>
      </c>
      <c r="O1147" s="2">
        <v>9.6999999999999993</v>
      </c>
      <c r="P1147" s="2">
        <v>205</v>
      </c>
      <c r="Q1147" s="2">
        <v>7.6</v>
      </c>
      <c r="R1147" s="2">
        <v>11.1</v>
      </c>
      <c r="S1147" s="2">
        <v>4</v>
      </c>
      <c r="T1147" s="2">
        <v>6.8</v>
      </c>
      <c r="U1147" s="2">
        <v>2</v>
      </c>
      <c r="V1147" s="2">
        <v>4.4000000000000004</v>
      </c>
      <c r="W1147" s="2">
        <v>2</v>
      </c>
      <c r="X1147" s="2">
        <v>113.8</v>
      </c>
      <c r="Y1147" t="str">
        <f t="shared" si="68"/>
        <v>Dante Pettis</v>
      </c>
      <c r="Z1147" t="str">
        <f t="shared" si="69"/>
        <v>2018-Dante Pettis</v>
      </c>
      <c r="AA1147" s="13">
        <f t="shared" si="70"/>
        <v>622.66666666666663</v>
      </c>
      <c r="AB1147">
        <f t="shared" si="71"/>
        <v>273.33333333333331</v>
      </c>
    </row>
    <row r="1148" spans="1:28" x14ac:dyDescent="0.2">
      <c r="A1148">
        <v>2018</v>
      </c>
      <c r="B1148" s="1">
        <v>157</v>
      </c>
      <c r="C1148" s="2" t="s">
        <v>179</v>
      </c>
      <c r="D1148" s="2" t="s">
        <v>33</v>
      </c>
      <c r="E1148" s="2">
        <v>23</v>
      </c>
      <c r="F1148" s="3"/>
      <c r="G1148" s="2">
        <v>14</v>
      </c>
      <c r="H1148" s="2">
        <v>0</v>
      </c>
      <c r="I1148" s="2">
        <v>32</v>
      </c>
      <c r="J1148" s="2">
        <v>27</v>
      </c>
      <c r="K1148" s="2">
        <v>152</v>
      </c>
      <c r="L1148" s="2">
        <v>0</v>
      </c>
      <c r="M1148" s="2">
        <v>9</v>
      </c>
      <c r="N1148" s="2">
        <v>-8</v>
      </c>
      <c r="O1148" s="2">
        <v>-0.3</v>
      </c>
      <c r="P1148" s="2">
        <v>160</v>
      </c>
      <c r="Q1148" s="2">
        <v>5.9</v>
      </c>
      <c r="R1148" s="2">
        <v>-0.3</v>
      </c>
      <c r="S1148" s="2">
        <v>5</v>
      </c>
      <c r="T1148" s="2">
        <v>5.4</v>
      </c>
      <c r="U1148" s="2">
        <v>1</v>
      </c>
      <c r="V1148" s="2">
        <v>3.1</v>
      </c>
      <c r="W1148" s="2">
        <v>0</v>
      </c>
      <c r="X1148" s="2">
        <v>86.5</v>
      </c>
      <c r="Y1148" t="str">
        <f t="shared" si="68"/>
        <v>Ito Smith</v>
      </c>
      <c r="Z1148" t="str">
        <f t="shared" si="69"/>
        <v>2018-Ito Smith</v>
      </c>
      <c r="AA1148" s="13">
        <f t="shared" si="70"/>
        <v>173.71428571428572</v>
      </c>
      <c r="AB1148">
        <f t="shared" si="71"/>
        <v>182.85714285714286</v>
      </c>
    </row>
    <row r="1149" spans="1:28" x14ac:dyDescent="0.2">
      <c r="A1149">
        <v>2018</v>
      </c>
      <c r="B1149" s="1">
        <v>158</v>
      </c>
      <c r="C1149" s="2" t="s">
        <v>82</v>
      </c>
      <c r="D1149" s="2" t="s">
        <v>19</v>
      </c>
      <c r="E1149" s="2">
        <v>23</v>
      </c>
      <c r="F1149" s="2" t="s">
        <v>24</v>
      </c>
      <c r="G1149" s="2">
        <v>16</v>
      </c>
      <c r="H1149" s="2">
        <v>8</v>
      </c>
      <c r="I1149" s="2">
        <v>41</v>
      </c>
      <c r="J1149" s="2">
        <v>27</v>
      </c>
      <c r="K1149" s="2">
        <v>210</v>
      </c>
      <c r="L1149" s="2">
        <v>0</v>
      </c>
      <c r="M1149" s="2">
        <v>11</v>
      </c>
      <c r="N1149" s="2">
        <v>-13</v>
      </c>
      <c r="O1149" s="2">
        <v>-0.5</v>
      </c>
      <c r="P1149" s="2">
        <v>223</v>
      </c>
      <c r="Q1149" s="2">
        <v>8.3000000000000007</v>
      </c>
      <c r="R1149" s="2">
        <v>0.8</v>
      </c>
      <c r="S1149" s="2">
        <v>2</v>
      </c>
      <c r="T1149" s="2">
        <v>13.5</v>
      </c>
      <c r="U1149" s="2">
        <v>0</v>
      </c>
      <c r="V1149" s="2">
        <v>0</v>
      </c>
      <c r="W1149" s="2">
        <v>0</v>
      </c>
      <c r="X1149" s="2">
        <v>78.3</v>
      </c>
      <c r="Y1149" t="str">
        <f t="shared" si="68"/>
        <v>Jamaal Williams</v>
      </c>
      <c r="Z1149" t="str">
        <f t="shared" si="69"/>
        <v>2018-Jamaal Williams</v>
      </c>
      <c r="AA1149" s="13">
        <f t="shared" si="70"/>
        <v>210</v>
      </c>
      <c r="AB1149">
        <f t="shared" si="71"/>
        <v>223</v>
      </c>
    </row>
    <row r="1150" spans="1:28" x14ac:dyDescent="0.2">
      <c r="A1150">
        <v>2018</v>
      </c>
      <c r="B1150" s="1">
        <v>159</v>
      </c>
      <c r="C1150" s="2" t="s">
        <v>975</v>
      </c>
      <c r="D1150" s="2" t="s">
        <v>58</v>
      </c>
      <c r="E1150" s="2">
        <v>28</v>
      </c>
      <c r="F1150" s="2" t="s">
        <v>311</v>
      </c>
      <c r="G1150" s="2">
        <v>6</v>
      </c>
      <c r="H1150" s="2">
        <v>6</v>
      </c>
      <c r="I1150" s="2">
        <v>33</v>
      </c>
      <c r="J1150" s="2">
        <v>26</v>
      </c>
      <c r="K1150" s="2">
        <v>245</v>
      </c>
      <c r="L1150" s="2">
        <v>2</v>
      </c>
      <c r="M1150" s="2">
        <v>14</v>
      </c>
      <c r="N1150" s="2">
        <v>137</v>
      </c>
      <c r="O1150" s="2">
        <v>5.3</v>
      </c>
      <c r="P1150" s="2">
        <v>108</v>
      </c>
      <c r="Q1150" s="2">
        <v>4.2</v>
      </c>
      <c r="R1150" s="2">
        <v>5.4</v>
      </c>
      <c r="S1150" s="2">
        <v>0</v>
      </c>
      <c r="T1150" s="3"/>
      <c r="U1150" s="2">
        <v>0</v>
      </c>
      <c r="V1150" s="2">
        <v>0</v>
      </c>
      <c r="W1150" s="2">
        <v>1</v>
      </c>
      <c r="X1150" s="2">
        <v>105.2</v>
      </c>
      <c r="Y1150" t="str">
        <f t="shared" si="68"/>
        <v>Jack Doyle</v>
      </c>
      <c r="Z1150" t="str">
        <f t="shared" si="69"/>
        <v>2018-Jack Doyle</v>
      </c>
      <c r="AA1150" s="13">
        <f t="shared" si="70"/>
        <v>653.33333333333337</v>
      </c>
      <c r="AB1150">
        <f t="shared" si="71"/>
        <v>288</v>
      </c>
    </row>
    <row r="1151" spans="1:28" x14ac:dyDescent="0.2">
      <c r="A1151">
        <v>2018</v>
      </c>
      <c r="B1151" s="1">
        <v>160</v>
      </c>
      <c r="C1151" s="2" t="s">
        <v>45</v>
      </c>
      <c r="D1151" s="2" t="s">
        <v>62</v>
      </c>
      <c r="E1151" s="2">
        <v>23</v>
      </c>
      <c r="F1151" s="2" t="s">
        <v>17</v>
      </c>
      <c r="G1151" s="2">
        <v>11</v>
      </c>
      <c r="H1151" s="2">
        <v>11</v>
      </c>
      <c r="I1151" s="2">
        <v>35</v>
      </c>
      <c r="J1151" s="2">
        <v>26</v>
      </c>
      <c r="K1151" s="2">
        <v>378</v>
      </c>
      <c r="L1151" s="2">
        <v>7</v>
      </c>
      <c r="M1151" s="2">
        <v>16</v>
      </c>
      <c r="N1151" s="2">
        <v>40</v>
      </c>
      <c r="O1151" s="2">
        <v>1.5</v>
      </c>
      <c r="P1151" s="2">
        <v>338</v>
      </c>
      <c r="Q1151" s="2">
        <v>13</v>
      </c>
      <c r="R1151" s="2">
        <v>1.9</v>
      </c>
      <c r="S1151" s="2">
        <v>8</v>
      </c>
      <c r="T1151" s="2">
        <v>3.3</v>
      </c>
      <c r="U1151" s="2">
        <v>3</v>
      </c>
      <c r="V1151" s="2">
        <v>8.6</v>
      </c>
      <c r="W1151" s="2">
        <v>0</v>
      </c>
      <c r="X1151" s="2">
        <v>148.6</v>
      </c>
      <c r="Y1151" t="str">
        <f t="shared" si="68"/>
        <v>Kareem Hunt</v>
      </c>
      <c r="Z1151" t="str">
        <f t="shared" si="69"/>
        <v>2018-Kareem Hunt</v>
      </c>
      <c r="AA1151" s="13">
        <f t="shared" si="70"/>
        <v>549.81818181818187</v>
      </c>
      <c r="AB1151">
        <f t="shared" si="71"/>
        <v>491.63636363636363</v>
      </c>
    </row>
    <row r="1152" spans="1:28" x14ac:dyDescent="0.2">
      <c r="A1152">
        <v>2018</v>
      </c>
      <c r="B1152" s="1">
        <v>161</v>
      </c>
      <c r="C1152" s="2" t="s">
        <v>110</v>
      </c>
      <c r="D1152" s="2" t="s">
        <v>19</v>
      </c>
      <c r="E1152" s="2">
        <v>24</v>
      </c>
      <c r="F1152" s="2" t="s">
        <v>17</v>
      </c>
      <c r="G1152" s="2">
        <v>12</v>
      </c>
      <c r="H1152" s="2">
        <v>8</v>
      </c>
      <c r="I1152" s="2">
        <v>35</v>
      </c>
      <c r="J1152" s="2">
        <v>26</v>
      </c>
      <c r="K1152" s="2">
        <v>206</v>
      </c>
      <c r="L1152" s="2">
        <v>1</v>
      </c>
      <c r="M1152" s="2">
        <v>12</v>
      </c>
      <c r="N1152" s="2">
        <v>-15</v>
      </c>
      <c r="O1152" s="2">
        <v>-0.6</v>
      </c>
      <c r="P1152" s="2">
        <v>221</v>
      </c>
      <c r="Q1152" s="2">
        <v>8.5</v>
      </c>
      <c r="R1152" s="2">
        <v>0.3</v>
      </c>
      <c r="S1152" s="2">
        <v>2</v>
      </c>
      <c r="T1152" s="2">
        <v>13</v>
      </c>
      <c r="U1152" s="2">
        <v>4</v>
      </c>
      <c r="V1152" s="2">
        <v>11.4</v>
      </c>
      <c r="W1152" s="2">
        <v>0</v>
      </c>
      <c r="X1152" s="2">
        <v>98</v>
      </c>
      <c r="Y1152" t="str">
        <f t="shared" si="68"/>
        <v>Aaron Jones</v>
      </c>
      <c r="Z1152" t="str">
        <f t="shared" si="69"/>
        <v>2018-Aaron Jones</v>
      </c>
      <c r="AA1152" s="13">
        <f t="shared" si="70"/>
        <v>274.66666666666669</v>
      </c>
      <c r="AB1152">
        <f t="shared" si="71"/>
        <v>294.66666666666669</v>
      </c>
    </row>
    <row r="1153" spans="1:28" x14ac:dyDescent="0.2">
      <c r="A1153">
        <v>2018</v>
      </c>
      <c r="B1153" s="1">
        <v>162</v>
      </c>
      <c r="C1153" s="2" t="s">
        <v>275</v>
      </c>
      <c r="D1153" s="2" t="s">
        <v>51</v>
      </c>
      <c r="E1153" s="2">
        <v>23</v>
      </c>
      <c r="F1153" s="2" t="s">
        <v>181</v>
      </c>
      <c r="G1153" s="2">
        <v>16</v>
      </c>
      <c r="H1153" s="2">
        <v>7</v>
      </c>
      <c r="I1153" s="2">
        <v>53</v>
      </c>
      <c r="J1153" s="2">
        <v>26</v>
      </c>
      <c r="K1153" s="2">
        <v>445</v>
      </c>
      <c r="L1153" s="2">
        <v>5</v>
      </c>
      <c r="M1153" s="2">
        <v>19</v>
      </c>
      <c r="N1153" s="2">
        <v>352</v>
      </c>
      <c r="O1153" s="2">
        <v>13.5</v>
      </c>
      <c r="P1153" s="2">
        <v>93</v>
      </c>
      <c r="Q1153" s="2">
        <v>3.6</v>
      </c>
      <c r="R1153" s="2">
        <v>15.9</v>
      </c>
      <c r="S1153" s="2">
        <v>0</v>
      </c>
      <c r="T1153" s="3"/>
      <c r="U1153" s="2">
        <v>3</v>
      </c>
      <c r="V1153" s="2">
        <v>5.7</v>
      </c>
      <c r="W1153" s="2">
        <v>2</v>
      </c>
      <c r="X1153" s="2">
        <v>93.7</v>
      </c>
      <c r="Y1153" t="str">
        <f t="shared" si="68"/>
        <v>David Moore</v>
      </c>
      <c r="Z1153" t="str">
        <f t="shared" si="69"/>
        <v>2018-David Moore</v>
      </c>
      <c r="AA1153" s="13">
        <f t="shared" si="70"/>
        <v>445</v>
      </c>
      <c r="AB1153">
        <f t="shared" si="71"/>
        <v>93</v>
      </c>
    </row>
    <row r="1154" spans="1:28" x14ac:dyDescent="0.2">
      <c r="A1154">
        <v>2018</v>
      </c>
      <c r="B1154" s="1">
        <v>163</v>
      </c>
      <c r="C1154" s="2" t="s">
        <v>133</v>
      </c>
      <c r="D1154" s="2" t="s">
        <v>72</v>
      </c>
      <c r="E1154" s="2">
        <v>22</v>
      </c>
      <c r="F1154" s="3"/>
      <c r="G1154" s="2">
        <v>14</v>
      </c>
      <c r="H1154" s="2">
        <v>3</v>
      </c>
      <c r="I1154" s="2">
        <v>29</v>
      </c>
      <c r="J1154" s="2">
        <v>26</v>
      </c>
      <c r="K1154" s="2">
        <v>199</v>
      </c>
      <c r="L1154" s="2">
        <v>3</v>
      </c>
      <c r="M1154" s="2">
        <v>10</v>
      </c>
      <c r="N1154" s="2">
        <v>-16</v>
      </c>
      <c r="O1154" s="2">
        <v>-0.6</v>
      </c>
      <c r="P1154" s="2">
        <v>215</v>
      </c>
      <c r="Q1154" s="2">
        <v>8.3000000000000007</v>
      </c>
      <c r="R1154" s="2">
        <v>0.1</v>
      </c>
      <c r="S1154" s="2">
        <v>6</v>
      </c>
      <c r="T1154" s="2">
        <v>4.3</v>
      </c>
      <c r="U1154" s="2">
        <v>0</v>
      </c>
      <c r="V1154" s="2">
        <v>0</v>
      </c>
      <c r="W1154" s="2">
        <v>0</v>
      </c>
      <c r="X1154" s="2">
        <v>129.69999999999999</v>
      </c>
      <c r="Y1154" t="str">
        <f t="shared" si="68"/>
        <v>Jaylen Samuels</v>
      </c>
      <c r="Z1154" t="str">
        <f t="shared" si="69"/>
        <v>2018-Jaylen Samuels</v>
      </c>
      <c r="AA1154" s="13">
        <f t="shared" si="70"/>
        <v>227.42857142857142</v>
      </c>
      <c r="AB1154">
        <f t="shared" si="71"/>
        <v>245.71428571428572</v>
      </c>
    </row>
    <row r="1155" spans="1:28" x14ac:dyDescent="0.2">
      <c r="A1155">
        <v>2018</v>
      </c>
      <c r="B1155" s="1">
        <v>164</v>
      </c>
      <c r="C1155" s="2" t="s">
        <v>571</v>
      </c>
      <c r="D1155" s="2" t="s">
        <v>26</v>
      </c>
      <c r="E1155" s="2">
        <v>24</v>
      </c>
      <c r="F1155" s="2" t="s">
        <v>181</v>
      </c>
      <c r="G1155" s="2">
        <v>16</v>
      </c>
      <c r="H1155" s="2">
        <v>13</v>
      </c>
      <c r="I1155" s="2">
        <v>47</v>
      </c>
      <c r="J1155" s="2">
        <v>26</v>
      </c>
      <c r="K1155" s="2">
        <v>316</v>
      </c>
      <c r="L1155" s="2">
        <v>2</v>
      </c>
      <c r="M1155" s="2">
        <v>22</v>
      </c>
      <c r="N1155" s="2">
        <v>242</v>
      </c>
      <c r="O1155" s="2">
        <v>9.3000000000000007</v>
      </c>
      <c r="P1155" s="2">
        <v>74</v>
      </c>
      <c r="Q1155" s="2">
        <v>2.8</v>
      </c>
      <c r="R1155" s="2">
        <v>10.9</v>
      </c>
      <c r="S1155" s="2">
        <v>0</v>
      </c>
      <c r="T1155" s="3"/>
      <c r="U1155" s="2">
        <v>1</v>
      </c>
      <c r="V1155" s="2">
        <v>2.1</v>
      </c>
      <c r="W1155" s="2">
        <v>3</v>
      </c>
      <c r="X1155" s="2">
        <v>63.8</v>
      </c>
      <c r="Y1155" t="str">
        <f t="shared" ref="Y1155:Y1218" si="72">SUBSTITUTE(SUBSTITUTE(C1155,"*",""),"+","")</f>
        <v>Tajae Sharpe</v>
      </c>
      <c r="Z1155" t="str">
        <f t="shared" ref="Z1155:Z1218" si="73">TRIM(CONCATENATE(A1155,"-",Y1155))</f>
        <v>2018-Tajae Sharpe</v>
      </c>
      <c r="AA1155" s="13">
        <f t="shared" ref="AA1155:AA1218" si="74">K1155/G1155*16</f>
        <v>316</v>
      </c>
      <c r="AB1155">
        <f t="shared" ref="AB1155:AB1218" si="75">P1155/G1155*16</f>
        <v>74</v>
      </c>
    </row>
    <row r="1156" spans="1:28" x14ac:dyDescent="0.2">
      <c r="A1156">
        <v>2018</v>
      </c>
      <c r="B1156" s="1">
        <v>165</v>
      </c>
      <c r="C1156" s="2" t="s">
        <v>976</v>
      </c>
      <c r="D1156" s="2" t="s">
        <v>37</v>
      </c>
      <c r="E1156" s="2">
        <v>25</v>
      </c>
      <c r="F1156" s="2" t="s">
        <v>232</v>
      </c>
      <c r="G1156" s="2">
        <v>9</v>
      </c>
      <c r="H1156" s="2">
        <v>9</v>
      </c>
      <c r="I1156" s="2">
        <v>32</v>
      </c>
      <c r="J1156" s="2">
        <v>26</v>
      </c>
      <c r="K1156" s="2">
        <v>242</v>
      </c>
      <c r="L1156" s="2">
        <v>1</v>
      </c>
      <c r="M1156" s="2">
        <v>11</v>
      </c>
      <c r="N1156" s="2">
        <v>78</v>
      </c>
      <c r="O1156" s="2">
        <v>3</v>
      </c>
      <c r="P1156" s="2">
        <v>164</v>
      </c>
      <c r="Q1156" s="2">
        <v>6.3</v>
      </c>
      <c r="R1156" s="2">
        <v>4.3</v>
      </c>
      <c r="S1156" s="2">
        <v>1</v>
      </c>
      <c r="T1156" s="2">
        <v>26</v>
      </c>
      <c r="U1156" s="2">
        <v>0</v>
      </c>
      <c r="V1156" s="2">
        <v>0</v>
      </c>
      <c r="W1156" s="2">
        <v>0</v>
      </c>
      <c r="X1156" s="2">
        <v>108.6</v>
      </c>
      <c r="Y1156" t="str">
        <f t="shared" si="72"/>
        <v>Geoff Swaim</v>
      </c>
      <c r="Z1156" t="str">
        <f t="shared" si="73"/>
        <v>2018-Geoff Swaim</v>
      </c>
      <c r="AA1156" s="13">
        <f t="shared" si="74"/>
        <v>430.22222222222223</v>
      </c>
      <c r="AB1156">
        <f t="shared" si="75"/>
        <v>291.55555555555554</v>
      </c>
    </row>
    <row r="1157" spans="1:28" x14ac:dyDescent="0.2">
      <c r="A1157">
        <v>2018</v>
      </c>
      <c r="B1157" s="1">
        <v>166</v>
      </c>
      <c r="C1157" s="2" t="s">
        <v>977</v>
      </c>
      <c r="D1157" s="2" t="s">
        <v>53</v>
      </c>
      <c r="E1157" s="2">
        <v>24</v>
      </c>
      <c r="F1157" s="3"/>
      <c r="G1157" s="2">
        <v>14</v>
      </c>
      <c r="H1157" s="2">
        <v>0</v>
      </c>
      <c r="I1157" s="2">
        <v>41</v>
      </c>
      <c r="J1157" s="2">
        <v>26</v>
      </c>
      <c r="K1157" s="2">
        <v>215</v>
      </c>
      <c r="L1157" s="2">
        <v>1</v>
      </c>
      <c r="M1157" s="2">
        <v>11</v>
      </c>
      <c r="N1157" s="2">
        <v>114</v>
      </c>
      <c r="O1157" s="2">
        <v>4.4000000000000004</v>
      </c>
      <c r="P1157" s="2">
        <v>101</v>
      </c>
      <c r="Q1157" s="2">
        <v>3.9</v>
      </c>
      <c r="R1157" s="2">
        <v>5.8</v>
      </c>
      <c r="S1157" s="2">
        <v>1</v>
      </c>
      <c r="T1157" s="2">
        <v>26</v>
      </c>
      <c r="U1157" s="2">
        <v>2</v>
      </c>
      <c r="V1157" s="2">
        <v>4.9000000000000004</v>
      </c>
      <c r="W1157" s="2">
        <v>2</v>
      </c>
      <c r="X1157" s="2">
        <v>64.599999999999994</v>
      </c>
      <c r="Y1157" t="str">
        <f t="shared" si="72"/>
        <v>Trent Taylor</v>
      </c>
      <c r="Z1157" t="str">
        <f t="shared" si="73"/>
        <v>2018-Trent Taylor</v>
      </c>
      <c r="AA1157" s="13">
        <f t="shared" si="74"/>
        <v>245.71428571428572</v>
      </c>
      <c r="AB1157">
        <f t="shared" si="75"/>
        <v>115.42857142857143</v>
      </c>
    </row>
    <row r="1158" spans="1:28" x14ac:dyDescent="0.2">
      <c r="A1158">
        <v>2018</v>
      </c>
      <c r="B1158" s="1">
        <v>167</v>
      </c>
      <c r="C1158" s="2" t="s">
        <v>239</v>
      </c>
      <c r="D1158" s="2" t="s">
        <v>78</v>
      </c>
      <c r="E1158" s="2">
        <v>26</v>
      </c>
      <c r="F1158" s="3"/>
      <c r="G1158" s="2">
        <v>7</v>
      </c>
      <c r="H1158" s="2">
        <v>3</v>
      </c>
      <c r="I1158" s="2">
        <v>35</v>
      </c>
      <c r="J1158" s="2">
        <v>26</v>
      </c>
      <c r="K1158" s="2">
        <v>391</v>
      </c>
      <c r="L1158" s="2">
        <v>4</v>
      </c>
      <c r="M1158" s="2">
        <v>11</v>
      </c>
      <c r="N1158" s="2">
        <v>56</v>
      </c>
      <c r="O1158" s="2">
        <v>2.2000000000000002</v>
      </c>
      <c r="P1158" s="2">
        <v>335</v>
      </c>
      <c r="Q1158" s="2">
        <v>12.9</v>
      </c>
      <c r="R1158" s="2">
        <v>7</v>
      </c>
      <c r="S1158" s="2">
        <v>3</v>
      </c>
      <c r="T1158" s="2">
        <v>8.6999999999999993</v>
      </c>
      <c r="U1158" s="2">
        <v>1</v>
      </c>
      <c r="V1158" s="2">
        <v>2.9</v>
      </c>
      <c r="W1158" s="2">
        <v>2</v>
      </c>
      <c r="X1158" s="2">
        <v>124.8</v>
      </c>
      <c r="Y1158" t="str">
        <f t="shared" si="72"/>
        <v>Albert Wilson</v>
      </c>
      <c r="Z1158" t="str">
        <f t="shared" si="73"/>
        <v>2018-Albert Wilson</v>
      </c>
      <c r="AA1158" s="13">
        <f t="shared" si="74"/>
        <v>893.71428571428567</v>
      </c>
      <c r="AB1158">
        <f t="shared" si="75"/>
        <v>765.71428571428567</v>
      </c>
    </row>
    <row r="1159" spans="1:28" x14ac:dyDescent="0.2">
      <c r="A1159">
        <v>2018</v>
      </c>
      <c r="B1159" s="1">
        <v>168</v>
      </c>
      <c r="C1159" s="2" t="s">
        <v>978</v>
      </c>
      <c r="D1159" s="2" t="s">
        <v>115</v>
      </c>
      <c r="E1159" s="2">
        <v>27</v>
      </c>
      <c r="F1159" s="3"/>
      <c r="G1159" s="2">
        <v>15</v>
      </c>
      <c r="H1159" s="2">
        <v>10</v>
      </c>
      <c r="I1159" s="2">
        <v>67</v>
      </c>
      <c r="J1159" s="2">
        <v>25</v>
      </c>
      <c r="K1159" s="2">
        <v>380</v>
      </c>
      <c r="L1159" s="2">
        <v>1</v>
      </c>
      <c r="M1159" s="2">
        <v>16</v>
      </c>
      <c r="N1159" s="2">
        <v>316</v>
      </c>
      <c r="O1159" s="2">
        <v>12.6</v>
      </c>
      <c r="P1159" s="2">
        <v>64</v>
      </c>
      <c r="Q1159" s="2">
        <v>2.6</v>
      </c>
      <c r="R1159" s="2">
        <v>15.6</v>
      </c>
      <c r="S1159" s="2">
        <v>0</v>
      </c>
      <c r="T1159" s="3"/>
      <c r="U1159" s="2">
        <v>2</v>
      </c>
      <c r="V1159" s="2">
        <v>3</v>
      </c>
      <c r="W1159" s="3"/>
      <c r="X1159" s="2">
        <v>61.8</v>
      </c>
      <c r="Y1159" t="str">
        <f t="shared" si="72"/>
        <v>Kelvin Benjamin</v>
      </c>
      <c r="Z1159" t="str">
        <f t="shared" si="73"/>
        <v>2018-Kelvin Benjamin</v>
      </c>
      <c r="AA1159" s="13">
        <f t="shared" si="74"/>
        <v>405.33333333333331</v>
      </c>
      <c r="AB1159">
        <f t="shared" si="75"/>
        <v>68.266666666666666</v>
      </c>
    </row>
    <row r="1160" spans="1:28" x14ac:dyDescent="0.2">
      <c r="A1160">
        <v>2018</v>
      </c>
      <c r="B1160" s="1">
        <v>169</v>
      </c>
      <c r="C1160" s="2" t="s">
        <v>979</v>
      </c>
      <c r="D1160" s="2" t="s">
        <v>70</v>
      </c>
      <c r="E1160" s="2">
        <v>34</v>
      </c>
      <c r="F1160" s="2" t="s">
        <v>311</v>
      </c>
      <c r="G1160" s="2">
        <v>14</v>
      </c>
      <c r="H1160" s="2">
        <v>8</v>
      </c>
      <c r="I1160" s="2">
        <v>36</v>
      </c>
      <c r="J1160" s="2">
        <v>25</v>
      </c>
      <c r="K1160" s="2">
        <v>367</v>
      </c>
      <c r="L1160" s="2">
        <v>2</v>
      </c>
      <c r="M1160" s="2">
        <v>15</v>
      </c>
      <c r="N1160" s="2">
        <v>192</v>
      </c>
      <c r="O1160" s="2">
        <v>7.7</v>
      </c>
      <c r="P1160" s="2">
        <v>175</v>
      </c>
      <c r="Q1160" s="2">
        <v>7</v>
      </c>
      <c r="R1160" s="2">
        <v>11.4</v>
      </c>
      <c r="S1160" s="2">
        <v>1</v>
      </c>
      <c r="T1160" s="2">
        <v>25</v>
      </c>
      <c r="U1160" s="2">
        <v>3</v>
      </c>
      <c r="V1160" s="2">
        <v>8.3000000000000007</v>
      </c>
      <c r="W1160" s="2">
        <v>1</v>
      </c>
      <c r="X1160" s="2">
        <v>109.4</v>
      </c>
      <c r="Y1160" t="str">
        <f t="shared" si="72"/>
        <v>Vernon Davis</v>
      </c>
      <c r="Z1160" t="str">
        <f t="shared" si="73"/>
        <v>2018-Vernon Davis</v>
      </c>
      <c r="AA1160" s="13">
        <f t="shared" si="74"/>
        <v>419.42857142857144</v>
      </c>
      <c r="AB1160">
        <f t="shared" si="75"/>
        <v>200</v>
      </c>
    </row>
    <row r="1161" spans="1:28" x14ac:dyDescent="0.2">
      <c r="A1161">
        <v>2018</v>
      </c>
      <c r="B1161" s="1">
        <v>170</v>
      </c>
      <c r="C1161" s="2" t="s">
        <v>980</v>
      </c>
      <c r="D1161" s="2" t="s">
        <v>35</v>
      </c>
      <c r="E1161" s="2">
        <v>30</v>
      </c>
      <c r="F1161" s="2" t="s">
        <v>232</v>
      </c>
      <c r="G1161" s="2">
        <v>14</v>
      </c>
      <c r="H1161" s="2">
        <v>12</v>
      </c>
      <c r="I1161" s="2">
        <v>34</v>
      </c>
      <c r="J1161" s="2">
        <v>25</v>
      </c>
      <c r="K1161" s="2">
        <v>272</v>
      </c>
      <c r="L1161" s="2">
        <v>1</v>
      </c>
      <c r="M1161" s="2">
        <v>13</v>
      </c>
      <c r="N1161" s="2">
        <v>142</v>
      </c>
      <c r="O1161" s="2">
        <v>5.7</v>
      </c>
      <c r="P1161" s="2">
        <v>130</v>
      </c>
      <c r="Q1161" s="2">
        <v>5.2</v>
      </c>
      <c r="R1161" s="2">
        <v>6.3</v>
      </c>
      <c r="S1161" s="2">
        <v>1</v>
      </c>
      <c r="T1161" s="2">
        <v>25</v>
      </c>
      <c r="U1161" s="2">
        <v>2</v>
      </c>
      <c r="V1161" s="2">
        <v>5.9</v>
      </c>
      <c r="W1161" s="2">
        <v>0</v>
      </c>
      <c r="X1161" s="2">
        <v>106.5</v>
      </c>
      <c r="Y1161" t="str">
        <f t="shared" si="72"/>
        <v>Rhett Ellison</v>
      </c>
      <c r="Z1161" t="str">
        <f t="shared" si="73"/>
        <v>2018-Rhett Ellison</v>
      </c>
      <c r="AA1161" s="13">
        <f t="shared" si="74"/>
        <v>310.85714285714283</v>
      </c>
      <c r="AB1161">
        <f t="shared" si="75"/>
        <v>148.57142857142858</v>
      </c>
    </row>
    <row r="1162" spans="1:28" x14ac:dyDescent="0.2">
      <c r="A1162">
        <v>2018</v>
      </c>
      <c r="B1162" s="1">
        <v>171</v>
      </c>
      <c r="C1162" s="2" t="s">
        <v>482</v>
      </c>
      <c r="D1162" s="2" t="s">
        <v>74</v>
      </c>
      <c r="E1162" s="2">
        <v>27</v>
      </c>
      <c r="F1162" s="2" t="s">
        <v>17</v>
      </c>
      <c r="G1162" s="2">
        <v>14</v>
      </c>
      <c r="H1162" s="2">
        <v>14</v>
      </c>
      <c r="I1162" s="2">
        <v>35</v>
      </c>
      <c r="J1162" s="2">
        <v>25</v>
      </c>
      <c r="K1162" s="2">
        <v>163</v>
      </c>
      <c r="L1162" s="2">
        <v>1</v>
      </c>
      <c r="M1162" s="2">
        <v>10</v>
      </c>
      <c r="N1162" s="2">
        <v>-8</v>
      </c>
      <c r="O1162" s="2">
        <v>-0.3</v>
      </c>
      <c r="P1162" s="2">
        <v>171</v>
      </c>
      <c r="Q1162" s="2">
        <v>6.8</v>
      </c>
      <c r="R1162" s="2">
        <v>0.7</v>
      </c>
      <c r="S1162" s="2">
        <v>1</v>
      </c>
      <c r="T1162" s="2">
        <v>25</v>
      </c>
      <c r="U1162" s="2">
        <v>2</v>
      </c>
      <c r="V1162" s="2">
        <v>5.7</v>
      </c>
      <c r="W1162" s="2">
        <v>2</v>
      </c>
      <c r="X1162" s="2">
        <v>66.7</v>
      </c>
      <c r="Y1162" t="str">
        <f t="shared" si="72"/>
        <v>Lamar Miller</v>
      </c>
      <c r="Z1162" t="str">
        <f t="shared" si="73"/>
        <v>2018-Lamar Miller</v>
      </c>
      <c r="AA1162" s="13">
        <f t="shared" si="74"/>
        <v>186.28571428571428</v>
      </c>
      <c r="AB1162">
        <f t="shared" si="75"/>
        <v>195.42857142857142</v>
      </c>
    </row>
    <row r="1163" spans="1:28" x14ac:dyDescent="0.2">
      <c r="A1163">
        <v>2018</v>
      </c>
      <c r="B1163" s="1">
        <v>172</v>
      </c>
      <c r="C1163" s="2" t="s">
        <v>162</v>
      </c>
      <c r="D1163" s="2" t="s">
        <v>115</v>
      </c>
      <c r="E1163" s="2">
        <v>25</v>
      </c>
      <c r="F1163" s="3"/>
      <c r="G1163" s="2">
        <v>13</v>
      </c>
      <c r="H1163" s="2">
        <v>0</v>
      </c>
      <c r="I1163" s="2">
        <v>40</v>
      </c>
      <c r="J1163" s="2">
        <v>25</v>
      </c>
      <c r="K1163" s="2">
        <v>235</v>
      </c>
      <c r="L1163" s="2">
        <v>0</v>
      </c>
      <c r="M1163" s="2">
        <v>7</v>
      </c>
      <c r="N1163" s="2">
        <v>22</v>
      </c>
      <c r="O1163" s="2">
        <v>0.9</v>
      </c>
      <c r="P1163" s="2">
        <v>213</v>
      </c>
      <c r="Q1163" s="2">
        <v>8.5</v>
      </c>
      <c r="R1163" s="2">
        <v>1.7</v>
      </c>
      <c r="S1163" s="2">
        <v>1</v>
      </c>
      <c r="T1163" s="2">
        <v>25</v>
      </c>
      <c r="U1163" s="2">
        <v>2</v>
      </c>
      <c r="V1163" s="2">
        <v>5</v>
      </c>
      <c r="W1163" s="3"/>
      <c r="X1163" s="2">
        <v>78.599999999999994</v>
      </c>
      <c r="Y1163" t="str">
        <f t="shared" si="72"/>
        <v>Ty Montgomery</v>
      </c>
      <c r="Z1163" t="str">
        <f t="shared" si="73"/>
        <v>2018-Ty Montgomery</v>
      </c>
      <c r="AA1163" s="13">
        <f t="shared" si="74"/>
        <v>289.23076923076923</v>
      </c>
      <c r="AB1163">
        <f t="shared" si="75"/>
        <v>262.15384615384613</v>
      </c>
    </row>
    <row r="1164" spans="1:28" x14ac:dyDescent="0.2">
      <c r="A1164">
        <v>2018</v>
      </c>
      <c r="B1164" s="1">
        <v>173</v>
      </c>
      <c r="C1164" s="2" t="s">
        <v>981</v>
      </c>
      <c r="D1164" s="2" t="s">
        <v>53</v>
      </c>
      <c r="E1164" s="2">
        <v>32</v>
      </c>
      <c r="F1164" s="2" t="s">
        <v>181</v>
      </c>
      <c r="G1164" s="2">
        <v>8</v>
      </c>
      <c r="H1164" s="2">
        <v>8</v>
      </c>
      <c r="I1164" s="2">
        <v>46</v>
      </c>
      <c r="J1164" s="2">
        <v>24</v>
      </c>
      <c r="K1164" s="2">
        <v>286</v>
      </c>
      <c r="L1164" s="2">
        <v>1</v>
      </c>
      <c r="M1164" s="2">
        <v>14</v>
      </c>
      <c r="N1164" s="2">
        <v>188</v>
      </c>
      <c r="O1164" s="2">
        <v>7.8</v>
      </c>
      <c r="P1164" s="2">
        <v>98</v>
      </c>
      <c r="Q1164" s="2">
        <v>4.0999999999999996</v>
      </c>
      <c r="R1164" s="2">
        <v>8.8000000000000007</v>
      </c>
      <c r="S1164" s="2">
        <v>2</v>
      </c>
      <c r="T1164" s="2">
        <v>12</v>
      </c>
      <c r="U1164" s="2">
        <v>3</v>
      </c>
      <c r="V1164" s="2">
        <v>6.5</v>
      </c>
      <c r="W1164" s="2">
        <v>1</v>
      </c>
      <c r="X1164" s="2">
        <v>69.7</v>
      </c>
      <c r="Y1164" t="str">
        <f t="shared" si="72"/>
        <v>Pierre Garcon</v>
      </c>
      <c r="Z1164" t="str">
        <f t="shared" si="73"/>
        <v>2018-Pierre Garcon</v>
      </c>
      <c r="AA1164" s="13">
        <f t="shared" si="74"/>
        <v>572</v>
      </c>
      <c r="AB1164">
        <f t="shared" si="75"/>
        <v>196</v>
      </c>
    </row>
    <row r="1165" spans="1:28" x14ac:dyDescent="0.2">
      <c r="A1165">
        <v>2018</v>
      </c>
      <c r="B1165" s="1">
        <v>174</v>
      </c>
      <c r="C1165" s="2" t="s">
        <v>248</v>
      </c>
      <c r="D1165" s="2" t="s">
        <v>74</v>
      </c>
      <c r="E1165" s="2">
        <v>28</v>
      </c>
      <c r="F1165" s="2" t="s">
        <v>232</v>
      </c>
      <c r="G1165" s="2">
        <v>14</v>
      </c>
      <c r="H1165" s="2">
        <v>11</v>
      </c>
      <c r="I1165" s="2">
        <v>43</v>
      </c>
      <c r="J1165" s="2">
        <v>24</v>
      </c>
      <c r="K1165" s="2">
        <v>305</v>
      </c>
      <c r="L1165" s="2">
        <v>0</v>
      </c>
      <c r="M1165" s="2">
        <v>15</v>
      </c>
      <c r="N1165" s="2">
        <v>155</v>
      </c>
      <c r="O1165" s="2">
        <v>6.5</v>
      </c>
      <c r="P1165" s="2">
        <v>150</v>
      </c>
      <c r="Q1165" s="2">
        <v>6.3</v>
      </c>
      <c r="R1165" s="2">
        <v>7.5</v>
      </c>
      <c r="S1165" s="2">
        <v>1</v>
      </c>
      <c r="T1165" s="2">
        <v>24</v>
      </c>
      <c r="U1165" s="2">
        <v>4</v>
      </c>
      <c r="V1165" s="2">
        <v>9.3000000000000007</v>
      </c>
      <c r="W1165" s="2">
        <v>1</v>
      </c>
      <c r="X1165" s="2">
        <v>68.5</v>
      </c>
      <c r="Y1165" t="str">
        <f t="shared" si="72"/>
        <v>Ryan Griffin</v>
      </c>
      <c r="Z1165" t="str">
        <f t="shared" si="73"/>
        <v>2018-Ryan Griffin</v>
      </c>
      <c r="AA1165" s="13">
        <f t="shared" si="74"/>
        <v>348.57142857142856</v>
      </c>
      <c r="AB1165">
        <f t="shared" si="75"/>
        <v>171.42857142857142</v>
      </c>
    </row>
    <row r="1166" spans="1:28" x14ac:dyDescent="0.2">
      <c r="A1166">
        <v>2018</v>
      </c>
      <c r="B1166" s="1">
        <v>175</v>
      </c>
      <c r="C1166" s="2" t="s">
        <v>452</v>
      </c>
      <c r="D1166" s="2" t="s">
        <v>64</v>
      </c>
      <c r="E1166" s="2">
        <v>25</v>
      </c>
      <c r="F1166" s="2" t="s">
        <v>232</v>
      </c>
      <c r="G1166" s="2">
        <v>16</v>
      </c>
      <c r="H1166" s="2">
        <v>16</v>
      </c>
      <c r="I1166" s="2">
        <v>34</v>
      </c>
      <c r="J1166" s="2">
        <v>24</v>
      </c>
      <c r="K1166" s="2">
        <v>292</v>
      </c>
      <c r="L1166" s="2">
        <v>2</v>
      </c>
      <c r="M1166" s="2">
        <v>20</v>
      </c>
      <c r="N1166" s="2">
        <v>155</v>
      </c>
      <c r="O1166" s="2">
        <v>6.5</v>
      </c>
      <c r="P1166" s="2">
        <v>137</v>
      </c>
      <c r="Q1166" s="2">
        <v>5.7</v>
      </c>
      <c r="R1166" s="2">
        <v>6.7</v>
      </c>
      <c r="S1166" s="2">
        <v>3</v>
      </c>
      <c r="T1166" s="2">
        <v>8</v>
      </c>
      <c r="U1166" s="2">
        <v>1</v>
      </c>
      <c r="V1166" s="2">
        <v>2.9</v>
      </c>
      <c r="W1166" s="2">
        <v>0</v>
      </c>
      <c r="X1166" s="2">
        <v>116.3</v>
      </c>
      <c r="Y1166" t="str">
        <f t="shared" si="72"/>
        <v>Tyler Higbee</v>
      </c>
      <c r="Z1166" t="str">
        <f t="shared" si="73"/>
        <v>2018-Tyler Higbee</v>
      </c>
      <c r="AA1166" s="13">
        <f t="shared" si="74"/>
        <v>292</v>
      </c>
      <c r="AB1166">
        <f t="shared" si="75"/>
        <v>137</v>
      </c>
    </row>
    <row r="1167" spans="1:28" x14ac:dyDescent="0.2">
      <c r="A1167">
        <v>2018</v>
      </c>
      <c r="B1167" s="1">
        <v>176</v>
      </c>
      <c r="C1167" s="2" t="s">
        <v>982</v>
      </c>
      <c r="D1167" s="2" t="s">
        <v>60</v>
      </c>
      <c r="E1167" s="2">
        <v>26</v>
      </c>
      <c r="F1167" s="2" t="s">
        <v>311</v>
      </c>
      <c r="G1167" s="2">
        <v>15</v>
      </c>
      <c r="H1167" s="2">
        <v>5</v>
      </c>
      <c r="I1167" s="2">
        <v>37</v>
      </c>
      <c r="J1167" s="2">
        <v>24</v>
      </c>
      <c r="K1167" s="2">
        <v>250</v>
      </c>
      <c r="L1167" s="2">
        <v>1</v>
      </c>
      <c r="M1167" s="2">
        <v>11</v>
      </c>
      <c r="N1167" s="2">
        <v>102</v>
      </c>
      <c r="O1167" s="2">
        <v>4.3</v>
      </c>
      <c r="P1167" s="2">
        <v>148</v>
      </c>
      <c r="Q1167" s="2">
        <v>6.2</v>
      </c>
      <c r="R1167" s="2">
        <v>5.5</v>
      </c>
      <c r="S1167" s="2">
        <v>0</v>
      </c>
      <c r="T1167" s="3"/>
      <c r="U1167" s="2">
        <v>1</v>
      </c>
      <c r="V1167" s="2">
        <v>2.7</v>
      </c>
      <c r="W1167" s="2">
        <v>1</v>
      </c>
      <c r="X1167" s="2">
        <v>82</v>
      </c>
      <c r="Y1167" t="str">
        <f t="shared" si="72"/>
        <v>Matt LaCosse</v>
      </c>
      <c r="Z1167" t="str">
        <f t="shared" si="73"/>
        <v>2018-Matt LaCosse</v>
      </c>
      <c r="AA1167" s="13">
        <f t="shared" si="74"/>
        <v>266.66666666666669</v>
      </c>
      <c r="AB1167">
        <f t="shared" si="75"/>
        <v>157.86666666666667</v>
      </c>
    </row>
    <row r="1168" spans="1:28" x14ac:dyDescent="0.2">
      <c r="A1168">
        <v>2018</v>
      </c>
      <c r="B1168" s="1">
        <v>177</v>
      </c>
      <c r="C1168" s="2" t="s">
        <v>983</v>
      </c>
      <c r="D1168" s="2" t="s">
        <v>31</v>
      </c>
      <c r="E1168" s="2">
        <v>26</v>
      </c>
      <c r="F1168" s="2" t="s">
        <v>232</v>
      </c>
      <c r="G1168" s="2">
        <v>14</v>
      </c>
      <c r="H1168" s="2">
        <v>9</v>
      </c>
      <c r="I1168" s="2">
        <v>38</v>
      </c>
      <c r="J1168" s="2">
        <v>24</v>
      </c>
      <c r="K1168" s="2">
        <v>214</v>
      </c>
      <c r="L1168" s="2">
        <v>0</v>
      </c>
      <c r="M1168" s="2">
        <v>10</v>
      </c>
      <c r="N1168" s="2">
        <v>92</v>
      </c>
      <c r="O1168" s="2">
        <v>3.8</v>
      </c>
      <c r="P1168" s="2">
        <v>122</v>
      </c>
      <c r="Q1168" s="2">
        <v>5.0999999999999996</v>
      </c>
      <c r="R1168" s="2">
        <v>6</v>
      </c>
      <c r="S1168" s="2">
        <v>2</v>
      </c>
      <c r="T1168" s="2">
        <v>12</v>
      </c>
      <c r="U1168" s="2">
        <v>1</v>
      </c>
      <c r="V1168" s="2">
        <v>2.6</v>
      </c>
      <c r="W1168" s="2">
        <v>2</v>
      </c>
      <c r="X1168" s="2">
        <v>56.3</v>
      </c>
      <c r="Y1168" t="str">
        <f t="shared" si="72"/>
        <v>James O'Shaughnessy</v>
      </c>
      <c r="Z1168" t="str">
        <f t="shared" si="73"/>
        <v>2018-James O'Shaughnessy</v>
      </c>
      <c r="AA1168" s="13">
        <f t="shared" si="74"/>
        <v>244.57142857142858</v>
      </c>
      <c r="AB1168">
        <f t="shared" si="75"/>
        <v>139.42857142857142</v>
      </c>
    </row>
    <row r="1169" spans="1:28" x14ac:dyDescent="0.2">
      <c r="A1169">
        <v>2018</v>
      </c>
      <c r="B1169" s="1">
        <v>178</v>
      </c>
      <c r="C1169" s="2" t="s">
        <v>984</v>
      </c>
      <c r="D1169" s="2" t="s">
        <v>78</v>
      </c>
      <c r="E1169" s="2">
        <v>25</v>
      </c>
      <c r="F1169" s="2" t="s">
        <v>181</v>
      </c>
      <c r="G1169" s="2">
        <v>11</v>
      </c>
      <c r="H1169" s="2">
        <v>7</v>
      </c>
      <c r="I1169" s="2">
        <v>47</v>
      </c>
      <c r="J1169" s="2">
        <v>24</v>
      </c>
      <c r="K1169" s="2">
        <v>309</v>
      </c>
      <c r="L1169" s="2">
        <v>1</v>
      </c>
      <c r="M1169" s="2">
        <v>14</v>
      </c>
      <c r="N1169" s="2">
        <v>215</v>
      </c>
      <c r="O1169" s="2">
        <v>9</v>
      </c>
      <c r="P1169" s="2">
        <v>94</v>
      </c>
      <c r="Q1169" s="2">
        <v>3.9</v>
      </c>
      <c r="R1169" s="2">
        <v>12.9</v>
      </c>
      <c r="S1169" s="2">
        <v>2</v>
      </c>
      <c r="T1169" s="2">
        <v>12</v>
      </c>
      <c r="U1169" s="2">
        <v>2</v>
      </c>
      <c r="V1169" s="2">
        <v>4.3</v>
      </c>
      <c r="W1169" s="2">
        <v>1</v>
      </c>
      <c r="X1169" s="2">
        <v>70.3</v>
      </c>
      <c r="Y1169" t="str">
        <f t="shared" si="72"/>
        <v>DeVante Parker</v>
      </c>
      <c r="Z1169" t="str">
        <f t="shared" si="73"/>
        <v>2018-DeVante Parker</v>
      </c>
      <c r="AA1169" s="13">
        <f t="shared" si="74"/>
        <v>449.45454545454544</v>
      </c>
      <c r="AB1169">
        <f t="shared" si="75"/>
        <v>136.72727272727272</v>
      </c>
    </row>
    <row r="1170" spans="1:28" x14ac:dyDescent="0.2">
      <c r="A1170">
        <v>2018</v>
      </c>
      <c r="B1170" s="1">
        <v>179</v>
      </c>
      <c r="C1170" s="2" t="s">
        <v>985</v>
      </c>
      <c r="D1170" s="2" t="s">
        <v>23</v>
      </c>
      <c r="E1170" s="2">
        <v>25</v>
      </c>
      <c r="F1170" s="2" t="s">
        <v>232</v>
      </c>
      <c r="G1170" s="2">
        <v>16</v>
      </c>
      <c r="H1170" s="2">
        <v>13</v>
      </c>
      <c r="I1170" s="2">
        <v>37</v>
      </c>
      <c r="J1170" s="2">
        <v>23</v>
      </c>
      <c r="K1170" s="2">
        <v>213</v>
      </c>
      <c r="L1170" s="2">
        <v>0</v>
      </c>
      <c r="M1170" s="2">
        <v>10</v>
      </c>
      <c r="N1170" s="2">
        <v>73</v>
      </c>
      <c r="O1170" s="2">
        <v>3.2</v>
      </c>
      <c r="P1170" s="2">
        <v>140</v>
      </c>
      <c r="Q1170" s="2">
        <v>6.1</v>
      </c>
      <c r="R1170" s="2">
        <v>3.2</v>
      </c>
      <c r="S1170" s="2">
        <v>0</v>
      </c>
      <c r="T1170" s="3"/>
      <c r="U1170" s="2">
        <v>2</v>
      </c>
      <c r="V1170" s="2">
        <v>5.4</v>
      </c>
      <c r="W1170" s="2">
        <v>1</v>
      </c>
      <c r="X1170" s="2">
        <v>66.599999999999994</v>
      </c>
      <c r="Y1170" t="str">
        <f t="shared" si="72"/>
        <v>Nick Boyle</v>
      </c>
      <c r="Z1170" t="str">
        <f t="shared" si="73"/>
        <v>2018-Nick Boyle</v>
      </c>
      <c r="AA1170" s="13">
        <f t="shared" si="74"/>
        <v>213</v>
      </c>
      <c r="AB1170">
        <f t="shared" si="75"/>
        <v>140</v>
      </c>
    </row>
    <row r="1171" spans="1:28" x14ac:dyDescent="0.2">
      <c r="A1171">
        <v>2018</v>
      </c>
      <c r="B1171" s="1">
        <v>180</v>
      </c>
      <c r="C1171" s="2" t="s">
        <v>324</v>
      </c>
      <c r="D1171" s="2" t="s">
        <v>53</v>
      </c>
      <c r="E1171" s="2">
        <v>28</v>
      </c>
      <c r="F1171" s="2" t="s">
        <v>181</v>
      </c>
      <c r="G1171" s="2">
        <v>11</v>
      </c>
      <c r="H1171" s="2">
        <v>8</v>
      </c>
      <c r="I1171" s="2">
        <v>43</v>
      </c>
      <c r="J1171" s="2">
        <v>23</v>
      </c>
      <c r="K1171" s="2">
        <v>395</v>
      </c>
      <c r="L1171" s="2">
        <v>4</v>
      </c>
      <c r="M1171" s="2">
        <v>19</v>
      </c>
      <c r="N1171" s="2">
        <v>269</v>
      </c>
      <c r="O1171" s="2">
        <v>11.7</v>
      </c>
      <c r="P1171" s="2">
        <v>126</v>
      </c>
      <c r="Q1171" s="2">
        <v>5.5</v>
      </c>
      <c r="R1171" s="2">
        <v>13.4</v>
      </c>
      <c r="S1171" s="2">
        <v>1</v>
      </c>
      <c r="T1171" s="2">
        <v>23</v>
      </c>
      <c r="U1171" s="2">
        <v>3</v>
      </c>
      <c r="V1171" s="2">
        <v>7</v>
      </c>
      <c r="W1171" s="2">
        <v>4</v>
      </c>
      <c r="X1171" s="2">
        <v>77.2</v>
      </c>
      <c r="Y1171" t="str">
        <f t="shared" si="72"/>
        <v>Marquise Goodwin</v>
      </c>
      <c r="Z1171" t="str">
        <f t="shared" si="73"/>
        <v>2018-Marquise Goodwin</v>
      </c>
      <c r="AA1171" s="13">
        <f t="shared" si="74"/>
        <v>574.5454545454545</v>
      </c>
      <c r="AB1171">
        <f t="shared" si="75"/>
        <v>183.27272727272728</v>
      </c>
    </row>
    <row r="1172" spans="1:28" x14ac:dyDescent="0.2">
      <c r="A1172">
        <v>2018</v>
      </c>
      <c r="B1172" s="1">
        <v>181</v>
      </c>
      <c r="C1172" s="2" t="s">
        <v>533</v>
      </c>
      <c r="D1172" s="2" t="s">
        <v>60</v>
      </c>
      <c r="E1172" s="2">
        <v>25</v>
      </c>
      <c r="F1172" s="3"/>
      <c r="G1172" s="2">
        <v>16</v>
      </c>
      <c r="H1172" s="2">
        <v>4</v>
      </c>
      <c r="I1172" s="2">
        <v>41</v>
      </c>
      <c r="J1172" s="2">
        <v>23</v>
      </c>
      <c r="K1172" s="2">
        <v>315</v>
      </c>
      <c r="L1172" s="2">
        <v>1</v>
      </c>
      <c r="M1172" s="2">
        <v>15</v>
      </c>
      <c r="N1172" s="2">
        <v>203</v>
      </c>
      <c r="O1172" s="2">
        <v>8.8000000000000007</v>
      </c>
      <c r="P1172" s="2">
        <v>112</v>
      </c>
      <c r="Q1172" s="2">
        <v>4.9000000000000004</v>
      </c>
      <c r="R1172" s="2">
        <v>10.199999999999999</v>
      </c>
      <c r="S1172" s="2">
        <v>2</v>
      </c>
      <c r="T1172" s="2">
        <v>11.5</v>
      </c>
      <c r="U1172" s="2">
        <v>4</v>
      </c>
      <c r="V1172" s="2">
        <v>9.8000000000000007</v>
      </c>
      <c r="W1172" s="2">
        <v>1</v>
      </c>
      <c r="X1172" s="2">
        <v>78.8</v>
      </c>
      <c r="Y1172" t="str">
        <f t="shared" si="72"/>
        <v>Tim Patrick</v>
      </c>
      <c r="Z1172" t="str">
        <f t="shared" si="73"/>
        <v>2018-Tim Patrick</v>
      </c>
      <c r="AA1172" s="13">
        <f t="shared" si="74"/>
        <v>315</v>
      </c>
      <c r="AB1172">
        <f t="shared" si="75"/>
        <v>112</v>
      </c>
    </row>
    <row r="1173" spans="1:28" x14ac:dyDescent="0.2">
      <c r="A1173">
        <v>2018</v>
      </c>
      <c r="B1173" s="1">
        <v>182</v>
      </c>
      <c r="C1173" s="2" t="s">
        <v>123</v>
      </c>
      <c r="D1173" s="2" t="s">
        <v>62</v>
      </c>
      <c r="E1173" s="2">
        <v>26</v>
      </c>
      <c r="F1173" s="3"/>
      <c r="G1173" s="2">
        <v>16</v>
      </c>
      <c r="H1173" s="2">
        <v>3</v>
      </c>
      <c r="I1173" s="2">
        <v>24</v>
      </c>
      <c r="J1173" s="2">
        <v>23</v>
      </c>
      <c r="K1173" s="2">
        <v>160</v>
      </c>
      <c r="L1173" s="2">
        <v>2</v>
      </c>
      <c r="M1173" s="2">
        <v>12</v>
      </c>
      <c r="N1173" s="2">
        <v>-48</v>
      </c>
      <c r="O1173" s="2">
        <v>-2.1</v>
      </c>
      <c r="P1173" s="2">
        <v>208</v>
      </c>
      <c r="Q1173" s="2">
        <v>9</v>
      </c>
      <c r="R1173" s="2">
        <v>-1.8</v>
      </c>
      <c r="S1173" s="2">
        <v>1</v>
      </c>
      <c r="T1173" s="2">
        <v>23</v>
      </c>
      <c r="U1173" s="2">
        <v>0</v>
      </c>
      <c r="V1173" s="2">
        <v>0</v>
      </c>
      <c r="W1173" s="2">
        <v>0</v>
      </c>
      <c r="X1173" s="2">
        <v>122.2</v>
      </c>
      <c r="Y1173" t="str">
        <f t="shared" si="72"/>
        <v>Damien Williams</v>
      </c>
      <c r="Z1173" t="str">
        <f t="shared" si="73"/>
        <v>2018-Damien Williams</v>
      </c>
      <c r="AA1173" s="13">
        <f t="shared" si="74"/>
        <v>160</v>
      </c>
      <c r="AB1173">
        <f t="shared" si="75"/>
        <v>208</v>
      </c>
    </row>
    <row r="1174" spans="1:28" x14ac:dyDescent="0.2">
      <c r="A1174">
        <v>2018</v>
      </c>
      <c r="B1174" s="1">
        <v>183</v>
      </c>
      <c r="C1174" s="2" t="s">
        <v>550</v>
      </c>
      <c r="D1174" s="2" t="s">
        <v>115</v>
      </c>
      <c r="E1174" s="2">
        <v>25</v>
      </c>
      <c r="F1174" s="3"/>
      <c r="G1174" s="2">
        <v>14</v>
      </c>
      <c r="H1174" s="2">
        <v>4</v>
      </c>
      <c r="I1174" s="2">
        <v>25</v>
      </c>
      <c r="J1174" s="2">
        <v>22</v>
      </c>
      <c r="K1174" s="2">
        <v>216</v>
      </c>
      <c r="L1174" s="2">
        <v>0</v>
      </c>
      <c r="M1174" s="2">
        <v>10</v>
      </c>
      <c r="N1174" s="2">
        <v>66</v>
      </c>
      <c r="O1174" s="2">
        <v>3</v>
      </c>
      <c r="P1174" s="2">
        <v>150</v>
      </c>
      <c r="Q1174" s="2">
        <v>6.8</v>
      </c>
      <c r="R1174" s="2">
        <v>3.4</v>
      </c>
      <c r="S1174" s="2">
        <v>1</v>
      </c>
      <c r="T1174" s="2">
        <v>22</v>
      </c>
      <c r="U1174" s="2">
        <v>0</v>
      </c>
      <c r="V1174" s="2">
        <v>0</v>
      </c>
      <c r="W1174" s="3"/>
      <c r="X1174" s="2">
        <v>102.7</v>
      </c>
      <c r="Y1174" t="str">
        <f t="shared" si="72"/>
        <v>DeAndre Carter</v>
      </c>
      <c r="Z1174" t="str">
        <f t="shared" si="73"/>
        <v>2018-DeAndre Carter</v>
      </c>
      <c r="AA1174" s="13">
        <f t="shared" si="74"/>
        <v>246.85714285714286</v>
      </c>
      <c r="AB1174">
        <f t="shared" si="75"/>
        <v>171.42857142857142</v>
      </c>
    </row>
    <row r="1175" spans="1:28" x14ac:dyDescent="0.2">
      <c r="A1175">
        <v>2018</v>
      </c>
      <c r="B1175" s="1">
        <v>184</v>
      </c>
      <c r="C1175" s="2" t="s">
        <v>381</v>
      </c>
      <c r="D1175" s="2" t="s">
        <v>47</v>
      </c>
      <c r="E1175" s="2">
        <v>24</v>
      </c>
      <c r="F1175" s="3"/>
      <c r="G1175" s="2">
        <v>11</v>
      </c>
      <c r="H1175" s="2">
        <v>0</v>
      </c>
      <c r="I1175" s="2">
        <v>25</v>
      </c>
      <c r="J1175" s="2">
        <v>22</v>
      </c>
      <c r="K1175" s="2">
        <v>192</v>
      </c>
      <c r="L1175" s="2">
        <v>0</v>
      </c>
      <c r="M1175" s="2">
        <v>10</v>
      </c>
      <c r="N1175" s="2">
        <v>-72</v>
      </c>
      <c r="O1175" s="2">
        <v>-3.3</v>
      </c>
      <c r="P1175" s="2">
        <v>264</v>
      </c>
      <c r="Q1175" s="2">
        <v>12</v>
      </c>
      <c r="R1175" s="2">
        <v>-1.2</v>
      </c>
      <c r="S1175" s="2">
        <v>4</v>
      </c>
      <c r="T1175" s="2">
        <v>5.5</v>
      </c>
      <c r="U1175" s="2">
        <v>0</v>
      </c>
      <c r="V1175" s="2">
        <v>0</v>
      </c>
      <c r="W1175" s="2">
        <v>0</v>
      </c>
      <c r="X1175" s="2">
        <v>98.7</v>
      </c>
      <c r="Y1175" t="str">
        <f t="shared" si="72"/>
        <v>Corey Clement</v>
      </c>
      <c r="Z1175" t="str">
        <f t="shared" si="73"/>
        <v>2018-Corey Clement</v>
      </c>
      <c r="AA1175" s="13">
        <f t="shared" si="74"/>
        <v>279.27272727272725</v>
      </c>
      <c r="AB1175">
        <f t="shared" si="75"/>
        <v>384</v>
      </c>
    </row>
    <row r="1176" spans="1:28" x14ac:dyDescent="0.2">
      <c r="A1176">
        <v>2018</v>
      </c>
      <c r="B1176" s="1">
        <v>185</v>
      </c>
      <c r="C1176" s="2" t="s">
        <v>986</v>
      </c>
      <c r="D1176" s="2" t="s">
        <v>21</v>
      </c>
      <c r="E1176" s="2">
        <v>24</v>
      </c>
      <c r="F1176" s="3"/>
      <c r="G1176" s="2">
        <v>15</v>
      </c>
      <c r="H1176" s="2">
        <v>3</v>
      </c>
      <c r="I1176" s="2">
        <v>35</v>
      </c>
      <c r="J1176" s="2">
        <v>22</v>
      </c>
      <c r="K1176" s="2">
        <v>259</v>
      </c>
      <c r="L1176" s="2">
        <v>1</v>
      </c>
      <c r="M1176" s="2">
        <v>10</v>
      </c>
      <c r="N1176" s="2">
        <v>122</v>
      </c>
      <c r="O1176" s="2">
        <v>5.5</v>
      </c>
      <c r="P1176" s="2">
        <v>137</v>
      </c>
      <c r="Q1176" s="2">
        <v>6.2</v>
      </c>
      <c r="R1176" s="2">
        <v>7.6</v>
      </c>
      <c r="S1176" s="2">
        <v>2</v>
      </c>
      <c r="T1176" s="2">
        <v>11</v>
      </c>
      <c r="U1176" s="2">
        <v>1</v>
      </c>
      <c r="V1176" s="2">
        <v>2.9</v>
      </c>
      <c r="W1176" s="2">
        <v>2</v>
      </c>
      <c r="X1176" s="2">
        <v>71</v>
      </c>
      <c r="Y1176" t="str">
        <f t="shared" si="72"/>
        <v>Jason Croom</v>
      </c>
      <c r="Z1176" t="str">
        <f t="shared" si="73"/>
        <v>2018-Jason Croom</v>
      </c>
      <c r="AA1176" s="13">
        <f t="shared" si="74"/>
        <v>276.26666666666665</v>
      </c>
      <c r="AB1176">
        <f t="shared" si="75"/>
        <v>146.13333333333333</v>
      </c>
    </row>
    <row r="1177" spans="1:28" x14ac:dyDescent="0.2">
      <c r="A1177">
        <v>2018</v>
      </c>
      <c r="B1177" s="1">
        <v>186</v>
      </c>
      <c r="C1177" s="2" t="s">
        <v>103</v>
      </c>
      <c r="D1177" s="2" t="s">
        <v>31</v>
      </c>
      <c r="E1177" s="2">
        <v>23</v>
      </c>
      <c r="F1177" s="2" t="s">
        <v>17</v>
      </c>
      <c r="G1177" s="2">
        <v>8</v>
      </c>
      <c r="H1177" s="2">
        <v>8</v>
      </c>
      <c r="I1177" s="2">
        <v>26</v>
      </c>
      <c r="J1177" s="2">
        <v>22</v>
      </c>
      <c r="K1177" s="2">
        <v>185</v>
      </c>
      <c r="L1177" s="2">
        <v>1</v>
      </c>
      <c r="M1177" s="2">
        <v>10</v>
      </c>
      <c r="N1177" s="2">
        <v>-28</v>
      </c>
      <c r="O1177" s="2">
        <v>-1.3</v>
      </c>
      <c r="P1177" s="2">
        <v>213</v>
      </c>
      <c r="Q1177" s="2">
        <v>9.6999999999999993</v>
      </c>
      <c r="R1177" s="2">
        <v>-0.5</v>
      </c>
      <c r="S1177" s="2">
        <v>0</v>
      </c>
      <c r="T1177" s="3"/>
      <c r="U1177" s="2">
        <v>2</v>
      </c>
      <c r="V1177" s="2">
        <v>7.7</v>
      </c>
      <c r="W1177" s="2">
        <v>0</v>
      </c>
      <c r="X1177" s="2">
        <v>109.1</v>
      </c>
      <c r="Y1177" t="str">
        <f t="shared" si="72"/>
        <v>Leonard Fournette</v>
      </c>
      <c r="Z1177" t="str">
        <f t="shared" si="73"/>
        <v>2018-Leonard Fournette</v>
      </c>
      <c r="AA1177" s="13">
        <f t="shared" si="74"/>
        <v>370</v>
      </c>
      <c r="AB1177">
        <f t="shared" si="75"/>
        <v>426</v>
      </c>
    </row>
    <row r="1178" spans="1:28" x14ac:dyDescent="0.2">
      <c r="A1178">
        <v>2018</v>
      </c>
      <c r="B1178" s="1">
        <v>187</v>
      </c>
      <c r="C1178" s="2" t="s">
        <v>987</v>
      </c>
      <c r="D1178" s="2" t="s">
        <v>78</v>
      </c>
      <c r="E1178" s="2">
        <v>23</v>
      </c>
      <c r="F1178" s="2" t="s">
        <v>311</v>
      </c>
      <c r="G1178" s="2">
        <v>16</v>
      </c>
      <c r="H1178" s="2">
        <v>7</v>
      </c>
      <c r="I1178" s="2">
        <v>32</v>
      </c>
      <c r="J1178" s="2">
        <v>22</v>
      </c>
      <c r="K1178" s="2">
        <v>202</v>
      </c>
      <c r="L1178" s="2">
        <v>0</v>
      </c>
      <c r="M1178" s="2">
        <v>9</v>
      </c>
      <c r="N1178" s="2">
        <v>106</v>
      </c>
      <c r="O1178" s="2">
        <v>4.8</v>
      </c>
      <c r="P1178" s="2">
        <v>96</v>
      </c>
      <c r="Q1178" s="2">
        <v>4.4000000000000004</v>
      </c>
      <c r="R1178" s="2">
        <v>8.6</v>
      </c>
      <c r="S1178" s="2">
        <v>1</v>
      </c>
      <c r="T1178" s="2">
        <v>22</v>
      </c>
      <c r="U1178" s="2">
        <v>0</v>
      </c>
      <c r="V1178" s="2">
        <v>0</v>
      </c>
      <c r="W1178" s="2">
        <v>1</v>
      </c>
      <c r="X1178" s="2">
        <v>72.7</v>
      </c>
      <c r="Y1178" t="str">
        <f t="shared" si="72"/>
        <v>Mike Gesicki</v>
      </c>
      <c r="Z1178" t="str">
        <f t="shared" si="73"/>
        <v>2018-Mike Gesicki</v>
      </c>
      <c r="AA1178" s="13">
        <f t="shared" si="74"/>
        <v>202</v>
      </c>
      <c r="AB1178">
        <f t="shared" si="75"/>
        <v>96</v>
      </c>
    </row>
    <row r="1179" spans="1:28" x14ac:dyDescent="0.2">
      <c r="A1179">
        <v>2018</v>
      </c>
      <c r="B1179" s="1">
        <v>188</v>
      </c>
      <c r="C1179" s="2" t="s">
        <v>75</v>
      </c>
      <c r="D1179" s="2" t="s">
        <v>39</v>
      </c>
      <c r="E1179" s="2">
        <v>28</v>
      </c>
      <c r="F1179" s="2" t="s">
        <v>24</v>
      </c>
      <c r="G1179" s="2">
        <v>16</v>
      </c>
      <c r="H1179" s="2">
        <v>6</v>
      </c>
      <c r="I1179" s="2">
        <v>26</v>
      </c>
      <c r="J1179" s="2">
        <v>22</v>
      </c>
      <c r="K1179" s="2">
        <v>141</v>
      </c>
      <c r="L1179" s="2">
        <v>0</v>
      </c>
      <c r="M1179" s="2">
        <v>7</v>
      </c>
      <c r="N1179" s="2">
        <v>26</v>
      </c>
      <c r="O1179" s="2">
        <v>1.2</v>
      </c>
      <c r="P1179" s="2">
        <v>115</v>
      </c>
      <c r="Q1179" s="2">
        <v>5.2</v>
      </c>
      <c r="R1179" s="2">
        <v>1.1000000000000001</v>
      </c>
      <c r="S1179" s="2">
        <v>3</v>
      </c>
      <c r="T1179" s="2">
        <v>7.3</v>
      </c>
      <c r="U1179" s="2">
        <v>2</v>
      </c>
      <c r="V1179" s="2">
        <v>7.7</v>
      </c>
      <c r="W1179" s="2">
        <v>1</v>
      </c>
      <c r="X1179" s="2">
        <v>73.2</v>
      </c>
      <c r="Y1179" t="str">
        <f t="shared" si="72"/>
        <v>Latavius Murray</v>
      </c>
      <c r="Z1179" t="str">
        <f t="shared" si="73"/>
        <v>2018-Latavius Murray</v>
      </c>
      <c r="AA1179" s="13">
        <f t="shared" si="74"/>
        <v>141</v>
      </c>
      <c r="AB1179">
        <f t="shared" si="75"/>
        <v>115</v>
      </c>
    </row>
    <row r="1180" spans="1:28" x14ac:dyDescent="0.2">
      <c r="A1180">
        <v>2018</v>
      </c>
      <c r="B1180" s="1">
        <v>189</v>
      </c>
      <c r="C1180" s="2" t="s">
        <v>988</v>
      </c>
      <c r="D1180" s="2" t="s">
        <v>62</v>
      </c>
      <c r="E1180" s="2">
        <v>24</v>
      </c>
      <c r="F1180" s="2" t="s">
        <v>169</v>
      </c>
      <c r="G1180" s="2">
        <v>16</v>
      </c>
      <c r="H1180" s="2">
        <v>5</v>
      </c>
      <c r="I1180" s="2">
        <v>33</v>
      </c>
      <c r="J1180" s="2">
        <v>22</v>
      </c>
      <c r="K1180" s="2">
        <v>288</v>
      </c>
      <c r="L1180" s="2">
        <v>4</v>
      </c>
      <c r="M1180" s="2">
        <v>13</v>
      </c>
      <c r="N1180" s="2">
        <v>172</v>
      </c>
      <c r="O1180" s="2">
        <v>7.8</v>
      </c>
      <c r="P1180" s="2">
        <v>116</v>
      </c>
      <c r="Q1180" s="2">
        <v>5.3</v>
      </c>
      <c r="R1180" s="2">
        <v>11.7</v>
      </c>
      <c r="S1180" s="2">
        <v>0</v>
      </c>
      <c r="T1180" s="3"/>
      <c r="U1180" s="2">
        <v>0</v>
      </c>
      <c r="V1180" s="2">
        <v>0</v>
      </c>
      <c r="W1180" s="2">
        <v>1</v>
      </c>
      <c r="X1180" s="2">
        <v>121</v>
      </c>
      <c r="Y1180" t="str">
        <f t="shared" si="72"/>
        <v>Demarcus Robinson</v>
      </c>
      <c r="Z1180" t="str">
        <f t="shared" si="73"/>
        <v>2018-Demarcus Robinson</v>
      </c>
      <c r="AA1180" s="13">
        <f t="shared" si="74"/>
        <v>288</v>
      </c>
      <c r="AB1180">
        <f t="shared" si="75"/>
        <v>116</v>
      </c>
    </row>
    <row r="1181" spans="1:28" x14ac:dyDescent="0.2">
      <c r="A1181">
        <v>2018</v>
      </c>
      <c r="B1181" s="1">
        <v>190</v>
      </c>
      <c r="C1181" s="2" t="s">
        <v>989</v>
      </c>
      <c r="D1181" s="2" t="s">
        <v>21</v>
      </c>
      <c r="E1181" s="2">
        <v>29</v>
      </c>
      <c r="F1181" s="2" t="s">
        <v>232</v>
      </c>
      <c r="G1181" s="2">
        <v>13</v>
      </c>
      <c r="H1181" s="2">
        <v>12</v>
      </c>
      <c r="I1181" s="2">
        <v>36</v>
      </c>
      <c r="J1181" s="2">
        <v>21</v>
      </c>
      <c r="K1181" s="2">
        <v>184</v>
      </c>
      <c r="L1181" s="2">
        <v>0</v>
      </c>
      <c r="M1181" s="2">
        <v>11</v>
      </c>
      <c r="N1181" s="2">
        <v>113</v>
      </c>
      <c r="O1181" s="2">
        <v>5.4</v>
      </c>
      <c r="P1181" s="2">
        <v>71</v>
      </c>
      <c r="Q1181" s="2">
        <v>3.4</v>
      </c>
      <c r="R1181" s="2">
        <v>8.1</v>
      </c>
      <c r="S1181" s="2">
        <v>0</v>
      </c>
      <c r="T1181" s="3"/>
      <c r="U1181" s="2">
        <v>1</v>
      </c>
      <c r="V1181" s="2">
        <v>2.8</v>
      </c>
      <c r="W1181" s="2">
        <v>1</v>
      </c>
      <c r="X1181" s="2">
        <v>60.4</v>
      </c>
      <c r="Y1181" t="str">
        <f t="shared" si="72"/>
        <v>Charles Clay</v>
      </c>
      <c r="Z1181" t="str">
        <f t="shared" si="73"/>
        <v>2018-Charles Clay</v>
      </c>
      <c r="AA1181" s="13">
        <f t="shared" si="74"/>
        <v>226.46153846153845</v>
      </c>
      <c r="AB1181">
        <f t="shared" si="75"/>
        <v>87.384615384615387</v>
      </c>
    </row>
    <row r="1182" spans="1:28" x14ac:dyDescent="0.2">
      <c r="A1182">
        <v>2018</v>
      </c>
      <c r="B1182" s="1">
        <v>191</v>
      </c>
      <c r="C1182" s="2" t="s">
        <v>489</v>
      </c>
      <c r="D1182" s="2" t="s">
        <v>68</v>
      </c>
      <c r="E1182" s="2">
        <v>25</v>
      </c>
      <c r="F1182" s="2" t="s">
        <v>24</v>
      </c>
      <c r="G1182" s="2">
        <v>13</v>
      </c>
      <c r="H1182" s="2">
        <v>6</v>
      </c>
      <c r="I1182" s="2">
        <v>28</v>
      </c>
      <c r="J1182" s="2">
        <v>21</v>
      </c>
      <c r="K1182" s="2">
        <v>152</v>
      </c>
      <c r="L1182" s="2">
        <v>0</v>
      </c>
      <c r="M1182" s="2">
        <v>7</v>
      </c>
      <c r="N1182" s="2">
        <v>-21</v>
      </c>
      <c r="O1182" s="2">
        <v>-1</v>
      </c>
      <c r="P1182" s="2">
        <v>173</v>
      </c>
      <c r="Q1182" s="2">
        <v>8.1999999999999993</v>
      </c>
      <c r="R1182" s="2">
        <v>-0.3</v>
      </c>
      <c r="S1182" s="2">
        <v>2</v>
      </c>
      <c r="T1182" s="2">
        <v>10.5</v>
      </c>
      <c r="U1182" s="2">
        <v>2</v>
      </c>
      <c r="V1182" s="2">
        <v>7.1</v>
      </c>
      <c r="W1182" s="2">
        <v>0</v>
      </c>
      <c r="X1182" s="2">
        <v>87.2</v>
      </c>
      <c r="Y1182" t="str">
        <f t="shared" si="72"/>
        <v>Isaiah Crowell</v>
      </c>
      <c r="Z1182" t="str">
        <f t="shared" si="73"/>
        <v>2018-Isaiah Crowell</v>
      </c>
      <c r="AA1182" s="13">
        <f t="shared" si="74"/>
        <v>187.07692307692307</v>
      </c>
      <c r="AB1182">
        <f t="shared" si="75"/>
        <v>212.92307692307693</v>
      </c>
    </row>
    <row r="1183" spans="1:28" x14ac:dyDescent="0.2">
      <c r="A1183">
        <v>2018</v>
      </c>
      <c r="B1183" s="1">
        <v>192</v>
      </c>
      <c r="C1183" s="2" t="s">
        <v>247</v>
      </c>
      <c r="D1183" s="2" t="s">
        <v>78</v>
      </c>
      <c r="E1183" s="2">
        <v>26</v>
      </c>
      <c r="F1183" s="3"/>
      <c r="G1183" s="2">
        <v>10</v>
      </c>
      <c r="H1183" s="2">
        <v>2</v>
      </c>
      <c r="I1183" s="2">
        <v>34</v>
      </c>
      <c r="J1183" s="2">
        <v>21</v>
      </c>
      <c r="K1183" s="2">
        <v>268</v>
      </c>
      <c r="L1183" s="2">
        <v>2</v>
      </c>
      <c r="M1183" s="2">
        <v>13</v>
      </c>
      <c r="N1183" s="2">
        <v>128</v>
      </c>
      <c r="O1183" s="2">
        <v>6.1</v>
      </c>
      <c r="P1183" s="2">
        <v>140</v>
      </c>
      <c r="Q1183" s="2">
        <v>6.7</v>
      </c>
      <c r="R1183" s="2">
        <v>8.1</v>
      </c>
      <c r="S1183" s="2">
        <v>1</v>
      </c>
      <c r="T1183" s="2">
        <v>21</v>
      </c>
      <c r="U1183" s="2">
        <v>1</v>
      </c>
      <c r="V1183" s="2">
        <v>2.9</v>
      </c>
      <c r="W1183" s="2">
        <v>1</v>
      </c>
      <c r="X1183" s="2">
        <v>93.8</v>
      </c>
      <c r="Y1183" t="str">
        <f t="shared" si="72"/>
        <v>Jakeem Grant</v>
      </c>
      <c r="Z1183" t="str">
        <f t="shared" si="73"/>
        <v>2018-Jakeem Grant</v>
      </c>
      <c r="AA1183" s="13">
        <f t="shared" si="74"/>
        <v>428.8</v>
      </c>
      <c r="AB1183">
        <f t="shared" si="75"/>
        <v>224</v>
      </c>
    </row>
    <row r="1184" spans="1:28" x14ac:dyDescent="0.2">
      <c r="A1184">
        <v>2018</v>
      </c>
      <c r="B1184" s="1">
        <v>193</v>
      </c>
      <c r="C1184" s="2" t="s">
        <v>364</v>
      </c>
      <c r="D1184" s="2" t="s">
        <v>49</v>
      </c>
      <c r="E1184" s="2">
        <v>29</v>
      </c>
      <c r="F1184" s="2" t="s">
        <v>24</v>
      </c>
      <c r="G1184" s="2">
        <v>12</v>
      </c>
      <c r="H1184" s="2">
        <v>6</v>
      </c>
      <c r="I1184" s="2">
        <v>27</v>
      </c>
      <c r="J1184" s="2">
        <v>21</v>
      </c>
      <c r="K1184" s="2">
        <v>170</v>
      </c>
      <c r="L1184" s="2">
        <v>1</v>
      </c>
      <c r="M1184" s="2">
        <v>5</v>
      </c>
      <c r="N1184" s="2">
        <v>15</v>
      </c>
      <c r="O1184" s="2">
        <v>0.7</v>
      </c>
      <c r="P1184" s="2">
        <v>155</v>
      </c>
      <c r="Q1184" s="2">
        <v>7.4</v>
      </c>
      <c r="R1184" s="2">
        <v>0.3</v>
      </c>
      <c r="S1184" s="2">
        <v>1</v>
      </c>
      <c r="T1184" s="2">
        <v>21</v>
      </c>
      <c r="U1184" s="2">
        <v>0</v>
      </c>
      <c r="V1184" s="2">
        <v>0</v>
      </c>
      <c r="W1184" s="2">
        <v>1</v>
      </c>
      <c r="X1184" s="2">
        <v>89.8</v>
      </c>
      <c r="Y1184" t="str">
        <f t="shared" si="72"/>
        <v>Mark Ingram</v>
      </c>
      <c r="Z1184" t="str">
        <f t="shared" si="73"/>
        <v>2018-Mark Ingram</v>
      </c>
      <c r="AA1184" s="13">
        <f t="shared" si="74"/>
        <v>226.66666666666666</v>
      </c>
      <c r="AB1184">
        <f t="shared" si="75"/>
        <v>206.66666666666666</v>
      </c>
    </row>
    <row r="1185" spans="1:28" x14ac:dyDescent="0.2">
      <c r="A1185">
        <v>2018</v>
      </c>
      <c r="B1185" s="1">
        <v>194</v>
      </c>
      <c r="C1185" s="2" t="s">
        <v>498</v>
      </c>
      <c r="D1185" s="2" t="s">
        <v>81</v>
      </c>
      <c r="E1185" s="2">
        <v>27</v>
      </c>
      <c r="F1185" s="2" t="s">
        <v>169</v>
      </c>
      <c r="G1185" s="2">
        <v>15</v>
      </c>
      <c r="H1185" s="2">
        <v>5</v>
      </c>
      <c r="I1185" s="2">
        <v>28</v>
      </c>
      <c r="J1185" s="2">
        <v>21</v>
      </c>
      <c r="K1185" s="2">
        <v>247</v>
      </c>
      <c r="L1185" s="2">
        <v>3</v>
      </c>
      <c r="M1185" s="2">
        <v>12</v>
      </c>
      <c r="N1185" s="2">
        <v>85</v>
      </c>
      <c r="O1185" s="2">
        <v>4</v>
      </c>
      <c r="P1185" s="2">
        <v>162</v>
      </c>
      <c r="Q1185" s="2">
        <v>7.7</v>
      </c>
      <c r="R1185" s="2">
        <v>6.2</v>
      </c>
      <c r="S1185" s="2">
        <v>0</v>
      </c>
      <c r="T1185" s="3"/>
      <c r="U1185" s="2">
        <v>1</v>
      </c>
      <c r="V1185" s="2">
        <v>3.6</v>
      </c>
      <c r="W1185" s="2">
        <v>0</v>
      </c>
      <c r="X1185" s="2">
        <v>137.1</v>
      </c>
      <c r="Y1185" t="str">
        <f t="shared" si="72"/>
        <v>Cordarrelle Patterson</v>
      </c>
      <c r="Z1185" t="str">
        <f t="shared" si="73"/>
        <v>2018-Cordarrelle Patterson</v>
      </c>
      <c r="AA1185" s="13">
        <f t="shared" si="74"/>
        <v>263.46666666666664</v>
      </c>
      <c r="AB1185">
        <f t="shared" si="75"/>
        <v>172.8</v>
      </c>
    </row>
    <row r="1186" spans="1:28" x14ac:dyDescent="0.2">
      <c r="A1186">
        <v>2018</v>
      </c>
      <c r="B1186" s="1">
        <v>195</v>
      </c>
      <c r="C1186" s="2" t="s">
        <v>277</v>
      </c>
      <c r="D1186" s="2" t="s">
        <v>86</v>
      </c>
      <c r="E1186" s="2">
        <v>23</v>
      </c>
      <c r="F1186" s="2" t="s">
        <v>169</v>
      </c>
      <c r="G1186" s="2">
        <v>13</v>
      </c>
      <c r="H1186" s="2">
        <v>10</v>
      </c>
      <c r="I1186" s="2">
        <v>58</v>
      </c>
      <c r="J1186" s="2">
        <v>21</v>
      </c>
      <c r="K1186" s="2">
        <v>210</v>
      </c>
      <c r="L1186" s="2">
        <v>7</v>
      </c>
      <c r="M1186" s="2">
        <v>13</v>
      </c>
      <c r="N1186" s="2">
        <v>151</v>
      </c>
      <c r="O1186" s="2">
        <v>7.2</v>
      </c>
      <c r="P1186" s="2">
        <v>59</v>
      </c>
      <c r="Q1186" s="2">
        <v>2.8</v>
      </c>
      <c r="R1186" s="2">
        <v>13.8</v>
      </c>
      <c r="S1186" s="2">
        <v>1</v>
      </c>
      <c r="T1186" s="2">
        <v>21</v>
      </c>
      <c r="U1186" s="2">
        <v>7</v>
      </c>
      <c r="V1186" s="2">
        <v>12.1</v>
      </c>
      <c r="W1186" s="2">
        <v>5</v>
      </c>
      <c r="X1186" s="2">
        <v>51</v>
      </c>
      <c r="Y1186" t="str">
        <f t="shared" si="72"/>
        <v>John Ross</v>
      </c>
      <c r="Z1186" t="str">
        <f t="shared" si="73"/>
        <v>2018-John Ross</v>
      </c>
      <c r="AA1186" s="13">
        <f t="shared" si="74"/>
        <v>258.46153846153845</v>
      </c>
      <c r="AB1186">
        <f t="shared" si="75"/>
        <v>72.615384615384613</v>
      </c>
    </row>
    <row r="1187" spans="1:28" x14ac:dyDescent="0.2">
      <c r="A1187">
        <v>2018</v>
      </c>
      <c r="B1187" s="1">
        <v>196</v>
      </c>
      <c r="C1187" s="2" t="s">
        <v>469</v>
      </c>
      <c r="D1187" s="2" t="s">
        <v>19</v>
      </c>
      <c r="E1187" s="2">
        <v>22</v>
      </c>
      <c r="F1187" s="2" t="s">
        <v>181</v>
      </c>
      <c r="G1187" s="2">
        <v>12</v>
      </c>
      <c r="H1187" s="2">
        <v>7</v>
      </c>
      <c r="I1187" s="2">
        <v>36</v>
      </c>
      <c r="J1187" s="2">
        <v>21</v>
      </c>
      <c r="K1187" s="2">
        <v>328</v>
      </c>
      <c r="L1187" s="2">
        <v>0</v>
      </c>
      <c r="M1187" s="2">
        <v>13</v>
      </c>
      <c r="N1187" s="2">
        <v>208</v>
      </c>
      <c r="O1187" s="2">
        <v>9.9</v>
      </c>
      <c r="P1187" s="2">
        <v>120</v>
      </c>
      <c r="Q1187" s="2">
        <v>5.7</v>
      </c>
      <c r="R1187" s="2">
        <v>14</v>
      </c>
      <c r="S1187" s="2">
        <v>0</v>
      </c>
      <c r="T1187" s="3"/>
      <c r="U1187" s="2">
        <v>2</v>
      </c>
      <c r="V1187" s="2">
        <v>5.6</v>
      </c>
      <c r="W1187" s="2">
        <v>0</v>
      </c>
      <c r="X1187" s="2">
        <v>88.7</v>
      </c>
      <c r="Y1187" t="str">
        <f t="shared" si="72"/>
        <v>Equanimeous St. Brown</v>
      </c>
      <c r="Z1187" t="str">
        <f t="shared" si="73"/>
        <v>2018-Equanimeous St. Brown</v>
      </c>
      <c r="AA1187" s="13">
        <f t="shared" si="74"/>
        <v>437.33333333333331</v>
      </c>
      <c r="AB1187">
        <f t="shared" si="75"/>
        <v>160</v>
      </c>
    </row>
    <row r="1188" spans="1:28" x14ac:dyDescent="0.2">
      <c r="A1188">
        <v>2018</v>
      </c>
      <c r="B1188" s="1">
        <v>197</v>
      </c>
      <c r="C1188" s="2" t="s">
        <v>990</v>
      </c>
      <c r="D1188" s="2" t="s">
        <v>90</v>
      </c>
      <c r="E1188" s="2">
        <v>27</v>
      </c>
      <c r="F1188" s="2" t="s">
        <v>232</v>
      </c>
      <c r="G1188" s="2">
        <v>16</v>
      </c>
      <c r="H1188" s="2">
        <v>10</v>
      </c>
      <c r="I1188" s="2">
        <v>24</v>
      </c>
      <c r="J1188" s="2">
        <v>21</v>
      </c>
      <c r="K1188" s="2">
        <v>263</v>
      </c>
      <c r="L1188" s="2">
        <v>1</v>
      </c>
      <c r="M1188" s="2">
        <v>15</v>
      </c>
      <c r="N1188" s="2">
        <v>153</v>
      </c>
      <c r="O1188" s="2">
        <v>7.3</v>
      </c>
      <c r="P1188" s="2">
        <v>110</v>
      </c>
      <c r="Q1188" s="2">
        <v>5.2</v>
      </c>
      <c r="R1188" s="2">
        <v>7.5</v>
      </c>
      <c r="S1188" s="2">
        <v>2</v>
      </c>
      <c r="T1188" s="2">
        <v>10.5</v>
      </c>
      <c r="U1188" s="2">
        <v>0</v>
      </c>
      <c r="V1188" s="2">
        <v>0</v>
      </c>
      <c r="W1188" s="2">
        <v>0</v>
      </c>
      <c r="X1188" s="2">
        <v>126.2</v>
      </c>
      <c r="Y1188" t="str">
        <f t="shared" si="72"/>
        <v>Levine Toilolo</v>
      </c>
      <c r="Z1188" t="str">
        <f t="shared" si="73"/>
        <v>2018-Levine Toilolo</v>
      </c>
      <c r="AA1188" s="13">
        <f t="shared" si="74"/>
        <v>263</v>
      </c>
      <c r="AB1188">
        <f t="shared" si="75"/>
        <v>110</v>
      </c>
    </row>
    <row r="1189" spans="1:28" x14ac:dyDescent="0.2">
      <c r="A1189">
        <v>2018</v>
      </c>
      <c r="B1189" s="1">
        <v>198</v>
      </c>
      <c r="C1189" s="2" t="s">
        <v>308</v>
      </c>
      <c r="D1189" s="2" t="s">
        <v>19</v>
      </c>
      <c r="E1189" s="2">
        <v>24</v>
      </c>
      <c r="F1189" s="3"/>
      <c r="G1189" s="2">
        <v>5</v>
      </c>
      <c r="H1189" s="2">
        <v>4</v>
      </c>
      <c r="I1189" s="2">
        <v>30</v>
      </c>
      <c r="J1189" s="2">
        <v>20</v>
      </c>
      <c r="K1189" s="2">
        <v>303</v>
      </c>
      <c r="L1189" s="2">
        <v>2</v>
      </c>
      <c r="M1189" s="2">
        <v>11</v>
      </c>
      <c r="N1189" s="2">
        <v>197</v>
      </c>
      <c r="O1189" s="2">
        <v>9.9</v>
      </c>
      <c r="P1189" s="2">
        <v>106</v>
      </c>
      <c r="Q1189" s="2">
        <v>5.3</v>
      </c>
      <c r="R1189" s="2">
        <v>12.9</v>
      </c>
      <c r="S1189" s="2">
        <v>1</v>
      </c>
      <c r="T1189" s="2">
        <v>20</v>
      </c>
      <c r="U1189" s="2">
        <v>3</v>
      </c>
      <c r="V1189" s="2">
        <v>10</v>
      </c>
      <c r="W1189" s="2">
        <v>0</v>
      </c>
      <c r="X1189" s="2">
        <v>121.9</v>
      </c>
      <c r="Y1189" t="str">
        <f t="shared" si="72"/>
        <v>Geronimo Allison</v>
      </c>
      <c r="Z1189" t="str">
        <f t="shared" si="73"/>
        <v>2018-Geronimo Allison</v>
      </c>
      <c r="AA1189" s="13">
        <f t="shared" si="74"/>
        <v>969.6</v>
      </c>
      <c r="AB1189">
        <f t="shared" si="75"/>
        <v>339.2</v>
      </c>
    </row>
    <row r="1190" spans="1:28" x14ac:dyDescent="0.2">
      <c r="A1190">
        <v>2018</v>
      </c>
      <c r="B1190" s="1">
        <v>199</v>
      </c>
      <c r="C1190" s="2" t="s">
        <v>116</v>
      </c>
      <c r="D1190" s="2" t="s">
        <v>16</v>
      </c>
      <c r="E1190" s="2">
        <v>24</v>
      </c>
      <c r="F1190" s="2" t="s">
        <v>17</v>
      </c>
      <c r="G1190" s="2">
        <v>16</v>
      </c>
      <c r="H1190" s="2">
        <v>16</v>
      </c>
      <c r="I1190" s="2">
        <v>29</v>
      </c>
      <c r="J1190" s="2">
        <v>20</v>
      </c>
      <c r="K1190" s="2">
        <v>92</v>
      </c>
      <c r="L1190" s="2">
        <v>1</v>
      </c>
      <c r="M1190" s="2">
        <v>4</v>
      </c>
      <c r="N1190" s="2">
        <v>28</v>
      </c>
      <c r="O1190" s="2">
        <v>1.4</v>
      </c>
      <c r="P1190" s="2">
        <v>64</v>
      </c>
      <c r="Q1190" s="2">
        <v>3.2</v>
      </c>
      <c r="R1190" s="2">
        <v>1.4</v>
      </c>
      <c r="S1190" s="2">
        <v>1</v>
      </c>
      <c r="T1190" s="2">
        <v>20</v>
      </c>
      <c r="U1190" s="2">
        <v>2</v>
      </c>
      <c r="V1190" s="2">
        <v>6.9</v>
      </c>
      <c r="W1190" s="2">
        <v>0</v>
      </c>
      <c r="X1190" s="2">
        <v>84.3</v>
      </c>
      <c r="Y1190" t="str">
        <f t="shared" si="72"/>
        <v>Peyton Barber</v>
      </c>
      <c r="Z1190" t="str">
        <f t="shared" si="73"/>
        <v>2018-Peyton Barber</v>
      </c>
      <c r="AA1190" s="13">
        <f t="shared" si="74"/>
        <v>92</v>
      </c>
      <c r="AB1190">
        <f t="shared" si="75"/>
        <v>64</v>
      </c>
    </row>
    <row r="1191" spans="1:28" x14ac:dyDescent="0.2">
      <c r="A1191">
        <v>2018</v>
      </c>
      <c r="B1191" s="1">
        <v>200</v>
      </c>
      <c r="C1191" s="2" t="s">
        <v>488</v>
      </c>
      <c r="D1191" s="2" t="s">
        <v>74</v>
      </c>
      <c r="E1191" s="2">
        <v>27</v>
      </c>
      <c r="F1191" s="3"/>
      <c r="G1191" s="2">
        <v>16</v>
      </c>
      <c r="H1191" s="2">
        <v>2</v>
      </c>
      <c r="I1191" s="2">
        <v>27</v>
      </c>
      <c r="J1191" s="2">
        <v>20</v>
      </c>
      <c r="K1191" s="2">
        <v>154</v>
      </c>
      <c r="L1191" s="2">
        <v>0</v>
      </c>
      <c r="M1191" s="2">
        <v>4</v>
      </c>
      <c r="N1191" s="2">
        <v>47</v>
      </c>
      <c r="O1191" s="2">
        <v>2.4</v>
      </c>
      <c r="P1191" s="2">
        <v>107</v>
      </c>
      <c r="Q1191" s="2">
        <v>5.4</v>
      </c>
      <c r="R1191" s="2">
        <v>2.7</v>
      </c>
      <c r="S1191" s="2">
        <v>2</v>
      </c>
      <c r="T1191" s="2">
        <v>10</v>
      </c>
      <c r="U1191" s="2">
        <v>1</v>
      </c>
      <c r="V1191" s="2">
        <v>3.7</v>
      </c>
      <c r="W1191" s="2">
        <v>0</v>
      </c>
      <c r="X1191" s="2">
        <v>87.6</v>
      </c>
      <c r="Y1191" t="str">
        <f t="shared" si="72"/>
        <v>Alfred Blue</v>
      </c>
      <c r="Z1191" t="str">
        <f t="shared" si="73"/>
        <v>2018-Alfred Blue</v>
      </c>
      <c r="AA1191" s="13">
        <f t="shared" si="74"/>
        <v>154</v>
      </c>
      <c r="AB1191">
        <f t="shared" si="75"/>
        <v>107</v>
      </c>
    </row>
    <row r="1192" spans="1:28" x14ac:dyDescent="0.2">
      <c r="A1192">
        <v>2018</v>
      </c>
      <c r="B1192" s="1">
        <v>201</v>
      </c>
      <c r="C1192" s="2" t="s">
        <v>50</v>
      </c>
      <c r="D1192" s="2" t="s">
        <v>51</v>
      </c>
      <c r="E1192" s="2">
        <v>24</v>
      </c>
      <c r="F1192" s="2" t="s">
        <v>17</v>
      </c>
      <c r="G1192" s="2">
        <v>14</v>
      </c>
      <c r="H1192" s="2">
        <v>14</v>
      </c>
      <c r="I1192" s="2">
        <v>24</v>
      </c>
      <c r="J1192" s="2">
        <v>20</v>
      </c>
      <c r="K1192" s="2">
        <v>163</v>
      </c>
      <c r="L1192" s="2">
        <v>0</v>
      </c>
      <c r="M1192" s="2">
        <v>7</v>
      </c>
      <c r="N1192" s="2">
        <v>0</v>
      </c>
      <c r="O1192" s="2">
        <v>0</v>
      </c>
      <c r="P1192" s="2">
        <v>163</v>
      </c>
      <c r="Q1192" s="2">
        <v>8.1999999999999993</v>
      </c>
      <c r="R1192" s="2">
        <v>0</v>
      </c>
      <c r="S1192" s="2">
        <v>2</v>
      </c>
      <c r="T1192" s="2">
        <v>10</v>
      </c>
      <c r="U1192" s="2">
        <v>1</v>
      </c>
      <c r="V1192" s="2">
        <v>4.2</v>
      </c>
      <c r="W1192" s="2">
        <v>0</v>
      </c>
      <c r="X1192" s="2">
        <v>95</v>
      </c>
      <c r="Y1192" t="str">
        <f t="shared" si="72"/>
        <v>Chris Carson</v>
      </c>
      <c r="Z1192" t="str">
        <f t="shared" si="73"/>
        <v>2018-Chris Carson</v>
      </c>
      <c r="AA1192" s="13">
        <f t="shared" si="74"/>
        <v>186.28571428571428</v>
      </c>
      <c r="AB1192">
        <f t="shared" si="75"/>
        <v>186.28571428571428</v>
      </c>
    </row>
    <row r="1193" spans="1:28" x14ac:dyDescent="0.2">
      <c r="A1193">
        <v>2018</v>
      </c>
      <c r="B1193" s="1">
        <v>202</v>
      </c>
      <c r="C1193" s="2" t="s">
        <v>483</v>
      </c>
      <c r="D1193" s="2" t="s">
        <v>28</v>
      </c>
      <c r="E1193" s="2">
        <v>23</v>
      </c>
      <c r="F1193" s="2" t="s">
        <v>17</v>
      </c>
      <c r="G1193" s="2">
        <v>16</v>
      </c>
      <c r="H1193" s="2">
        <v>9</v>
      </c>
      <c r="I1193" s="2">
        <v>29</v>
      </c>
      <c r="J1193" s="2">
        <v>20</v>
      </c>
      <c r="K1193" s="2">
        <v>149</v>
      </c>
      <c r="L1193" s="2">
        <v>2</v>
      </c>
      <c r="M1193" s="2">
        <v>5</v>
      </c>
      <c r="N1193" s="2">
        <v>-32</v>
      </c>
      <c r="O1193" s="2">
        <v>-1.6</v>
      </c>
      <c r="P1193" s="2">
        <v>181</v>
      </c>
      <c r="Q1193" s="2">
        <v>9.1</v>
      </c>
      <c r="R1193" s="2">
        <v>1.6</v>
      </c>
      <c r="S1193" s="2">
        <v>0</v>
      </c>
      <c r="T1193" s="3"/>
      <c r="U1193" s="2">
        <v>3</v>
      </c>
      <c r="V1193" s="2">
        <v>10.3</v>
      </c>
      <c r="W1193" s="2">
        <v>0</v>
      </c>
      <c r="X1193" s="2">
        <v>104</v>
      </c>
      <c r="Y1193" t="str">
        <f t="shared" si="72"/>
        <v>Nick Chubb</v>
      </c>
      <c r="Z1193" t="str">
        <f t="shared" si="73"/>
        <v>2018-Nick Chubb</v>
      </c>
      <c r="AA1193" s="13">
        <f t="shared" si="74"/>
        <v>149</v>
      </c>
      <c r="AB1193">
        <f t="shared" si="75"/>
        <v>181</v>
      </c>
    </row>
    <row r="1194" spans="1:28" x14ac:dyDescent="0.2">
      <c r="A1194">
        <v>2018</v>
      </c>
      <c r="B1194" s="1">
        <v>203</v>
      </c>
      <c r="C1194" s="2" t="s">
        <v>141</v>
      </c>
      <c r="D1194" s="2" t="s">
        <v>88</v>
      </c>
      <c r="E1194" s="2">
        <v>22</v>
      </c>
      <c r="F1194" s="3"/>
      <c r="G1194" s="2">
        <v>16</v>
      </c>
      <c r="H1194" s="2">
        <v>0</v>
      </c>
      <c r="I1194" s="2">
        <v>23</v>
      </c>
      <c r="J1194" s="2">
        <v>20</v>
      </c>
      <c r="K1194" s="2">
        <v>103</v>
      </c>
      <c r="L1194" s="2">
        <v>0</v>
      </c>
      <c r="M1194" s="2">
        <v>5</v>
      </c>
      <c r="N1194" s="2">
        <v>-18</v>
      </c>
      <c r="O1194" s="2">
        <v>-0.9</v>
      </c>
      <c r="P1194" s="2">
        <v>121</v>
      </c>
      <c r="Q1194" s="2">
        <v>6.1</v>
      </c>
      <c r="R1194" s="2">
        <v>-0.5</v>
      </c>
      <c r="S1194" s="2">
        <v>3</v>
      </c>
      <c r="T1194" s="2">
        <v>6.7</v>
      </c>
      <c r="U1194" s="2">
        <v>1</v>
      </c>
      <c r="V1194" s="2">
        <v>4.3</v>
      </c>
      <c r="W1194" s="2">
        <v>0</v>
      </c>
      <c r="X1194" s="2">
        <v>85.3</v>
      </c>
      <c r="Y1194" t="str">
        <f t="shared" si="72"/>
        <v>Chase Edmonds</v>
      </c>
      <c r="Z1194" t="str">
        <f t="shared" si="73"/>
        <v>2018-Chase Edmonds</v>
      </c>
      <c r="AA1194" s="13">
        <f t="shared" si="74"/>
        <v>103</v>
      </c>
      <c r="AB1194">
        <f t="shared" si="75"/>
        <v>121</v>
      </c>
    </row>
    <row r="1195" spans="1:28" x14ac:dyDescent="0.2">
      <c r="A1195">
        <v>2018</v>
      </c>
      <c r="B1195" s="1">
        <v>204</v>
      </c>
      <c r="C1195" s="2" t="s">
        <v>228</v>
      </c>
      <c r="D1195" s="2" t="s">
        <v>86</v>
      </c>
      <c r="E1195" s="2">
        <v>26</v>
      </c>
      <c r="F1195" s="2" t="s">
        <v>181</v>
      </c>
      <c r="G1195" s="2">
        <v>16</v>
      </c>
      <c r="H1195" s="2">
        <v>6</v>
      </c>
      <c r="I1195" s="2">
        <v>29</v>
      </c>
      <c r="J1195" s="2">
        <v>20</v>
      </c>
      <c r="K1195" s="2">
        <v>167</v>
      </c>
      <c r="L1195" s="2">
        <v>0</v>
      </c>
      <c r="M1195" s="2">
        <v>7</v>
      </c>
      <c r="N1195" s="2">
        <v>92</v>
      </c>
      <c r="O1195" s="2">
        <v>4.5999999999999996</v>
      </c>
      <c r="P1195" s="2">
        <v>75</v>
      </c>
      <c r="Q1195" s="2">
        <v>3.8</v>
      </c>
      <c r="R1195" s="2">
        <v>8.3000000000000007</v>
      </c>
      <c r="S1195" s="2">
        <v>0</v>
      </c>
      <c r="T1195" s="3"/>
      <c r="U1195" s="2">
        <v>1</v>
      </c>
      <c r="V1195" s="2">
        <v>3.4</v>
      </c>
      <c r="W1195" s="2">
        <v>0</v>
      </c>
      <c r="X1195" s="2">
        <v>83.5</v>
      </c>
      <c r="Y1195" t="str">
        <f t="shared" si="72"/>
        <v>Alex Erickson</v>
      </c>
      <c r="Z1195" t="str">
        <f t="shared" si="73"/>
        <v>2018-Alex Erickson</v>
      </c>
      <c r="AA1195" s="13">
        <f t="shared" si="74"/>
        <v>167</v>
      </c>
      <c r="AB1195">
        <f t="shared" si="75"/>
        <v>75</v>
      </c>
    </row>
    <row r="1196" spans="1:28" x14ac:dyDescent="0.2">
      <c r="A1196">
        <v>2018</v>
      </c>
      <c r="B1196" s="1">
        <v>205</v>
      </c>
      <c r="C1196" s="2" t="s">
        <v>120</v>
      </c>
      <c r="D1196" s="2" t="s">
        <v>41</v>
      </c>
      <c r="E1196" s="2">
        <v>24</v>
      </c>
      <c r="F1196" s="2" t="s">
        <v>17</v>
      </c>
      <c r="G1196" s="2">
        <v>16</v>
      </c>
      <c r="H1196" s="2">
        <v>15</v>
      </c>
      <c r="I1196" s="2">
        <v>26</v>
      </c>
      <c r="J1196" s="2">
        <v>20</v>
      </c>
      <c r="K1196" s="2">
        <v>145</v>
      </c>
      <c r="L1196" s="2">
        <v>0</v>
      </c>
      <c r="M1196" s="2">
        <v>7</v>
      </c>
      <c r="N1196" s="2">
        <v>18</v>
      </c>
      <c r="O1196" s="2">
        <v>0.9</v>
      </c>
      <c r="P1196" s="2">
        <v>127</v>
      </c>
      <c r="Q1196" s="2">
        <v>6.4</v>
      </c>
      <c r="R1196" s="2">
        <v>0.8</v>
      </c>
      <c r="S1196" s="2">
        <v>1</v>
      </c>
      <c r="T1196" s="2">
        <v>20</v>
      </c>
      <c r="U1196" s="2">
        <v>0</v>
      </c>
      <c r="V1196" s="2">
        <v>0</v>
      </c>
      <c r="W1196" s="2">
        <v>0</v>
      </c>
      <c r="X1196" s="2">
        <v>89.4</v>
      </c>
      <c r="Y1196" t="str">
        <f t="shared" si="72"/>
        <v>Jordan Howard</v>
      </c>
      <c r="Z1196" t="str">
        <f t="shared" si="73"/>
        <v>2018-Jordan Howard</v>
      </c>
      <c r="AA1196" s="13">
        <f t="shared" si="74"/>
        <v>145</v>
      </c>
      <c r="AB1196">
        <f t="shared" si="75"/>
        <v>127</v>
      </c>
    </row>
    <row r="1197" spans="1:28" x14ac:dyDescent="0.2">
      <c r="A1197">
        <v>2018</v>
      </c>
      <c r="B1197" s="1">
        <v>206</v>
      </c>
      <c r="C1197" s="2" t="s">
        <v>991</v>
      </c>
      <c r="D1197" s="2" t="s">
        <v>37</v>
      </c>
      <c r="E1197" s="2">
        <v>27</v>
      </c>
      <c r="F1197" s="2" t="s">
        <v>169</v>
      </c>
      <c r="G1197" s="2">
        <v>16</v>
      </c>
      <c r="H1197" s="2">
        <v>7</v>
      </c>
      <c r="I1197" s="2">
        <v>35</v>
      </c>
      <c r="J1197" s="2">
        <v>20</v>
      </c>
      <c r="K1197" s="2">
        <v>295</v>
      </c>
      <c r="L1197" s="2">
        <v>2</v>
      </c>
      <c r="M1197" s="2">
        <v>12</v>
      </c>
      <c r="N1197" s="2">
        <v>217</v>
      </c>
      <c r="O1197" s="2">
        <v>10.9</v>
      </c>
      <c r="P1197" s="2">
        <v>78</v>
      </c>
      <c r="Q1197" s="2">
        <v>3.9</v>
      </c>
      <c r="R1197" s="2">
        <v>11.4</v>
      </c>
      <c r="S1197" s="2">
        <v>0</v>
      </c>
      <c r="T1197" s="3"/>
      <c r="U1197" s="2">
        <v>2</v>
      </c>
      <c r="V1197" s="2">
        <v>5.7</v>
      </c>
      <c r="W1197" s="2">
        <v>0</v>
      </c>
      <c r="X1197" s="2">
        <v>103.9</v>
      </c>
      <c r="Y1197" t="str">
        <f t="shared" si="72"/>
        <v>Allen Hurns</v>
      </c>
      <c r="Z1197" t="str">
        <f t="shared" si="73"/>
        <v>2018-Allen Hurns</v>
      </c>
      <c r="AA1197" s="13">
        <f t="shared" si="74"/>
        <v>295</v>
      </c>
      <c r="AB1197">
        <f t="shared" si="75"/>
        <v>78</v>
      </c>
    </row>
    <row r="1198" spans="1:28" x14ac:dyDescent="0.2">
      <c r="A1198">
        <v>2018</v>
      </c>
      <c r="B1198" s="1">
        <v>207</v>
      </c>
      <c r="C1198" s="2" t="s">
        <v>992</v>
      </c>
      <c r="D1198" s="2" t="s">
        <v>47</v>
      </c>
      <c r="E1198" s="2">
        <v>26</v>
      </c>
      <c r="F1198" s="3"/>
      <c r="G1198" s="2">
        <v>14</v>
      </c>
      <c r="H1198" s="2">
        <v>3</v>
      </c>
      <c r="I1198" s="2">
        <v>28</v>
      </c>
      <c r="J1198" s="2">
        <v>20</v>
      </c>
      <c r="K1198" s="2">
        <v>300</v>
      </c>
      <c r="L1198" s="2">
        <v>2</v>
      </c>
      <c r="M1198" s="2">
        <v>15</v>
      </c>
      <c r="N1198" s="2">
        <v>217</v>
      </c>
      <c r="O1198" s="2">
        <v>10.9</v>
      </c>
      <c r="P1198" s="2">
        <v>83</v>
      </c>
      <c r="Q1198" s="2">
        <v>4.2</v>
      </c>
      <c r="R1198" s="2">
        <v>10.199999999999999</v>
      </c>
      <c r="S1198" s="2">
        <v>2</v>
      </c>
      <c r="T1198" s="2">
        <v>10</v>
      </c>
      <c r="U1198" s="2">
        <v>1</v>
      </c>
      <c r="V1198" s="2">
        <v>3.6</v>
      </c>
      <c r="W1198" s="2">
        <v>0</v>
      </c>
      <c r="X1198" s="2">
        <v>130.1</v>
      </c>
      <c r="Y1198" t="str">
        <f t="shared" si="72"/>
        <v>Jordan Matthews</v>
      </c>
      <c r="Z1198" t="str">
        <f t="shared" si="73"/>
        <v>2018-Jordan Matthews</v>
      </c>
      <c r="AA1198" s="13">
        <f t="shared" si="74"/>
        <v>342.85714285714283</v>
      </c>
      <c r="AB1198">
        <f t="shared" si="75"/>
        <v>94.857142857142861</v>
      </c>
    </row>
    <row r="1199" spans="1:28" x14ac:dyDescent="0.2">
      <c r="A1199">
        <v>2018</v>
      </c>
      <c r="B1199" s="1">
        <v>208</v>
      </c>
      <c r="C1199" s="2" t="s">
        <v>89</v>
      </c>
      <c r="D1199" s="2" t="s">
        <v>70</v>
      </c>
      <c r="E1199" s="2">
        <v>33</v>
      </c>
      <c r="F1199" s="2" t="s">
        <v>17</v>
      </c>
      <c r="G1199" s="2">
        <v>16</v>
      </c>
      <c r="H1199" s="2">
        <v>16</v>
      </c>
      <c r="I1199" s="2">
        <v>26</v>
      </c>
      <c r="J1199" s="2">
        <v>20</v>
      </c>
      <c r="K1199" s="2">
        <v>208</v>
      </c>
      <c r="L1199" s="2">
        <v>1</v>
      </c>
      <c r="M1199" s="2">
        <v>9</v>
      </c>
      <c r="N1199" s="2">
        <v>7</v>
      </c>
      <c r="O1199" s="2">
        <v>0.4</v>
      </c>
      <c r="P1199" s="2">
        <v>201</v>
      </c>
      <c r="Q1199" s="2">
        <v>10.1</v>
      </c>
      <c r="R1199" s="2">
        <v>0.3</v>
      </c>
      <c r="S1199" s="2">
        <v>7</v>
      </c>
      <c r="T1199" s="2">
        <v>2.9</v>
      </c>
      <c r="U1199" s="2">
        <v>3</v>
      </c>
      <c r="V1199" s="2">
        <v>11.5</v>
      </c>
      <c r="W1199" s="2">
        <v>0</v>
      </c>
      <c r="X1199" s="2">
        <v>112.3</v>
      </c>
      <c r="Y1199" t="str">
        <f t="shared" si="72"/>
        <v>Adrian Peterson</v>
      </c>
      <c r="Z1199" t="str">
        <f t="shared" si="73"/>
        <v>2018-Adrian Peterson</v>
      </c>
      <c r="AA1199" s="13">
        <f t="shared" si="74"/>
        <v>208</v>
      </c>
      <c r="AB1199">
        <f t="shared" si="75"/>
        <v>201</v>
      </c>
    </row>
    <row r="1200" spans="1:28" x14ac:dyDescent="0.2">
      <c r="A1200">
        <v>2018</v>
      </c>
      <c r="B1200" s="1">
        <v>209</v>
      </c>
      <c r="C1200" s="2" t="s">
        <v>346</v>
      </c>
      <c r="D1200" s="2" t="s">
        <v>70</v>
      </c>
      <c r="E1200" s="2">
        <v>26</v>
      </c>
      <c r="F1200" s="3"/>
      <c r="G1200" s="2">
        <v>7</v>
      </c>
      <c r="H1200" s="2">
        <v>4</v>
      </c>
      <c r="I1200" s="2">
        <v>35</v>
      </c>
      <c r="J1200" s="2">
        <v>20</v>
      </c>
      <c r="K1200" s="2">
        <v>262</v>
      </c>
      <c r="L1200" s="2">
        <v>2</v>
      </c>
      <c r="M1200" s="2">
        <v>12</v>
      </c>
      <c r="N1200" s="2">
        <v>216</v>
      </c>
      <c r="O1200" s="2">
        <v>10.8</v>
      </c>
      <c r="P1200" s="2">
        <v>46</v>
      </c>
      <c r="Q1200" s="2">
        <v>2.2999999999999998</v>
      </c>
      <c r="R1200" s="2">
        <v>12.3</v>
      </c>
      <c r="S1200" s="2">
        <v>1</v>
      </c>
      <c r="T1200" s="2">
        <v>20</v>
      </c>
      <c r="U1200" s="2">
        <v>0</v>
      </c>
      <c r="V1200" s="2">
        <v>0</v>
      </c>
      <c r="W1200" s="2">
        <v>0</v>
      </c>
      <c r="X1200" s="2">
        <v>99.9</v>
      </c>
      <c r="Y1200" t="str">
        <f t="shared" si="72"/>
        <v>Paul Richardson</v>
      </c>
      <c r="Z1200" t="str">
        <f t="shared" si="73"/>
        <v>2018-Paul Richardson</v>
      </c>
      <c r="AA1200" s="13">
        <f t="shared" si="74"/>
        <v>598.85714285714289</v>
      </c>
      <c r="AB1200">
        <f t="shared" si="75"/>
        <v>105.14285714285714</v>
      </c>
    </row>
    <row r="1201" spans="1:28" x14ac:dyDescent="0.2">
      <c r="A1201">
        <v>2018</v>
      </c>
      <c r="B1201" s="1">
        <v>210</v>
      </c>
      <c r="C1201" s="2" t="s">
        <v>257</v>
      </c>
      <c r="D1201" s="2" t="s">
        <v>26</v>
      </c>
      <c r="E1201" s="2">
        <v>23</v>
      </c>
      <c r="F1201" s="2" t="s">
        <v>232</v>
      </c>
      <c r="G1201" s="2">
        <v>13</v>
      </c>
      <c r="H1201" s="2">
        <v>12</v>
      </c>
      <c r="I1201" s="2">
        <v>30</v>
      </c>
      <c r="J1201" s="2">
        <v>20</v>
      </c>
      <c r="K1201" s="2">
        <v>258</v>
      </c>
      <c r="L1201" s="2">
        <v>3</v>
      </c>
      <c r="M1201" s="2">
        <v>10</v>
      </c>
      <c r="N1201" s="2">
        <v>78</v>
      </c>
      <c r="O1201" s="2">
        <v>3.9</v>
      </c>
      <c r="P1201" s="2">
        <v>180</v>
      </c>
      <c r="Q1201" s="2">
        <v>9</v>
      </c>
      <c r="R1201" s="2">
        <v>5.2</v>
      </c>
      <c r="S1201" s="2">
        <v>4</v>
      </c>
      <c r="T1201" s="2">
        <v>5</v>
      </c>
      <c r="U1201" s="2">
        <v>3</v>
      </c>
      <c r="V1201" s="2">
        <v>10</v>
      </c>
      <c r="W1201" s="2">
        <v>2</v>
      </c>
      <c r="X1201" s="2">
        <v>99</v>
      </c>
      <c r="Y1201" t="str">
        <f t="shared" si="72"/>
        <v>Jonnu Smith</v>
      </c>
      <c r="Z1201" t="str">
        <f t="shared" si="73"/>
        <v>2018-Jonnu Smith</v>
      </c>
      <c r="AA1201" s="13">
        <f t="shared" si="74"/>
        <v>317.53846153846155</v>
      </c>
      <c r="AB1201">
        <f t="shared" si="75"/>
        <v>221.53846153846155</v>
      </c>
    </row>
    <row r="1202" spans="1:28" x14ac:dyDescent="0.2">
      <c r="A1202">
        <v>2018</v>
      </c>
      <c r="B1202" s="1">
        <v>211</v>
      </c>
      <c r="C1202" s="2" t="s">
        <v>993</v>
      </c>
      <c r="D1202" s="2" t="s">
        <v>74</v>
      </c>
      <c r="E1202" s="2">
        <v>22</v>
      </c>
      <c r="F1202" s="2" t="s">
        <v>232</v>
      </c>
      <c r="G1202" s="2">
        <v>16</v>
      </c>
      <c r="H1202" s="2">
        <v>10</v>
      </c>
      <c r="I1202" s="2">
        <v>27</v>
      </c>
      <c r="J1202" s="2">
        <v>20</v>
      </c>
      <c r="K1202" s="2">
        <v>215</v>
      </c>
      <c r="L1202" s="2">
        <v>4</v>
      </c>
      <c r="M1202" s="2">
        <v>12</v>
      </c>
      <c r="N1202" s="2">
        <v>120</v>
      </c>
      <c r="O1202" s="2">
        <v>6</v>
      </c>
      <c r="P1202" s="2">
        <v>95</v>
      </c>
      <c r="Q1202" s="2">
        <v>4.8</v>
      </c>
      <c r="R1202" s="2">
        <v>5.6</v>
      </c>
      <c r="S1202" s="2">
        <v>2</v>
      </c>
      <c r="T1202" s="2">
        <v>10</v>
      </c>
      <c r="U1202" s="2">
        <v>1</v>
      </c>
      <c r="V1202" s="2">
        <v>3.7</v>
      </c>
      <c r="W1202" s="2">
        <v>0</v>
      </c>
      <c r="X1202" s="2">
        <v>136.6</v>
      </c>
      <c r="Y1202" t="str">
        <f t="shared" si="72"/>
        <v>Jordan Thomas</v>
      </c>
      <c r="Z1202" t="str">
        <f t="shared" si="73"/>
        <v>2018-Jordan Thomas</v>
      </c>
      <c r="AA1202" s="13">
        <f t="shared" si="74"/>
        <v>215</v>
      </c>
      <c r="AB1202">
        <f t="shared" si="75"/>
        <v>95</v>
      </c>
    </row>
    <row r="1203" spans="1:28" x14ac:dyDescent="0.2">
      <c r="A1203">
        <v>2018</v>
      </c>
      <c r="B1203" s="1">
        <v>212</v>
      </c>
      <c r="C1203" s="2" t="s">
        <v>186</v>
      </c>
      <c r="D1203" s="2" t="s">
        <v>62</v>
      </c>
      <c r="E1203" s="2">
        <v>27</v>
      </c>
      <c r="F1203" s="3"/>
      <c r="G1203" s="2">
        <v>13</v>
      </c>
      <c r="H1203" s="2">
        <v>2</v>
      </c>
      <c r="I1203" s="2">
        <v>23</v>
      </c>
      <c r="J1203" s="2">
        <v>20</v>
      </c>
      <c r="K1203" s="2">
        <v>224</v>
      </c>
      <c r="L1203" s="2">
        <v>0</v>
      </c>
      <c r="M1203" s="2">
        <v>10</v>
      </c>
      <c r="N1203" s="2">
        <v>-21</v>
      </c>
      <c r="O1203" s="2">
        <v>-1.1000000000000001</v>
      </c>
      <c r="P1203" s="2">
        <v>245</v>
      </c>
      <c r="Q1203" s="2">
        <v>12.3</v>
      </c>
      <c r="R1203" s="2">
        <v>0.2</v>
      </c>
      <c r="S1203" s="2">
        <v>4</v>
      </c>
      <c r="T1203" s="2">
        <v>5</v>
      </c>
      <c r="U1203" s="2">
        <v>2</v>
      </c>
      <c r="V1203" s="2">
        <v>8.6999999999999993</v>
      </c>
      <c r="W1203" s="2">
        <v>0</v>
      </c>
      <c r="X1203" s="2">
        <v>107.2</v>
      </c>
      <c r="Y1203" t="str">
        <f t="shared" si="72"/>
        <v>Spencer Ware</v>
      </c>
      <c r="Z1203" t="str">
        <f t="shared" si="73"/>
        <v>2018-Spencer Ware</v>
      </c>
      <c r="AA1203" s="13">
        <f t="shared" si="74"/>
        <v>275.69230769230768</v>
      </c>
      <c r="AB1203">
        <f t="shared" si="75"/>
        <v>301.53846153846155</v>
      </c>
    </row>
    <row r="1204" spans="1:28" x14ac:dyDescent="0.2">
      <c r="A1204">
        <v>2018</v>
      </c>
      <c r="B1204" s="1">
        <v>213</v>
      </c>
      <c r="C1204" s="2" t="s">
        <v>528</v>
      </c>
      <c r="D1204" s="2" t="s">
        <v>109</v>
      </c>
      <c r="E1204" s="2">
        <v>27</v>
      </c>
      <c r="F1204" s="3"/>
      <c r="G1204" s="2">
        <v>8</v>
      </c>
      <c r="H1204" s="2">
        <v>2</v>
      </c>
      <c r="I1204" s="2">
        <v>27</v>
      </c>
      <c r="J1204" s="2">
        <v>19</v>
      </c>
      <c r="K1204" s="2">
        <v>266</v>
      </c>
      <c r="L1204" s="2">
        <v>0</v>
      </c>
      <c r="M1204" s="2">
        <v>10</v>
      </c>
      <c r="N1204" s="2">
        <v>135</v>
      </c>
      <c r="O1204" s="2">
        <v>7.1</v>
      </c>
      <c r="P1204" s="2">
        <v>131</v>
      </c>
      <c r="Q1204" s="2">
        <v>6.9</v>
      </c>
      <c r="R1204" s="2">
        <v>11.9</v>
      </c>
      <c r="S1204" s="2">
        <v>4</v>
      </c>
      <c r="T1204" s="2">
        <v>4.8</v>
      </c>
      <c r="U1204" s="2">
        <v>2</v>
      </c>
      <c r="V1204" s="2">
        <v>7.4</v>
      </c>
      <c r="W1204" s="2">
        <v>2</v>
      </c>
      <c r="X1204" s="2">
        <v>70.900000000000006</v>
      </c>
      <c r="Y1204" t="str">
        <f t="shared" si="72"/>
        <v>Martavis Bryant</v>
      </c>
      <c r="Z1204" t="str">
        <f t="shared" si="73"/>
        <v>2018-Martavis Bryant</v>
      </c>
      <c r="AA1204" s="13">
        <f t="shared" si="74"/>
        <v>532</v>
      </c>
      <c r="AB1204">
        <f t="shared" si="75"/>
        <v>262</v>
      </c>
    </row>
    <row r="1205" spans="1:28" x14ac:dyDescent="0.2">
      <c r="A1205">
        <v>2018</v>
      </c>
      <c r="B1205" s="1">
        <v>214</v>
      </c>
      <c r="C1205" s="2" t="s">
        <v>994</v>
      </c>
      <c r="D1205" s="2" t="s">
        <v>26</v>
      </c>
      <c r="E1205" s="2">
        <v>23</v>
      </c>
      <c r="F1205" s="3"/>
      <c r="G1205" s="2">
        <v>12</v>
      </c>
      <c r="H1205" s="2">
        <v>0</v>
      </c>
      <c r="I1205" s="2">
        <v>20</v>
      </c>
      <c r="J1205" s="2">
        <v>19</v>
      </c>
      <c r="K1205" s="2">
        <v>225</v>
      </c>
      <c r="L1205" s="2">
        <v>1</v>
      </c>
      <c r="M1205" s="2">
        <v>11</v>
      </c>
      <c r="N1205" s="2">
        <v>128</v>
      </c>
      <c r="O1205" s="2">
        <v>6.7</v>
      </c>
      <c r="P1205" s="2">
        <v>97</v>
      </c>
      <c r="Q1205" s="2">
        <v>5.0999999999999996</v>
      </c>
      <c r="R1205" s="2">
        <v>6.7</v>
      </c>
      <c r="S1205" s="2">
        <v>0</v>
      </c>
      <c r="T1205" s="3"/>
      <c r="U1205" s="2">
        <v>0</v>
      </c>
      <c r="V1205" s="2">
        <v>0</v>
      </c>
      <c r="W1205" s="2">
        <v>0</v>
      </c>
      <c r="X1205" s="2">
        <v>130.19999999999999</v>
      </c>
      <c r="Y1205" t="str">
        <f t="shared" si="72"/>
        <v>Anthony Firkser</v>
      </c>
      <c r="Z1205" t="str">
        <f t="shared" si="73"/>
        <v>2018-Anthony Firkser</v>
      </c>
      <c r="AA1205" s="13">
        <f t="shared" si="74"/>
        <v>300</v>
      </c>
      <c r="AB1205">
        <f t="shared" si="75"/>
        <v>129.33333333333334</v>
      </c>
    </row>
    <row r="1206" spans="1:28" x14ac:dyDescent="0.2">
      <c r="A1206">
        <v>2018</v>
      </c>
      <c r="B1206" s="1">
        <v>215</v>
      </c>
      <c r="C1206" s="2" t="s">
        <v>995</v>
      </c>
      <c r="D1206" s="2" t="s">
        <v>55</v>
      </c>
      <c r="E1206" s="2">
        <v>30</v>
      </c>
      <c r="F1206" s="2" t="s">
        <v>232</v>
      </c>
      <c r="G1206" s="2">
        <v>16</v>
      </c>
      <c r="H1206" s="2">
        <v>16</v>
      </c>
      <c r="I1206" s="2">
        <v>27</v>
      </c>
      <c r="J1206" s="2">
        <v>19</v>
      </c>
      <c r="K1206" s="2">
        <v>210</v>
      </c>
      <c r="L1206" s="2">
        <v>1</v>
      </c>
      <c r="M1206" s="2">
        <v>11</v>
      </c>
      <c r="N1206" s="2">
        <v>108</v>
      </c>
      <c r="O1206" s="2">
        <v>5.7</v>
      </c>
      <c r="P1206" s="2">
        <v>102</v>
      </c>
      <c r="Q1206" s="2">
        <v>5.4</v>
      </c>
      <c r="R1206" s="2">
        <v>5.4</v>
      </c>
      <c r="S1206" s="2">
        <v>2</v>
      </c>
      <c r="T1206" s="2">
        <v>9.5</v>
      </c>
      <c r="U1206" s="2">
        <v>3</v>
      </c>
      <c r="V1206" s="2">
        <v>11.1</v>
      </c>
      <c r="W1206" s="2">
        <v>0</v>
      </c>
      <c r="X1206" s="2">
        <v>105.5</v>
      </c>
      <c r="Y1206" t="str">
        <f t="shared" si="72"/>
        <v>Virgil Green</v>
      </c>
      <c r="Z1206" t="str">
        <f t="shared" si="73"/>
        <v>2018-Virgil Green</v>
      </c>
      <c r="AA1206" s="13">
        <f t="shared" si="74"/>
        <v>210</v>
      </c>
      <c r="AB1206">
        <f t="shared" si="75"/>
        <v>102</v>
      </c>
    </row>
    <row r="1207" spans="1:28" x14ac:dyDescent="0.2">
      <c r="A1207">
        <v>2018</v>
      </c>
      <c r="B1207" s="1">
        <v>216</v>
      </c>
      <c r="C1207" s="2" t="s">
        <v>996</v>
      </c>
      <c r="D1207" s="2" t="s">
        <v>90</v>
      </c>
      <c r="E1207" s="2">
        <v>26</v>
      </c>
      <c r="F1207" s="3"/>
      <c r="G1207" s="2">
        <v>15</v>
      </c>
      <c r="H1207" s="2">
        <v>3</v>
      </c>
      <c r="I1207" s="2">
        <v>26</v>
      </c>
      <c r="J1207" s="2">
        <v>19</v>
      </c>
      <c r="K1207" s="2">
        <v>190</v>
      </c>
      <c r="L1207" s="2">
        <v>2</v>
      </c>
      <c r="M1207" s="2">
        <v>10</v>
      </c>
      <c r="N1207" s="2">
        <v>154</v>
      </c>
      <c r="O1207" s="2">
        <v>8.1</v>
      </c>
      <c r="P1207" s="2">
        <v>36</v>
      </c>
      <c r="Q1207" s="2">
        <v>1.9</v>
      </c>
      <c r="R1207" s="2">
        <v>10.3</v>
      </c>
      <c r="S1207" s="2">
        <v>1</v>
      </c>
      <c r="T1207" s="2">
        <v>19</v>
      </c>
      <c r="U1207" s="2">
        <v>0</v>
      </c>
      <c r="V1207" s="2">
        <v>0</v>
      </c>
      <c r="W1207" s="2">
        <v>2</v>
      </c>
      <c r="X1207" s="2">
        <v>87</v>
      </c>
      <c r="Y1207" t="str">
        <f t="shared" si="72"/>
        <v>T.J. Jones</v>
      </c>
      <c r="Z1207" t="str">
        <f t="shared" si="73"/>
        <v>2018-T.J. Jones</v>
      </c>
      <c r="AA1207" s="13">
        <f t="shared" si="74"/>
        <v>202.66666666666666</v>
      </c>
      <c r="AB1207">
        <f t="shared" si="75"/>
        <v>38.4</v>
      </c>
    </row>
    <row r="1208" spans="1:28" x14ac:dyDescent="0.2">
      <c r="A1208">
        <v>2018</v>
      </c>
      <c r="B1208" s="1">
        <v>217</v>
      </c>
      <c r="C1208" s="2" t="s">
        <v>997</v>
      </c>
      <c r="D1208" s="2" t="s">
        <v>19</v>
      </c>
      <c r="E1208" s="2">
        <v>30</v>
      </c>
      <c r="F1208" s="3"/>
      <c r="G1208" s="2">
        <v>16</v>
      </c>
      <c r="H1208" s="2">
        <v>3</v>
      </c>
      <c r="I1208" s="2">
        <v>25</v>
      </c>
      <c r="J1208" s="2">
        <v>19</v>
      </c>
      <c r="K1208" s="2">
        <v>170</v>
      </c>
      <c r="L1208" s="2">
        <v>1</v>
      </c>
      <c r="M1208" s="2">
        <v>9</v>
      </c>
      <c r="N1208" s="2">
        <v>58</v>
      </c>
      <c r="O1208" s="2">
        <v>3.1</v>
      </c>
      <c r="P1208" s="2">
        <v>112</v>
      </c>
      <c r="Q1208" s="2">
        <v>5.9</v>
      </c>
      <c r="R1208" s="2">
        <v>5.6</v>
      </c>
      <c r="S1208" s="2">
        <v>0</v>
      </c>
      <c r="T1208" s="3"/>
      <c r="U1208" s="2">
        <v>3</v>
      </c>
      <c r="V1208" s="2">
        <v>12</v>
      </c>
      <c r="W1208" s="2">
        <v>0</v>
      </c>
      <c r="X1208" s="2">
        <v>107.1</v>
      </c>
      <c r="Y1208" t="str">
        <f t="shared" si="72"/>
        <v>Lance Kendricks</v>
      </c>
      <c r="Z1208" t="str">
        <f t="shared" si="73"/>
        <v>2018-Lance Kendricks</v>
      </c>
      <c r="AA1208" s="13">
        <f t="shared" si="74"/>
        <v>170</v>
      </c>
      <c r="AB1208">
        <f t="shared" si="75"/>
        <v>112</v>
      </c>
    </row>
    <row r="1209" spans="1:28" x14ac:dyDescent="0.2">
      <c r="A1209">
        <v>2018</v>
      </c>
      <c r="B1209" s="1">
        <v>218</v>
      </c>
      <c r="C1209" s="2" t="s">
        <v>493</v>
      </c>
      <c r="D1209" s="2" t="s">
        <v>68</v>
      </c>
      <c r="E1209" s="2">
        <v>24</v>
      </c>
      <c r="F1209" s="3"/>
      <c r="G1209" s="2">
        <v>8</v>
      </c>
      <c r="H1209" s="2">
        <v>3</v>
      </c>
      <c r="I1209" s="2">
        <v>31</v>
      </c>
      <c r="J1209" s="2">
        <v>19</v>
      </c>
      <c r="K1209" s="2">
        <v>193</v>
      </c>
      <c r="L1209" s="2">
        <v>1</v>
      </c>
      <c r="M1209" s="2">
        <v>10</v>
      </c>
      <c r="N1209" s="2">
        <v>34</v>
      </c>
      <c r="O1209" s="2">
        <v>1.8</v>
      </c>
      <c r="P1209" s="2">
        <v>159</v>
      </c>
      <c r="Q1209" s="2">
        <v>8.4</v>
      </c>
      <c r="R1209" s="2">
        <v>4.9000000000000004</v>
      </c>
      <c r="S1209" s="2">
        <v>5</v>
      </c>
      <c r="T1209" s="2">
        <v>3.8</v>
      </c>
      <c r="U1209" s="2">
        <v>4</v>
      </c>
      <c r="V1209" s="2">
        <v>12.9</v>
      </c>
      <c r="W1209" s="2">
        <v>0</v>
      </c>
      <c r="X1209" s="2">
        <v>89.9</v>
      </c>
      <c r="Y1209" t="str">
        <f t="shared" si="72"/>
        <v>Elijah McGuire</v>
      </c>
      <c r="Z1209" t="str">
        <f t="shared" si="73"/>
        <v>2018-Elijah McGuire</v>
      </c>
      <c r="AA1209" s="13">
        <f t="shared" si="74"/>
        <v>386</v>
      </c>
      <c r="AB1209">
        <f t="shared" si="75"/>
        <v>318</v>
      </c>
    </row>
    <row r="1210" spans="1:28" x14ac:dyDescent="0.2">
      <c r="A1210">
        <v>2018</v>
      </c>
      <c r="B1210" s="1">
        <v>219</v>
      </c>
      <c r="C1210" s="2" t="s">
        <v>342</v>
      </c>
      <c r="D1210" s="2" t="s">
        <v>23</v>
      </c>
      <c r="E1210" s="2">
        <v>25</v>
      </c>
      <c r="F1210" s="3"/>
      <c r="G1210" s="2">
        <v>16</v>
      </c>
      <c r="H1210" s="2">
        <v>0</v>
      </c>
      <c r="I1210" s="2">
        <v>25</v>
      </c>
      <c r="J1210" s="2">
        <v>19</v>
      </c>
      <c r="K1210" s="2">
        <v>196</v>
      </c>
      <c r="L1210" s="2">
        <v>1</v>
      </c>
      <c r="M1210" s="2">
        <v>8</v>
      </c>
      <c r="N1210" s="2">
        <v>131</v>
      </c>
      <c r="O1210" s="2">
        <v>6.9</v>
      </c>
      <c r="P1210" s="2">
        <v>65</v>
      </c>
      <c r="Q1210" s="2">
        <v>3.4</v>
      </c>
      <c r="R1210" s="2">
        <v>11.3</v>
      </c>
      <c r="S1210" s="2">
        <v>0</v>
      </c>
      <c r="T1210" s="3"/>
      <c r="U1210" s="2">
        <v>0</v>
      </c>
      <c r="V1210" s="2">
        <v>0</v>
      </c>
      <c r="W1210" s="2">
        <v>0</v>
      </c>
      <c r="X1210" s="2">
        <v>111.4</v>
      </c>
      <c r="Y1210" t="str">
        <f t="shared" si="72"/>
        <v>Chris Moore</v>
      </c>
      <c r="Z1210" t="str">
        <f t="shared" si="73"/>
        <v>2018-Chris Moore</v>
      </c>
      <c r="AA1210" s="13">
        <f t="shared" si="74"/>
        <v>196</v>
      </c>
      <c r="AB1210">
        <f t="shared" si="75"/>
        <v>65</v>
      </c>
    </row>
    <row r="1211" spans="1:28" x14ac:dyDescent="0.2">
      <c r="A1211">
        <v>2018</v>
      </c>
      <c r="B1211" s="1">
        <v>220</v>
      </c>
      <c r="C1211" s="2" t="s">
        <v>998</v>
      </c>
      <c r="D1211" s="2" t="s">
        <v>88</v>
      </c>
      <c r="E1211" s="2">
        <v>22</v>
      </c>
      <c r="F1211" s="3"/>
      <c r="G1211" s="2">
        <v>13</v>
      </c>
      <c r="H1211" s="2">
        <v>2</v>
      </c>
      <c r="I1211" s="2">
        <v>28</v>
      </c>
      <c r="J1211" s="2">
        <v>19</v>
      </c>
      <c r="K1211" s="2">
        <v>210</v>
      </c>
      <c r="L1211" s="2">
        <v>1</v>
      </c>
      <c r="M1211" s="2">
        <v>11</v>
      </c>
      <c r="N1211" s="2">
        <v>172</v>
      </c>
      <c r="O1211" s="2">
        <v>9.1</v>
      </c>
      <c r="P1211" s="2">
        <v>38</v>
      </c>
      <c r="Q1211" s="2">
        <v>2</v>
      </c>
      <c r="R1211" s="2">
        <v>11.3</v>
      </c>
      <c r="S1211" s="2">
        <v>0</v>
      </c>
      <c r="T1211" s="3"/>
      <c r="U1211" s="2">
        <v>1</v>
      </c>
      <c r="V1211" s="2">
        <v>3.6</v>
      </c>
      <c r="W1211" s="2">
        <v>2</v>
      </c>
      <c r="X1211" s="2">
        <v>72</v>
      </c>
      <c r="Y1211" t="str">
        <f t="shared" si="72"/>
        <v>Trent Sherfield</v>
      </c>
      <c r="Z1211" t="str">
        <f t="shared" si="73"/>
        <v>2018-Trent Sherfield</v>
      </c>
      <c r="AA1211" s="13">
        <f t="shared" si="74"/>
        <v>258.46153846153845</v>
      </c>
      <c r="AB1211">
        <f t="shared" si="75"/>
        <v>46.769230769230766</v>
      </c>
    </row>
    <row r="1212" spans="1:28" x14ac:dyDescent="0.2">
      <c r="A1212">
        <v>2018</v>
      </c>
      <c r="B1212" s="1">
        <v>221</v>
      </c>
      <c r="C1212" s="2" t="s">
        <v>486</v>
      </c>
      <c r="D1212" s="2" t="s">
        <v>109</v>
      </c>
      <c r="E1212" s="2">
        <v>29</v>
      </c>
      <c r="F1212" s="2" t="s">
        <v>17</v>
      </c>
      <c r="G1212" s="2">
        <v>16</v>
      </c>
      <c r="H1212" s="2">
        <v>9</v>
      </c>
      <c r="I1212" s="2">
        <v>24</v>
      </c>
      <c r="J1212" s="2">
        <v>18</v>
      </c>
      <c r="K1212" s="2">
        <v>116</v>
      </c>
      <c r="L1212" s="2">
        <v>0</v>
      </c>
      <c r="M1212" s="2">
        <v>6</v>
      </c>
      <c r="N1212" s="2">
        <v>22</v>
      </c>
      <c r="O1212" s="2">
        <v>1.2</v>
      </c>
      <c r="P1212" s="2">
        <v>94</v>
      </c>
      <c r="Q1212" s="2">
        <v>5.2</v>
      </c>
      <c r="R1212" s="2">
        <v>0.9</v>
      </c>
      <c r="S1212" s="2">
        <v>1</v>
      </c>
      <c r="T1212" s="2">
        <v>18</v>
      </c>
      <c r="U1212" s="2">
        <v>2</v>
      </c>
      <c r="V1212" s="2">
        <v>8.3000000000000007</v>
      </c>
      <c r="W1212" s="2">
        <v>0</v>
      </c>
      <c r="X1212" s="2">
        <v>84.7</v>
      </c>
      <c r="Y1212" t="str">
        <f t="shared" si="72"/>
        <v>Doug Martin</v>
      </c>
      <c r="Z1212" t="str">
        <f t="shared" si="73"/>
        <v>2018-Doug Martin</v>
      </c>
      <c r="AA1212" s="13">
        <f t="shared" si="74"/>
        <v>116</v>
      </c>
      <c r="AB1212">
        <f t="shared" si="75"/>
        <v>94</v>
      </c>
    </row>
    <row r="1213" spans="1:28" x14ac:dyDescent="0.2">
      <c r="A1213">
        <v>2018</v>
      </c>
      <c r="B1213" s="1">
        <v>222</v>
      </c>
      <c r="C1213" s="2" t="s">
        <v>214</v>
      </c>
      <c r="D1213" s="2" t="s">
        <v>115</v>
      </c>
      <c r="E1213" s="2">
        <v>23</v>
      </c>
      <c r="F1213" s="3"/>
      <c r="G1213" s="2">
        <v>8</v>
      </c>
      <c r="H1213" s="2">
        <v>1</v>
      </c>
      <c r="I1213" s="2">
        <v>30</v>
      </c>
      <c r="J1213" s="2">
        <v>18</v>
      </c>
      <c r="K1213" s="2">
        <v>179</v>
      </c>
      <c r="L1213" s="2">
        <v>0</v>
      </c>
      <c r="M1213" s="2">
        <v>10</v>
      </c>
      <c r="N1213" s="2">
        <v>103</v>
      </c>
      <c r="O1213" s="2">
        <v>5.7</v>
      </c>
      <c r="P1213" s="2">
        <v>76</v>
      </c>
      <c r="Q1213" s="2">
        <v>4.2</v>
      </c>
      <c r="R1213" s="2">
        <v>8.1999999999999993</v>
      </c>
      <c r="S1213" s="2">
        <v>3</v>
      </c>
      <c r="T1213" s="2">
        <v>6</v>
      </c>
      <c r="U1213" s="2">
        <v>1</v>
      </c>
      <c r="V1213" s="2">
        <v>3.3</v>
      </c>
      <c r="W1213" s="3"/>
      <c r="X1213" s="2">
        <v>76.900000000000006</v>
      </c>
      <c r="Y1213" t="str">
        <f t="shared" si="72"/>
        <v>Isaiah McKenzie</v>
      </c>
      <c r="Z1213" t="str">
        <f t="shared" si="73"/>
        <v>2018-Isaiah McKenzie</v>
      </c>
      <c r="AA1213" s="13">
        <f t="shared" si="74"/>
        <v>358</v>
      </c>
      <c r="AB1213">
        <f t="shared" si="75"/>
        <v>152</v>
      </c>
    </row>
    <row r="1214" spans="1:28" x14ac:dyDescent="0.2">
      <c r="A1214">
        <v>2018</v>
      </c>
      <c r="B1214" s="1">
        <v>223</v>
      </c>
      <c r="C1214" s="2" t="s">
        <v>436</v>
      </c>
      <c r="D1214" s="2" t="s">
        <v>74</v>
      </c>
      <c r="E1214" s="2">
        <v>26</v>
      </c>
      <c r="F1214" s="2" t="s">
        <v>311</v>
      </c>
      <c r="G1214" s="2">
        <v>16</v>
      </c>
      <c r="H1214" s="2">
        <v>6</v>
      </c>
      <c r="I1214" s="2">
        <v>25</v>
      </c>
      <c r="J1214" s="2">
        <v>17</v>
      </c>
      <c r="K1214" s="2">
        <v>225</v>
      </c>
      <c r="L1214" s="2">
        <v>0</v>
      </c>
      <c r="M1214" s="2">
        <v>12</v>
      </c>
      <c r="N1214" s="2">
        <v>102</v>
      </c>
      <c r="O1214" s="2">
        <v>6</v>
      </c>
      <c r="P1214" s="2">
        <v>123</v>
      </c>
      <c r="Q1214" s="2">
        <v>7.2</v>
      </c>
      <c r="R1214" s="2">
        <v>6.9</v>
      </c>
      <c r="S1214" s="2">
        <v>3</v>
      </c>
      <c r="T1214" s="2">
        <v>5.7</v>
      </c>
      <c r="U1214" s="2">
        <v>0</v>
      </c>
      <c r="V1214" s="2">
        <v>0</v>
      </c>
      <c r="W1214" s="2">
        <v>0</v>
      </c>
      <c r="X1214" s="2">
        <v>96.2</v>
      </c>
      <c r="Y1214" t="str">
        <f t="shared" si="72"/>
        <v>Jordan Akins</v>
      </c>
      <c r="Z1214" t="str">
        <f t="shared" si="73"/>
        <v>2018-Jordan Akins</v>
      </c>
      <c r="AA1214" s="13">
        <f t="shared" si="74"/>
        <v>225</v>
      </c>
      <c r="AB1214">
        <f t="shared" si="75"/>
        <v>123</v>
      </c>
    </row>
    <row r="1215" spans="1:28" x14ac:dyDescent="0.2">
      <c r="A1215">
        <v>2018</v>
      </c>
      <c r="B1215" s="1">
        <v>224</v>
      </c>
      <c r="C1215" s="2" t="s">
        <v>387</v>
      </c>
      <c r="D1215" s="2" t="s">
        <v>68</v>
      </c>
      <c r="E1215" s="2">
        <v>24</v>
      </c>
      <c r="F1215" s="3"/>
      <c r="G1215" s="2">
        <v>16</v>
      </c>
      <c r="H1215" s="2">
        <v>0</v>
      </c>
      <c r="I1215" s="2">
        <v>25</v>
      </c>
      <c r="J1215" s="2">
        <v>17</v>
      </c>
      <c r="K1215" s="2">
        <v>144</v>
      </c>
      <c r="L1215" s="2">
        <v>0</v>
      </c>
      <c r="M1215" s="2">
        <v>4</v>
      </c>
      <c r="N1215" s="2">
        <v>26</v>
      </c>
      <c r="O1215" s="2">
        <v>1.5</v>
      </c>
      <c r="P1215" s="2">
        <v>118</v>
      </c>
      <c r="Q1215" s="2">
        <v>6.9</v>
      </c>
      <c r="R1215" s="2">
        <v>6.3</v>
      </c>
      <c r="S1215" s="2">
        <v>1</v>
      </c>
      <c r="T1215" s="2">
        <v>17</v>
      </c>
      <c r="U1215" s="2">
        <v>3</v>
      </c>
      <c r="V1215" s="2">
        <v>12</v>
      </c>
      <c r="W1215" s="2">
        <v>1</v>
      </c>
      <c r="X1215" s="2">
        <v>66.099999999999994</v>
      </c>
      <c r="Y1215" t="str">
        <f t="shared" si="72"/>
        <v>Trenton Cannon</v>
      </c>
      <c r="Z1215" t="str">
        <f t="shared" si="73"/>
        <v>2018-Trenton Cannon</v>
      </c>
      <c r="AA1215" s="13">
        <f t="shared" si="74"/>
        <v>144</v>
      </c>
      <c r="AB1215">
        <f t="shared" si="75"/>
        <v>118</v>
      </c>
    </row>
    <row r="1216" spans="1:28" x14ac:dyDescent="0.2">
      <c r="A1216">
        <v>2018</v>
      </c>
      <c r="B1216" s="1">
        <v>225</v>
      </c>
      <c r="C1216" s="2" t="s">
        <v>271</v>
      </c>
      <c r="D1216" s="2" t="s">
        <v>49</v>
      </c>
      <c r="E1216" s="2">
        <v>33</v>
      </c>
      <c r="F1216" s="3"/>
      <c r="G1216" s="2">
        <v>5</v>
      </c>
      <c r="H1216" s="2">
        <v>3</v>
      </c>
      <c r="I1216" s="2">
        <v>30</v>
      </c>
      <c r="J1216" s="2">
        <v>17</v>
      </c>
      <c r="K1216" s="2">
        <v>209</v>
      </c>
      <c r="L1216" s="2">
        <v>2</v>
      </c>
      <c r="M1216" s="2">
        <v>14</v>
      </c>
      <c r="N1216" s="2">
        <v>161</v>
      </c>
      <c r="O1216" s="2">
        <v>9.5</v>
      </c>
      <c r="P1216" s="2">
        <v>48</v>
      </c>
      <c r="Q1216" s="2">
        <v>2.8</v>
      </c>
      <c r="R1216" s="2">
        <v>16.600000000000001</v>
      </c>
      <c r="S1216" s="2">
        <v>1</v>
      </c>
      <c r="T1216" s="2">
        <v>17</v>
      </c>
      <c r="U1216" s="2">
        <v>2</v>
      </c>
      <c r="V1216" s="2">
        <v>6.7</v>
      </c>
      <c r="W1216" s="2">
        <v>1</v>
      </c>
      <c r="X1216" s="2">
        <v>86.7</v>
      </c>
      <c r="Y1216" t="str">
        <f t="shared" si="72"/>
        <v>Ted Ginn Jr.</v>
      </c>
      <c r="Z1216" t="str">
        <f t="shared" si="73"/>
        <v>2018-Ted Ginn Jr.</v>
      </c>
      <c r="AA1216" s="13">
        <f t="shared" si="74"/>
        <v>668.8</v>
      </c>
      <c r="AB1216">
        <f t="shared" si="75"/>
        <v>153.6</v>
      </c>
    </row>
    <row r="1217" spans="1:28" x14ac:dyDescent="0.2">
      <c r="A1217">
        <v>2018</v>
      </c>
      <c r="B1217" s="1">
        <v>226</v>
      </c>
      <c r="C1217" s="2" t="s">
        <v>104</v>
      </c>
      <c r="D1217" s="2" t="s">
        <v>58</v>
      </c>
      <c r="E1217" s="2">
        <v>22</v>
      </c>
      <c r="F1217" s="2" t="s">
        <v>17</v>
      </c>
      <c r="G1217" s="2">
        <v>12</v>
      </c>
      <c r="H1217" s="2">
        <v>10</v>
      </c>
      <c r="I1217" s="2">
        <v>26</v>
      </c>
      <c r="J1217" s="2">
        <v>17</v>
      </c>
      <c r="K1217" s="2">
        <v>103</v>
      </c>
      <c r="L1217" s="2">
        <v>1</v>
      </c>
      <c r="M1217" s="2">
        <v>3</v>
      </c>
      <c r="N1217" s="2">
        <v>-23</v>
      </c>
      <c r="O1217" s="2">
        <v>-1.4</v>
      </c>
      <c r="P1217" s="2">
        <v>126</v>
      </c>
      <c r="Q1217" s="2">
        <v>7.4</v>
      </c>
      <c r="R1217" s="2">
        <v>-1.1000000000000001</v>
      </c>
      <c r="S1217" s="2">
        <v>0</v>
      </c>
      <c r="T1217" s="3"/>
      <c r="U1217" s="2">
        <v>3</v>
      </c>
      <c r="V1217" s="2">
        <v>11.5</v>
      </c>
      <c r="W1217" s="2">
        <v>1</v>
      </c>
      <c r="X1217" s="2">
        <v>69.900000000000006</v>
      </c>
      <c r="Y1217" t="str">
        <f t="shared" si="72"/>
        <v>Marlon Mack</v>
      </c>
      <c r="Z1217" t="str">
        <f t="shared" si="73"/>
        <v>2018-Marlon Mack</v>
      </c>
      <c r="AA1217" s="13">
        <f t="shared" si="74"/>
        <v>137.33333333333334</v>
      </c>
      <c r="AB1217">
        <f t="shared" si="75"/>
        <v>168</v>
      </c>
    </row>
    <row r="1218" spans="1:28" x14ac:dyDescent="0.2">
      <c r="A1218">
        <v>2018</v>
      </c>
      <c r="B1218" s="1">
        <v>227</v>
      </c>
      <c r="C1218" s="2" t="s">
        <v>999</v>
      </c>
      <c r="D1218" s="2" t="s">
        <v>39</v>
      </c>
      <c r="E1218" s="2">
        <v>30</v>
      </c>
      <c r="F1218" s="3"/>
      <c r="G1218" s="2">
        <v>14</v>
      </c>
      <c r="H1218" s="2">
        <v>0</v>
      </c>
      <c r="I1218" s="2">
        <v>35</v>
      </c>
      <c r="J1218" s="2">
        <v>17</v>
      </c>
      <c r="K1218" s="2">
        <v>231</v>
      </c>
      <c r="L1218" s="2">
        <v>5</v>
      </c>
      <c r="M1218" s="2">
        <v>12</v>
      </c>
      <c r="N1218" s="2">
        <v>189</v>
      </c>
      <c r="O1218" s="2">
        <v>11.1</v>
      </c>
      <c r="P1218" s="2">
        <v>42</v>
      </c>
      <c r="Q1218" s="2">
        <v>2.5</v>
      </c>
      <c r="R1218" s="2">
        <v>17.2</v>
      </c>
      <c r="S1218" s="2">
        <v>0</v>
      </c>
      <c r="T1218" s="3"/>
      <c r="U1218" s="2">
        <v>2</v>
      </c>
      <c r="V1218" s="2">
        <v>5.7</v>
      </c>
      <c r="W1218" s="2">
        <v>1</v>
      </c>
      <c r="X1218" s="2">
        <v>97.7</v>
      </c>
      <c r="Y1218" t="str">
        <f t="shared" si="72"/>
        <v>Aldrick Robinson</v>
      </c>
      <c r="Z1218" t="str">
        <f t="shared" si="73"/>
        <v>2018-Aldrick Robinson</v>
      </c>
      <c r="AA1218" s="13">
        <f t="shared" si="74"/>
        <v>264</v>
      </c>
      <c r="AB1218">
        <f t="shared" si="75"/>
        <v>48</v>
      </c>
    </row>
    <row r="1219" spans="1:28" x14ac:dyDescent="0.2">
      <c r="A1219">
        <v>2018</v>
      </c>
      <c r="B1219" s="1">
        <v>228</v>
      </c>
      <c r="C1219" s="2" t="s">
        <v>1000</v>
      </c>
      <c r="D1219" s="2" t="s">
        <v>43</v>
      </c>
      <c r="E1219" s="2">
        <v>29</v>
      </c>
      <c r="F1219" s="2" t="s">
        <v>169</v>
      </c>
      <c r="G1219" s="2">
        <v>11</v>
      </c>
      <c r="H1219" s="2">
        <v>6</v>
      </c>
      <c r="I1219" s="2">
        <v>31</v>
      </c>
      <c r="J1219" s="2">
        <v>17</v>
      </c>
      <c r="K1219" s="2">
        <v>190</v>
      </c>
      <c r="L1219" s="2">
        <v>2</v>
      </c>
      <c r="M1219" s="2">
        <v>12</v>
      </c>
      <c r="N1219" s="2">
        <v>142</v>
      </c>
      <c r="O1219" s="2">
        <v>8.4</v>
      </c>
      <c r="P1219" s="2">
        <v>48</v>
      </c>
      <c r="Q1219" s="2">
        <v>2.8</v>
      </c>
      <c r="R1219" s="2">
        <v>13.5</v>
      </c>
      <c r="S1219" s="2">
        <v>2</v>
      </c>
      <c r="T1219" s="2">
        <v>8.5</v>
      </c>
      <c r="U1219" s="2">
        <v>1</v>
      </c>
      <c r="V1219" s="2">
        <v>3.2</v>
      </c>
      <c r="W1219" s="2">
        <v>0</v>
      </c>
      <c r="X1219" s="2">
        <v>94.8</v>
      </c>
      <c r="Y1219" t="str">
        <f t="shared" ref="Y1219:Y1282" si="76">SUBSTITUTE(SUBSTITUTE(C1219,"*",""),"+","")</f>
        <v>Torrey Smith</v>
      </c>
      <c r="Z1219" t="str">
        <f t="shared" ref="Z1219:Z1282" si="77">TRIM(CONCATENATE(A1219,"-",Y1219))</f>
        <v>2018-Torrey Smith</v>
      </c>
      <c r="AA1219" s="13">
        <f t="shared" ref="AA1219:AA1282" si="78">K1219/G1219*16</f>
        <v>276.36363636363637</v>
      </c>
      <c r="AB1219">
        <f t="shared" ref="AB1219:AB1282" si="79">P1219/G1219*16</f>
        <v>69.818181818181813</v>
      </c>
    </row>
    <row r="1220" spans="1:28" x14ac:dyDescent="0.2">
      <c r="A1220">
        <v>2018</v>
      </c>
      <c r="B1220" s="1">
        <v>229</v>
      </c>
      <c r="C1220" s="2" t="s">
        <v>1001</v>
      </c>
      <c r="D1220" s="2" t="s">
        <v>115</v>
      </c>
      <c r="E1220" s="2">
        <v>29</v>
      </c>
      <c r="F1220" s="3"/>
      <c r="G1220" s="2">
        <v>13</v>
      </c>
      <c r="H1220" s="2">
        <v>6</v>
      </c>
      <c r="I1220" s="2">
        <v>30</v>
      </c>
      <c r="J1220" s="2">
        <v>17</v>
      </c>
      <c r="K1220" s="2">
        <v>161</v>
      </c>
      <c r="L1220" s="2">
        <v>0</v>
      </c>
      <c r="M1220" s="2">
        <v>10</v>
      </c>
      <c r="N1220" s="2">
        <v>123</v>
      </c>
      <c r="O1220" s="2">
        <v>7.2</v>
      </c>
      <c r="P1220" s="2">
        <v>38</v>
      </c>
      <c r="Q1220" s="2">
        <v>2.2000000000000002</v>
      </c>
      <c r="R1220" s="2">
        <v>12.6</v>
      </c>
      <c r="S1220" s="2">
        <v>1</v>
      </c>
      <c r="T1220" s="2">
        <v>17</v>
      </c>
      <c r="U1220" s="2">
        <v>2</v>
      </c>
      <c r="V1220" s="2">
        <v>6.7</v>
      </c>
      <c r="W1220" s="3"/>
      <c r="X1220" s="2">
        <v>71.7</v>
      </c>
      <c r="Y1220" t="str">
        <f t="shared" si="76"/>
        <v>Deonte Thompson</v>
      </c>
      <c r="Z1220" t="str">
        <f t="shared" si="77"/>
        <v>2018-Deonte Thompson</v>
      </c>
      <c r="AA1220" s="13">
        <f t="shared" si="78"/>
        <v>198.15384615384616</v>
      </c>
      <c r="AB1220">
        <f t="shared" si="79"/>
        <v>46.769230769230766</v>
      </c>
    </row>
    <row r="1221" spans="1:28" x14ac:dyDescent="0.2">
      <c r="A1221">
        <v>2018</v>
      </c>
      <c r="B1221" s="1">
        <v>230</v>
      </c>
      <c r="C1221" s="2" t="s">
        <v>576</v>
      </c>
      <c r="D1221" s="2" t="s">
        <v>88</v>
      </c>
      <c r="E1221" s="2">
        <v>24</v>
      </c>
      <c r="F1221" s="2" t="s">
        <v>181</v>
      </c>
      <c r="G1221" s="2">
        <v>10</v>
      </c>
      <c r="H1221" s="2">
        <v>7</v>
      </c>
      <c r="I1221" s="2">
        <v>46</v>
      </c>
      <c r="J1221" s="2">
        <v>17</v>
      </c>
      <c r="K1221" s="2">
        <v>171</v>
      </c>
      <c r="L1221" s="2">
        <v>1</v>
      </c>
      <c r="M1221" s="2">
        <v>9</v>
      </c>
      <c r="N1221" s="2">
        <v>155</v>
      </c>
      <c r="O1221" s="2">
        <v>9.1</v>
      </c>
      <c r="P1221" s="2">
        <v>16</v>
      </c>
      <c r="Q1221" s="2">
        <v>0.9</v>
      </c>
      <c r="R1221" s="2">
        <v>12.7</v>
      </c>
      <c r="S1221" s="2">
        <v>0</v>
      </c>
      <c r="T1221" s="3"/>
      <c r="U1221" s="2">
        <v>3</v>
      </c>
      <c r="V1221" s="2">
        <v>6.5</v>
      </c>
      <c r="W1221" s="2">
        <v>2</v>
      </c>
      <c r="X1221" s="2">
        <v>37.5</v>
      </c>
      <c r="Y1221" t="str">
        <f t="shared" si="76"/>
        <v>Chad Williams</v>
      </c>
      <c r="Z1221" t="str">
        <f t="shared" si="77"/>
        <v>2018-Chad Williams</v>
      </c>
      <c r="AA1221" s="13">
        <f t="shared" si="78"/>
        <v>273.60000000000002</v>
      </c>
      <c r="AB1221">
        <f t="shared" si="79"/>
        <v>25.6</v>
      </c>
    </row>
    <row r="1222" spans="1:28" x14ac:dyDescent="0.2">
      <c r="A1222">
        <v>2018</v>
      </c>
      <c r="B1222" s="1">
        <v>231</v>
      </c>
      <c r="C1222" s="2" t="s">
        <v>502</v>
      </c>
      <c r="D1222" s="2" t="s">
        <v>115</v>
      </c>
      <c r="E1222" s="2">
        <v>25</v>
      </c>
      <c r="F1222" s="3"/>
      <c r="G1222" s="2">
        <v>12</v>
      </c>
      <c r="H1222" s="2">
        <v>0</v>
      </c>
      <c r="I1222" s="2">
        <v>23</v>
      </c>
      <c r="J1222" s="2">
        <v>16</v>
      </c>
      <c r="K1222" s="2">
        <v>115</v>
      </c>
      <c r="L1222" s="2">
        <v>1</v>
      </c>
      <c r="M1222" s="2">
        <v>4</v>
      </c>
      <c r="N1222" s="2">
        <v>7</v>
      </c>
      <c r="O1222" s="2">
        <v>0.4</v>
      </c>
      <c r="P1222" s="2">
        <v>108</v>
      </c>
      <c r="Q1222" s="2">
        <v>6.8</v>
      </c>
      <c r="R1222" s="2">
        <v>1.7</v>
      </c>
      <c r="S1222" s="2">
        <v>0</v>
      </c>
      <c r="T1222" s="3"/>
      <c r="U1222" s="2">
        <v>3</v>
      </c>
      <c r="V1222" s="2">
        <v>13</v>
      </c>
      <c r="W1222" s="3"/>
      <c r="X1222" s="2">
        <v>95.4</v>
      </c>
      <c r="Y1222" t="str">
        <f t="shared" si="76"/>
        <v>Kapri Bibbs</v>
      </c>
      <c r="Z1222" t="str">
        <f t="shared" si="77"/>
        <v>2018-Kapri Bibbs</v>
      </c>
      <c r="AA1222" s="13">
        <f t="shared" si="78"/>
        <v>153.33333333333334</v>
      </c>
      <c r="AB1222">
        <f t="shared" si="79"/>
        <v>144</v>
      </c>
    </row>
    <row r="1223" spans="1:28" x14ac:dyDescent="0.2">
      <c r="A1223">
        <v>2018</v>
      </c>
      <c r="B1223" s="1">
        <v>232</v>
      </c>
      <c r="C1223" s="2" t="s">
        <v>322</v>
      </c>
      <c r="D1223" s="2" t="s">
        <v>35</v>
      </c>
      <c r="E1223" s="2">
        <v>27</v>
      </c>
      <c r="F1223" s="2" t="s">
        <v>169</v>
      </c>
      <c r="G1223" s="2">
        <v>10</v>
      </c>
      <c r="H1223" s="2">
        <v>5</v>
      </c>
      <c r="I1223" s="2">
        <v>27</v>
      </c>
      <c r="J1223" s="2">
        <v>16</v>
      </c>
      <c r="K1223" s="2">
        <v>199</v>
      </c>
      <c r="L1223" s="2">
        <v>1</v>
      </c>
      <c r="M1223" s="2">
        <v>11</v>
      </c>
      <c r="N1223" s="2">
        <v>123</v>
      </c>
      <c r="O1223" s="2">
        <v>7.7</v>
      </c>
      <c r="P1223" s="2">
        <v>76</v>
      </c>
      <c r="Q1223" s="2">
        <v>4.8</v>
      </c>
      <c r="R1223" s="2">
        <v>9.6999999999999993</v>
      </c>
      <c r="S1223" s="2">
        <v>3</v>
      </c>
      <c r="T1223" s="2">
        <v>5.3</v>
      </c>
      <c r="U1223" s="2">
        <v>2</v>
      </c>
      <c r="V1223" s="2">
        <v>7.4</v>
      </c>
      <c r="W1223" s="2">
        <v>2</v>
      </c>
      <c r="X1223" s="2">
        <v>63.7</v>
      </c>
      <c r="Y1223" t="str">
        <f t="shared" si="76"/>
        <v>Bennie Fowler</v>
      </c>
      <c r="Z1223" t="str">
        <f t="shared" si="77"/>
        <v>2018-Bennie Fowler</v>
      </c>
      <c r="AA1223" s="13">
        <f t="shared" si="78"/>
        <v>318.39999999999998</v>
      </c>
      <c r="AB1223">
        <f t="shared" si="79"/>
        <v>121.6</v>
      </c>
    </row>
    <row r="1224" spans="1:28" x14ac:dyDescent="0.2">
      <c r="A1224">
        <v>2018</v>
      </c>
      <c r="B1224" s="1">
        <v>233</v>
      </c>
      <c r="C1224" s="2" t="s">
        <v>1002</v>
      </c>
      <c r="D1224" s="2" t="s">
        <v>49</v>
      </c>
      <c r="E1224" s="2">
        <v>28</v>
      </c>
      <c r="F1224" s="2" t="s">
        <v>232</v>
      </c>
      <c r="G1224" s="2">
        <v>16</v>
      </c>
      <c r="H1224" s="2">
        <v>11</v>
      </c>
      <c r="I1224" s="2">
        <v>24</v>
      </c>
      <c r="J1224" s="2">
        <v>16</v>
      </c>
      <c r="K1224" s="2">
        <v>185</v>
      </c>
      <c r="L1224" s="2">
        <v>1</v>
      </c>
      <c r="M1224" s="2">
        <v>13</v>
      </c>
      <c r="N1224" s="2">
        <v>15</v>
      </c>
      <c r="O1224" s="2">
        <v>0.9</v>
      </c>
      <c r="P1224" s="2">
        <v>170</v>
      </c>
      <c r="Q1224" s="2">
        <v>10.6</v>
      </c>
      <c r="R1224" s="2">
        <v>3</v>
      </c>
      <c r="S1224" s="2">
        <v>4</v>
      </c>
      <c r="T1224" s="2">
        <v>4</v>
      </c>
      <c r="U1224" s="2">
        <v>2</v>
      </c>
      <c r="V1224" s="2">
        <v>8.3000000000000007</v>
      </c>
      <c r="W1224" s="2">
        <v>0</v>
      </c>
      <c r="X1224" s="2">
        <v>103.6</v>
      </c>
      <c r="Y1224" t="str">
        <f t="shared" si="76"/>
        <v>Josh Hill</v>
      </c>
      <c r="Z1224" t="str">
        <f t="shared" si="77"/>
        <v>2018-Josh Hill</v>
      </c>
      <c r="AA1224" s="13">
        <f t="shared" si="78"/>
        <v>185</v>
      </c>
      <c r="AB1224">
        <f t="shared" si="79"/>
        <v>170</v>
      </c>
    </row>
    <row r="1225" spans="1:28" x14ac:dyDescent="0.2">
      <c r="A1225">
        <v>2018</v>
      </c>
      <c r="B1225" s="1">
        <v>234</v>
      </c>
      <c r="C1225" s="2" t="s">
        <v>300</v>
      </c>
      <c r="D1225" s="2" t="s">
        <v>28</v>
      </c>
      <c r="E1225" s="2">
        <v>25</v>
      </c>
      <c r="F1225" s="3"/>
      <c r="G1225" s="2">
        <v>10</v>
      </c>
      <c r="H1225" s="2">
        <v>2</v>
      </c>
      <c r="I1225" s="2">
        <v>25</v>
      </c>
      <c r="J1225" s="2">
        <v>16</v>
      </c>
      <c r="K1225" s="2">
        <v>340</v>
      </c>
      <c r="L1225" s="2">
        <v>2</v>
      </c>
      <c r="M1225" s="2">
        <v>13</v>
      </c>
      <c r="N1225" s="2">
        <v>265</v>
      </c>
      <c r="O1225" s="2">
        <v>16.600000000000001</v>
      </c>
      <c r="P1225" s="2">
        <v>75</v>
      </c>
      <c r="Q1225" s="2">
        <v>4.7</v>
      </c>
      <c r="R1225" s="2">
        <v>18.399999999999999</v>
      </c>
      <c r="S1225" s="2">
        <v>0</v>
      </c>
      <c r="T1225" s="3"/>
      <c r="U1225" s="2">
        <v>0</v>
      </c>
      <c r="V1225" s="2">
        <v>0</v>
      </c>
      <c r="W1225" s="2">
        <v>0</v>
      </c>
      <c r="X1225" s="2">
        <v>134.19999999999999</v>
      </c>
      <c r="Y1225" t="str">
        <f t="shared" si="76"/>
        <v>Breshad Perriman</v>
      </c>
      <c r="Z1225" t="str">
        <f t="shared" si="77"/>
        <v>2018-Breshad Perriman</v>
      </c>
      <c r="AA1225" s="13">
        <f t="shared" si="78"/>
        <v>544</v>
      </c>
      <c r="AB1225">
        <f t="shared" si="79"/>
        <v>120</v>
      </c>
    </row>
    <row r="1226" spans="1:28" x14ac:dyDescent="0.2">
      <c r="A1226">
        <v>2018</v>
      </c>
      <c r="B1226" s="1">
        <v>235</v>
      </c>
      <c r="C1226" s="2" t="s">
        <v>568</v>
      </c>
      <c r="D1226" s="2" t="s">
        <v>115</v>
      </c>
      <c r="E1226" s="2">
        <v>29</v>
      </c>
      <c r="F1226" s="3"/>
      <c r="G1226" s="2">
        <v>8</v>
      </c>
      <c r="H1226" s="2">
        <v>1</v>
      </c>
      <c r="I1226" s="2">
        <v>30</v>
      </c>
      <c r="J1226" s="2">
        <v>16</v>
      </c>
      <c r="K1226" s="2">
        <v>252</v>
      </c>
      <c r="L1226" s="2">
        <v>2</v>
      </c>
      <c r="M1226" s="2">
        <v>11</v>
      </c>
      <c r="N1226" s="2">
        <v>190</v>
      </c>
      <c r="O1226" s="2">
        <v>11.9</v>
      </c>
      <c r="P1226" s="2">
        <v>62</v>
      </c>
      <c r="Q1226" s="2">
        <v>3.9</v>
      </c>
      <c r="R1226" s="2">
        <v>12.4</v>
      </c>
      <c r="S1226" s="2">
        <v>0</v>
      </c>
      <c r="T1226" s="3"/>
      <c r="U1226" s="2">
        <v>1</v>
      </c>
      <c r="V1226" s="2">
        <v>3.3</v>
      </c>
      <c r="W1226" s="3"/>
      <c r="X1226" s="2">
        <v>103.7</v>
      </c>
      <c r="Y1226" t="str">
        <f t="shared" si="76"/>
        <v>Terrelle Pryor</v>
      </c>
      <c r="Z1226" t="str">
        <f t="shared" si="77"/>
        <v>2018-Terrelle Pryor</v>
      </c>
      <c r="AA1226" s="13">
        <f t="shared" si="78"/>
        <v>504</v>
      </c>
      <c r="AB1226">
        <f t="shared" si="79"/>
        <v>124</v>
      </c>
    </row>
    <row r="1227" spans="1:28" x14ac:dyDescent="0.2">
      <c r="A1227">
        <v>2018</v>
      </c>
      <c r="B1227" s="1">
        <v>236</v>
      </c>
      <c r="C1227" s="2" t="s">
        <v>1003</v>
      </c>
      <c r="D1227" s="2" t="s">
        <v>72</v>
      </c>
      <c r="E1227" s="2">
        <v>22</v>
      </c>
      <c r="F1227" s="2" t="s">
        <v>169</v>
      </c>
      <c r="G1227" s="2">
        <v>14</v>
      </c>
      <c r="H1227" s="2">
        <v>6</v>
      </c>
      <c r="I1227" s="2">
        <v>38</v>
      </c>
      <c r="J1227" s="2">
        <v>16</v>
      </c>
      <c r="K1227" s="2">
        <v>217</v>
      </c>
      <c r="L1227" s="2">
        <v>1</v>
      </c>
      <c r="M1227" s="2">
        <v>11</v>
      </c>
      <c r="N1227" s="2">
        <v>164</v>
      </c>
      <c r="O1227" s="2">
        <v>10.3</v>
      </c>
      <c r="P1227" s="2">
        <v>53</v>
      </c>
      <c r="Q1227" s="2">
        <v>3.3</v>
      </c>
      <c r="R1227" s="2">
        <v>16.8</v>
      </c>
      <c r="S1227" s="2">
        <v>1</v>
      </c>
      <c r="T1227" s="2">
        <v>16</v>
      </c>
      <c r="U1227" s="2">
        <v>2</v>
      </c>
      <c r="V1227" s="2">
        <v>5.3</v>
      </c>
      <c r="W1227" s="2">
        <v>0</v>
      </c>
      <c r="X1227" s="2">
        <v>69.7</v>
      </c>
      <c r="Y1227" t="str">
        <f t="shared" si="76"/>
        <v>James Washington</v>
      </c>
      <c r="Z1227" t="str">
        <f t="shared" si="77"/>
        <v>2018-James Washington</v>
      </c>
      <c r="AA1227" s="13">
        <f t="shared" si="78"/>
        <v>248</v>
      </c>
      <c r="AB1227">
        <f t="shared" si="79"/>
        <v>60.571428571428569</v>
      </c>
    </row>
    <row r="1228" spans="1:28" x14ac:dyDescent="0.2">
      <c r="A1228">
        <v>2018</v>
      </c>
      <c r="B1228" s="1">
        <v>237</v>
      </c>
      <c r="C1228" s="2" t="s">
        <v>150</v>
      </c>
      <c r="D1228" s="2" t="s">
        <v>58</v>
      </c>
      <c r="E1228" s="2">
        <v>24</v>
      </c>
      <c r="F1228" s="3"/>
      <c r="G1228" s="2">
        <v>16</v>
      </c>
      <c r="H1228" s="2">
        <v>3</v>
      </c>
      <c r="I1228" s="2">
        <v>17</v>
      </c>
      <c r="J1228" s="2">
        <v>16</v>
      </c>
      <c r="K1228" s="2">
        <v>85</v>
      </c>
      <c r="L1228" s="2">
        <v>0</v>
      </c>
      <c r="M1228" s="2">
        <v>2</v>
      </c>
      <c r="N1228" s="2">
        <v>-20</v>
      </c>
      <c r="O1228" s="2">
        <v>-1.3</v>
      </c>
      <c r="P1228" s="2">
        <v>105</v>
      </c>
      <c r="Q1228" s="2">
        <v>6.6</v>
      </c>
      <c r="R1228" s="2">
        <v>-1.5</v>
      </c>
      <c r="S1228" s="2">
        <v>2</v>
      </c>
      <c r="T1228" s="2">
        <v>8</v>
      </c>
      <c r="U1228" s="2">
        <v>0</v>
      </c>
      <c r="V1228" s="2">
        <v>0</v>
      </c>
      <c r="W1228" s="2">
        <v>0</v>
      </c>
      <c r="X1228" s="2">
        <v>87.5</v>
      </c>
      <c r="Y1228" t="str">
        <f t="shared" si="76"/>
        <v>Jordan Wilkins</v>
      </c>
      <c r="Z1228" t="str">
        <f t="shared" si="77"/>
        <v>2018-Jordan Wilkins</v>
      </c>
      <c r="AA1228" s="13">
        <f t="shared" si="78"/>
        <v>85</v>
      </c>
      <c r="AB1228">
        <f t="shared" si="79"/>
        <v>105</v>
      </c>
    </row>
    <row r="1229" spans="1:28" x14ac:dyDescent="0.2">
      <c r="A1229">
        <v>2018</v>
      </c>
      <c r="B1229" s="1">
        <v>238</v>
      </c>
      <c r="C1229" s="2" t="s">
        <v>535</v>
      </c>
      <c r="D1229" s="2" t="s">
        <v>23</v>
      </c>
      <c r="E1229" s="2">
        <v>24</v>
      </c>
      <c r="F1229" s="2" t="s">
        <v>311</v>
      </c>
      <c r="G1229" s="2">
        <v>13</v>
      </c>
      <c r="H1229" s="2">
        <v>6</v>
      </c>
      <c r="I1229" s="2">
        <v>17</v>
      </c>
      <c r="J1229" s="2">
        <v>16</v>
      </c>
      <c r="K1229" s="2">
        <v>143</v>
      </c>
      <c r="L1229" s="2">
        <v>1</v>
      </c>
      <c r="M1229" s="2">
        <v>7</v>
      </c>
      <c r="N1229" s="2">
        <v>46</v>
      </c>
      <c r="O1229" s="2">
        <v>2.9</v>
      </c>
      <c r="P1229" s="2">
        <v>97</v>
      </c>
      <c r="Q1229" s="2">
        <v>6.1</v>
      </c>
      <c r="R1229" s="2">
        <v>2.7</v>
      </c>
      <c r="S1229" s="2">
        <v>1</v>
      </c>
      <c r="T1229" s="2">
        <v>16</v>
      </c>
      <c r="U1229" s="2">
        <v>0</v>
      </c>
      <c r="V1229" s="2">
        <v>0</v>
      </c>
      <c r="W1229" s="2">
        <v>0</v>
      </c>
      <c r="X1229" s="2">
        <v>121.3</v>
      </c>
      <c r="Y1229" t="str">
        <f t="shared" si="76"/>
        <v>Maxx Williams</v>
      </c>
      <c r="Z1229" t="str">
        <f t="shared" si="77"/>
        <v>2018-Maxx Williams</v>
      </c>
      <c r="AA1229" s="13">
        <f t="shared" si="78"/>
        <v>176</v>
      </c>
      <c r="AB1229">
        <f t="shared" si="79"/>
        <v>119.38461538461539</v>
      </c>
    </row>
    <row r="1230" spans="1:28" x14ac:dyDescent="0.2">
      <c r="A1230">
        <v>2018</v>
      </c>
      <c r="B1230" s="1">
        <v>239</v>
      </c>
      <c r="C1230" s="2" t="s">
        <v>1004</v>
      </c>
      <c r="D1230" s="2" t="s">
        <v>109</v>
      </c>
      <c r="E1230" s="2">
        <v>24</v>
      </c>
      <c r="F1230" s="2" t="s">
        <v>169</v>
      </c>
      <c r="G1230" s="2">
        <v>7</v>
      </c>
      <c r="H1230" s="2">
        <v>6</v>
      </c>
      <c r="I1230" s="2">
        <v>31</v>
      </c>
      <c r="J1230" s="2">
        <v>15</v>
      </c>
      <c r="K1230" s="2">
        <v>154</v>
      </c>
      <c r="L1230" s="2">
        <v>1</v>
      </c>
      <c r="M1230" s="2">
        <v>7</v>
      </c>
      <c r="N1230" s="2">
        <v>123</v>
      </c>
      <c r="O1230" s="2">
        <v>8.1999999999999993</v>
      </c>
      <c r="P1230" s="2">
        <v>31</v>
      </c>
      <c r="Q1230" s="2">
        <v>2.1</v>
      </c>
      <c r="R1230" s="2">
        <v>10.9</v>
      </c>
      <c r="S1230" s="2">
        <v>0</v>
      </c>
      <c r="T1230" s="3"/>
      <c r="U1230" s="2">
        <v>2</v>
      </c>
      <c r="V1230" s="2">
        <v>6.5</v>
      </c>
      <c r="W1230" s="2">
        <v>0</v>
      </c>
      <c r="X1230" s="2">
        <v>73.900000000000006</v>
      </c>
      <c r="Y1230" t="str">
        <f t="shared" si="76"/>
        <v>Marcell Ateman</v>
      </c>
      <c r="Z1230" t="str">
        <f t="shared" si="77"/>
        <v>2018-Marcell Ateman</v>
      </c>
      <c r="AA1230" s="13">
        <f t="shared" si="78"/>
        <v>352</v>
      </c>
      <c r="AB1230">
        <f t="shared" si="79"/>
        <v>70.857142857142861</v>
      </c>
    </row>
    <row r="1231" spans="1:28" x14ac:dyDescent="0.2">
      <c r="A1231">
        <v>2018</v>
      </c>
      <c r="B1231" s="1">
        <v>240</v>
      </c>
      <c r="C1231" s="2" t="s">
        <v>382</v>
      </c>
      <c r="D1231" s="2" t="s">
        <v>23</v>
      </c>
      <c r="E1231" s="2">
        <v>24</v>
      </c>
      <c r="F1231" s="2" t="s">
        <v>17</v>
      </c>
      <c r="G1231" s="2">
        <v>10</v>
      </c>
      <c r="H1231" s="2">
        <v>10</v>
      </c>
      <c r="I1231" s="2">
        <v>21</v>
      </c>
      <c r="J1231" s="2">
        <v>15</v>
      </c>
      <c r="K1231" s="2">
        <v>105</v>
      </c>
      <c r="L1231" s="2">
        <v>1</v>
      </c>
      <c r="M1231" s="2">
        <v>6</v>
      </c>
      <c r="N1231" s="2">
        <v>8</v>
      </c>
      <c r="O1231" s="2">
        <v>0.5</v>
      </c>
      <c r="P1231" s="2">
        <v>97</v>
      </c>
      <c r="Q1231" s="2">
        <v>6.5</v>
      </c>
      <c r="R1231" s="2">
        <v>1.3</v>
      </c>
      <c r="S1231" s="2">
        <v>4</v>
      </c>
      <c r="T1231" s="2">
        <v>3.8</v>
      </c>
      <c r="U1231" s="2">
        <v>2</v>
      </c>
      <c r="V1231" s="2">
        <v>9.5</v>
      </c>
      <c r="W1231" s="2">
        <v>0</v>
      </c>
      <c r="X1231" s="2">
        <v>98.3</v>
      </c>
      <c r="Y1231" t="str">
        <f t="shared" si="76"/>
        <v>Alex Collins</v>
      </c>
      <c r="Z1231" t="str">
        <f t="shared" si="77"/>
        <v>2018-Alex Collins</v>
      </c>
      <c r="AA1231" s="13">
        <f t="shared" si="78"/>
        <v>168</v>
      </c>
      <c r="AB1231">
        <f t="shared" si="79"/>
        <v>155.19999999999999</v>
      </c>
    </row>
    <row r="1232" spans="1:28" x14ac:dyDescent="0.2">
      <c r="A1232">
        <v>2018</v>
      </c>
      <c r="B1232" s="1">
        <v>241</v>
      </c>
      <c r="C1232" s="2" t="s">
        <v>1005</v>
      </c>
      <c r="D1232" s="2" t="s">
        <v>86</v>
      </c>
      <c r="E1232" s="2">
        <v>28</v>
      </c>
      <c r="F1232" s="3"/>
      <c r="G1232" s="2">
        <v>4</v>
      </c>
      <c r="H1232" s="2">
        <v>2</v>
      </c>
      <c r="I1232" s="2">
        <v>19</v>
      </c>
      <c r="J1232" s="2">
        <v>15</v>
      </c>
      <c r="K1232" s="2">
        <v>179</v>
      </c>
      <c r="L1232" s="2">
        <v>1</v>
      </c>
      <c r="M1232" s="2">
        <v>10</v>
      </c>
      <c r="N1232" s="2">
        <v>125</v>
      </c>
      <c r="O1232" s="2">
        <v>8.3000000000000007</v>
      </c>
      <c r="P1232" s="2">
        <v>54</v>
      </c>
      <c r="Q1232" s="2">
        <v>3.6</v>
      </c>
      <c r="R1232" s="2">
        <v>9.1999999999999993</v>
      </c>
      <c r="S1232" s="2">
        <v>1</v>
      </c>
      <c r="T1232" s="2">
        <v>15</v>
      </c>
      <c r="U1232" s="2">
        <v>1</v>
      </c>
      <c r="V1232" s="2">
        <v>5.3</v>
      </c>
      <c r="W1232" s="2">
        <v>1</v>
      </c>
      <c r="X1232" s="2">
        <v>101.5</v>
      </c>
      <c r="Y1232" t="str">
        <f t="shared" si="76"/>
        <v>Tyler Eifert</v>
      </c>
      <c r="Z1232" t="str">
        <f t="shared" si="77"/>
        <v>2018-Tyler Eifert</v>
      </c>
      <c r="AA1232" s="13">
        <f t="shared" si="78"/>
        <v>716</v>
      </c>
      <c r="AB1232">
        <f t="shared" si="79"/>
        <v>216</v>
      </c>
    </row>
    <row r="1233" spans="1:28" x14ac:dyDescent="0.2">
      <c r="A1233">
        <v>2018</v>
      </c>
      <c r="B1233" s="1">
        <v>242</v>
      </c>
      <c r="C1233" s="2" t="s">
        <v>481</v>
      </c>
      <c r="D1233" s="2" t="s">
        <v>26</v>
      </c>
      <c r="E1233" s="2">
        <v>24</v>
      </c>
      <c r="F1233" s="2" t="s">
        <v>17</v>
      </c>
      <c r="G1233" s="2">
        <v>16</v>
      </c>
      <c r="H1233" s="2">
        <v>12</v>
      </c>
      <c r="I1233" s="2">
        <v>18</v>
      </c>
      <c r="J1233" s="2">
        <v>15</v>
      </c>
      <c r="K1233" s="2">
        <v>99</v>
      </c>
      <c r="L1233" s="2">
        <v>0</v>
      </c>
      <c r="M1233" s="2">
        <v>4</v>
      </c>
      <c r="N1233" s="2">
        <v>-16</v>
      </c>
      <c r="O1233" s="2">
        <v>-1.1000000000000001</v>
      </c>
      <c r="P1233" s="2">
        <v>115</v>
      </c>
      <c r="Q1233" s="2">
        <v>7.7</v>
      </c>
      <c r="R1233" s="2">
        <v>-0.7</v>
      </c>
      <c r="S1233" s="2">
        <v>3</v>
      </c>
      <c r="T1233" s="2">
        <v>5</v>
      </c>
      <c r="U1233" s="2">
        <v>0</v>
      </c>
      <c r="V1233" s="2">
        <v>0</v>
      </c>
      <c r="W1233" s="2">
        <v>0</v>
      </c>
      <c r="X1233" s="2">
        <v>89.6</v>
      </c>
      <c r="Y1233" t="str">
        <f t="shared" si="76"/>
        <v>Derrick Henry</v>
      </c>
      <c r="Z1233" t="str">
        <f t="shared" si="77"/>
        <v>2018-Derrick Henry</v>
      </c>
      <c r="AA1233" s="13">
        <f t="shared" si="78"/>
        <v>99</v>
      </c>
      <c r="AB1233">
        <f t="shared" si="79"/>
        <v>115</v>
      </c>
    </row>
    <row r="1234" spans="1:28" x14ac:dyDescent="0.2">
      <c r="A1234">
        <v>2018</v>
      </c>
      <c r="B1234" s="1">
        <v>243</v>
      </c>
      <c r="C1234" s="2" t="s">
        <v>164</v>
      </c>
      <c r="D1234" s="2" t="s">
        <v>55</v>
      </c>
      <c r="E1234" s="2">
        <v>22</v>
      </c>
      <c r="F1234" s="3"/>
      <c r="G1234" s="2">
        <v>13</v>
      </c>
      <c r="H1234" s="2">
        <v>1</v>
      </c>
      <c r="I1234" s="2">
        <v>19</v>
      </c>
      <c r="J1234" s="2">
        <v>15</v>
      </c>
      <c r="K1234" s="2">
        <v>135</v>
      </c>
      <c r="L1234" s="2">
        <v>0</v>
      </c>
      <c r="M1234" s="2">
        <v>6</v>
      </c>
      <c r="N1234" s="2">
        <v>-17</v>
      </c>
      <c r="O1234" s="2">
        <v>-1.1000000000000001</v>
      </c>
      <c r="P1234" s="2">
        <v>152</v>
      </c>
      <c r="Q1234" s="2">
        <v>10.1</v>
      </c>
      <c r="R1234" s="2">
        <v>-1</v>
      </c>
      <c r="S1234" s="2">
        <v>1</v>
      </c>
      <c r="T1234" s="2">
        <v>15</v>
      </c>
      <c r="U1234" s="2">
        <v>1</v>
      </c>
      <c r="V1234" s="2">
        <v>5.3</v>
      </c>
      <c r="W1234" s="2">
        <v>0</v>
      </c>
      <c r="X1234" s="2">
        <v>96.3</v>
      </c>
      <c r="Y1234" t="str">
        <f t="shared" si="76"/>
        <v>Justin Jackson</v>
      </c>
      <c r="Z1234" t="str">
        <f t="shared" si="77"/>
        <v>2018-Justin Jackson</v>
      </c>
      <c r="AA1234" s="13">
        <f t="shared" si="78"/>
        <v>166.15384615384616</v>
      </c>
      <c r="AB1234">
        <f t="shared" si="79"/>
        <v>187.07692307692307</v>
      </c>
    </row>
    <row r="1235" spans="1:28" x14ac:dyDescent="0.2">
      <c r="A1235">
        <v>2018</v>
      </c>
      <c r="B1235" s="1">
        <v>244</v>
      </c>
      <c r="C1235" s="2" t="s">
        <v>195</v>
      </c>
      <c r="D1235" s="2" t="s">
        <v>109</v>
      </c>
      <c r="E1235" s="2">
        <v>32</v>
      </c>
      <c r="F1235" s="2" t="s">
        <v>24</v>
      </c>
      <c r="G1235" s="2">
        <v>6</v>
      </c>
      <c r="H1235" s="2">
        <v>6</v>
      </c>
      <c r="I1235" s="2">
        <v>20</v>
      </c>
      <c r="J1235" s="2">
        <v>15</v>
      </c>
      <c r="K1235" s="2">
        <v>84</v>
      </c>
      <c r="L1235" s="2">
        <v>0</v>
      </c>
      <c r="M1235" s="2">
        <v>6</v>
      </c>
      <c r="N1235" s="2">
        <v>-6</v>
      </c>
      <c r="O1235" s="2">
        <v>-0.4</v>
      </c>
      <c r="P1235" s="2">
        <v>90</v>
      </c>
      <c r="Q1235" s="2">
        <v>6</v>
      </c>
      <c r="R1235" s="2">
        <v>-0.3</v>
      </c>
      <c r="S1235" s="2">
        <v>1</v>
      </c>
      <c r="T1235" s="2">
        <v>15</v>
      </c>
      <c r="U1235" s="2">
        <v>4</v>
      </c>
      <c r="V1235" s="2">
        <v>20</v>
      </c>
      <c r="W1235" s="2">
        <v>0</v>
      </c>
      <c r="X1235" s="2">
        <v>82.1</v>
      </c>
      <c r="Y1235" t="str">
        <f t="shared" si="76"/>
        <v>Marshawn Lynch</v>
      </c>
      <c r="Z1235" t="str">
        <f t="shared" si="77"/>
        <v>2018-Marshawn Lynch</v>
      </c>
      <c r="AA1235" s="13">
        <f t="shared" si="78"/>
        <v>224</v>
      </c>
      <c r="AB1235">
        <f t="shared" si="79"/>
        <v>240</v>
      </c>
    </row>
    <row r="1236" spans="1:28" x14ac:dyDescent="0.2">
      <c r="A1236">
        <v>2018</v>
      </c>
      <c r="B1236" s="1">
        <v>245</v>
      </c>
      <c r="C1236" s="2" t="s">
        <v>185</v>
      </c>
      <c r="D1236" s="2" t="s">
        <v>47</v>
      </c>
      <c r="E1236" s="2">
        <v>35</v>
      </c>
      <c r="F1236" s="3"/>
      <c r="G1236" s="2">
        <v>6</v>
      </c>
      <c r="H1236" s="2">
        <v>2</v>
      </c>
      <c r="I1236" s="2">
        <v>23</v>
      </c>
      <c r="J1236" s="2">
        <v>15</v>
      </c>
      <c r="K1236" s="2">
        <v>160</v>
      </c>
      <c r="L1236" s="2">
        <v>2</v>
      </c>
      <c r="M1236" s="2">
        <v>8</v>
      </c>
      <c r="N1236" s="2">
        <v>33</v>
      </c>
      <c r="O1236" s="2">
        <v>2.2000000000000002</v>
      </c>
      <c r="P1236" s="2">
        <v>127</v>
      </c>
      <c r="Q1236" s="2">
        <v>8.5</v>
      </c>
      <c r="R1236" s="2">
        <v>1.2</v>
      </c>
      <c r="S1236" s="2">
        <v>2</v>
      </c>
      <c r="T1236" s="2">
        <v>7.5</v>
      </c>
      <c r="U1236" s="2">
        <v>2</v>
      </c>
      <c r="V1236" s="2">
        <v>8.6999999999999993</v>
      </c>
      <c r="W1236" s="2">
        <v>0</v>
      </c>
      <c r="X1236" s="2">
        <v>114.4</v>
      </c>
      <c r="Y1236" t="str">
        <f t="shared" si="76"/>
        <v>Darren Sproles</v>
      </c>
      <c r="Z1236" t="str">
        <f t="shared" si="77"/>
        <v>2018-Darren Sproles</v>
      </c>
      <c r="AA1236" s="13">
        <f t="shared" si="78"/>
        <v>426.66666666666669</v>
      </c>
      <c r="AB1236">
        <f t="shared" si="79"/>
        <v>338.66666666666669</v>
      </c>
    </row>
    <row r="1237" spans="1:28" x14ac:dyDescent="0.2">
      <c r="A1237">
        <v>2018</v>
      </c>
      <c r="B1237" s="1">
        <v>246</v>
      </c>
      <c r="C1237" s="2" t="s">
        <v>574</v>
      </c>
      <c r="D1237" s="2" t="s">
        <v>26</v>
      </c>
      <c r="E1237" s="2">
        <v>30</v>
      </c>
      <c r="F1237" s="2" t="s">
        <v>232</v>
      </c>
      <c r="G1237" s="2">
        <v>16</v>
      </c>
      <c r="H1237" s="2">
        <v>11</v>
      </c>
      <c r="I1237" s="2">
        <v>21</v>
      </c>
      <c r="J1237" s="2">
        <v>15</v>
      </c>
      <c r="K1237" s="2">
        <v>165</v>
      </c>
      <c r="L1237" s="2">
        <v>2</v>
      </c>
      <c r="M1237" s="2">
        <v>10</v>
      </c>
      <c r="N1237" s="2">
        <v>101</v>
      </c>
      <c r="O1237" s="2">
        <v>6.7</v>
      </c>
      <c r="P1237" s="2">
        <v>64</v>
      </c>
      <c r="Q1237" s="2">
        <v>4.3</v>
      </c>
      <c r="R1237" s="2">
        <v>7.8</v>
      </c>
      <c r="S1237" s="2">
        <v>0</v>
      </c>
      <c r="T1237" s="3"/>
      <c r="U1237" s="2">
        <v>1</v>
      </c>
      <c r="V1237" s="2">
        <v>4.8</v>
      </c>
      <c r="W1237" s="2">
        <v>0</v>
      </c>
      <c r="X1237" s="2">
        <v>126.1</v>
      </c>
      <c r="Y1237" t="str">
        <f t="shared" si="76"/>
        <v>Luke Stocker</v>
      </c>
      <c r="Z1237" t="str">
        <f t="shared" si="77"/>
        <v>2018-Luke Stocker</v>
      </c>
      <c r="AA1237" s="13">
        <f t="shared" si="78"/>
        <v>165</v>
      </c>
      <c r="AB1237">
        <f t="shared" si="79"/>
        <v>64</v>
      </c>
    </row>
    <row r="1238" spans="1:28" x14ac:dyDescent="0.2">
      <c r="A1238">
        <v>2018</v>
      </c>
      <c r="B1238" s="1">
        <v>247</v>
      </c>
      <c r="C1238" s="2" t="s">
        <v>1006</v>
      </c>
      <c r="D1238" s="2" t="s">
        <v>41</v>
      </c>
      <c r="E1238" s="2">
        <v>29</v>
      </c>
      <c r="F1238" s="3"/>
      <c r="G1238" s="2">
        <v>16</v>
      </c>
      <c r="H1238" s="2">
        <v>2</v>
      </c>
      <c r="I1238" s="2">
        <v>25</v>
      </c>
      <c r="J1238" s="2">
        <v>14</v>
      </c>
      <c r="K1238" s="2">
        <v>117</v>
      </c>
      <c r="L1238" s="2">
        <v>1</v>
      </c>
      <c r="M1238" s="2">
        <v>9</v>
      </c>
      <c r="N1238" s="2">
        <v>71</v>
      </c>
      <c r="O1238" s="2">
        <v>5.0999999999999996</v>
      </c>
      <c r="P1238" s="2">
        <v>46</v>
      </c>
      <c r="Q1238" s="2">
        <v>3.3</v>
      </c>
      <c r="R1238" s="2">
        <v>11.8</v>
      </c>
      <c r="S1238" s="2">
        <v>1</v>
      </c>
      <c r="T1238" s="2">
        <v>14</v>
      </c>
      <c r="U1238" s="2">
        <v>1</v>
      </c>
      <c r="V1238" s="2">
        <v>4</v>
      </c>
      <c r="W1238" s="2">
        <v>2</v>
      </c>
      <c r="X1238" s="2">
        <v>48.2</v>
      </c>
      <c r="Y1238" t="str">
        <f t="shared" si="76"/>
        <v>Josh Bellamy</v>
      </c>
      <c r="Z1238" t="str">
        <f t="shared" si="77"/>
        <v>2018-Josh Bellamy</v>
      </c>
      <c r="AA1238" s="13">
        <f t="shared" si="78"/>
        <v>117</v>
      </c>
      <c r="AB1238">
        <f t="shared" si="79"/>
        <v>46</v>
      </c>
    </row>
    <row r="1239" spans="1:28" x14ac:dyDescent="0.2">
      <c r="A1239">
        <v>2018</v>
      </c>
      <c r="B1239" s="1">
        <v>248</v>
      </c>
      <c r="C1239" s="2" t="s">
        <v>1007</v>
      </c>
      <c r="D1239" s="2" t="s">
        <v>51</v>
      </c>
      <c r="E1239" s="2">
        <v>28</v>
      </c>
      <c r="F1239" s="3"/>
      <c r="G1239" s="2">
        <v>16</v>
      </c>
      <c r="H1239" s="2">
        <v>2</v>
      </c>
      <c r="I1239" s="2">
        <v>19</v>
      </c>
      <c r="J1239" s="2">
        <v>14</v>
      </c>
      <c r="K1239" s="2">
        <v>166</v>
      </c>
      <c r="L1239" s="2">
        <v>5</v>
      </c>
      <c r="M1239" s="2">
        <v>9</v>
      </c>
      <c r="N1239" s="2">
        <v>120</v>
      </c>
      <c r="O1239" s="2">
        <v>8.6</v>
      </c>
      <c r="P1239" s="2">
        <v>46</v>
      </c>
      <c r="Q1239" s="2">
        <v>3.3</v>
      </c>
      <c r="R1239" s="2">
        <v>12.8</v>
      </c>
      <c r="S1239" s="2">
        <v>0</v>
      </c>
      <c r="T1239" s="3"/>
      <c r="U1239" s="2">
        <v>0</v>
      </c>
      <c r="V1239" s="2">
        <v>0</v>
      </c>
      <c r="W1239" s="2">
        <v>1</v>
      </c>
      <c r="X1239" s="2">
        <v>117.5</v>
      </c>
      <c r="Y1239" t="str">
        <f t="shared" si="76"/>
        <v>Jaron Brown</v>
      </c>
      <c r="Z1239" t="str">
        <f t="shared" si="77"/>
        <v>2018-Jaron Brown</v>
      </c>
      <c r="AA1239" s="13">
        <f t="shared" si="78"/>
        <v>166</v>
      </c>
      <c r="AB1239">
        <f t="shared" si="79"/>
        <v>46</v>
      </c>
    </row>
    <row r="1240" spans="1:28" x14ac:dyDescent="0.2">
      <c r="A1240">
        <v>2018</v>
      </c>
      <c r="B1240" s="1">
        <v>249</v>
      </c>
      <c r="C1240" s="2" t="s">
        <v>134</v>
      </c>
      <c r="D1240" s="2" t="s">
        <v>81</v>
      </c>
      <c r="E1240" s="2">
        <v>28</v>
      </c>
      <c r="F1240" s="3"/>
      <c r="G1240" s="2">
        <v>8</v>
      </c>
      <c r="H1240" s="2">
        <v>4</v>
      </c>
      <c r="I1240" s="2">
        <v>20</v>
      </c>
      <c r="J1240" s="2">
        <v>14</v>
      </c>
      <c r="K1240" s="2">
        <v>131</v>
      </c>
      <c r="L1240" s="2">
        <v>1</v>
      </c>
      <c r="M1240" s="2">
        <v>5</v>
      </c>
      <c r="N1240" s="2">
        <v>10</v>
      </c>
      <c r="O1240" s="2">
        <v>0.7</v>
      </c>
      <c r="P1240" s="2">
        <v>121</v>
      </c>
      <c r="Q1240" s="2">
        <v>8.6</v>
      </c>
      <c r="R1240" s="2">
        <v>2.2000000000000002</v>
      </c>
      <c r="S1240" s="2">
        <v>0</v>
      </c>
      <c r="T1240" s="3"/>
      <c r="U1240" s="2">
        <v>0</v>
      </c>
      <c r="V1240" s="2">
        <v>0</v>
      </c>
      <c r="W1240" s="2">
        <v>1</v>
      </c>
      <c r="X1240" s="2">
        <v>83.5</v>
      </c>
      <c r="Y1240" t="str">
        <f t="shared" si="76"/>
        <v>Rex Burkhead</v>
      </c>
      <c r="Z1240" t="str">
        <f t="shared" si="77"/>
        <v>2018-Rex Burkhead</v>
      </c>
      <c r="AA1240" s="13">
        <f t="shared" si="78"/>
        <v>262</v>
      </c>
      <c r="AB1240">
        <f t="shared" si="79"/>
        <v>242</v>
      </c>
    </row>
    <row r="1241" spans="1:28" x14ac:dyDescent="0.2">
      <c r="A1241">
        <v>2018</v>
      </c>
      <c r="B1241" s="1">
        <v>250</v>
      </c>
      <c r="C1241" s="2" t="s">
        <v>582</v>
      </c>
      <c r="D1241" s="2" t="s">
        <v>31</v>
      </c>
      <c r="E1241" s="2">
        <v>22</v>
      </c>
      <c r="F1241" s="3"/>
      <c r="G1241" s="2">
        <v>11</v>
      </c>
      <c r="H1241" s="2">
        <v>0</v>
      </c>
      <c r="I1241" s="2">
        <v>32</v>
      </c>
      <c r="J1241" s="2">
        <v>14</v>
      </c>
      <c r="K1241" s="2">
        <v>174</v>
      </c>
      <c r="L1241" s="2">
        <v>0</v>
      </c>
      <c r="M1241" s="2">
        <v>6</v>
      </c>
      <c r="N1241" s="2">
        <v>129</v>
      </c>
      <c r="O1241" s="2">
        <v>9.1999999999999993</v>
      </c>
      <c r="P1241" s="2">
        <v>45</v>
      </c>
      <c r="Q1241" s="2">
        <v>3.2</v>
      </c>
      <c r="R1241" s="2">
        <v>9.8000000000000007</v>
      </c>
      <c r="S1241" s="2">
        <v>0</v>
      </c>
      <c r="T1241" s="3"/>
      <c r="U1241" s="2">
        <v>2</v>
      </c>
      <c r="V1241" s="2">
        <v>6.3</v>
      </c>
      <c r="W1241" s="2">
        <v>1</v>
      </c>
      <c r="X1241" s="2">
        <v>48.2</v>
      </c>
      <c r="Y1241" t="str">
        <f t="shared" si="76"/>
        <v>DJ Chark</v>
      </c>
      <c r="Z1241" t="str">
        <f t="shared" si="77"/>
        <v>2018-DJ Chark</v>
      </c>
      <c r="AA1241" s="13">
        <f t="shared" si="78"/>
        <v>253.09090909090909</v>
      </c>
      <c r="AB1241">
        <f t="shared" si="79"/>
        <v>65.454545454545453</v>
      </c>
    </row>
    <row r="1242" spans="1:28" x14ac:dyDescent="0.2">
      <c r="A1242">
        <v>2018</v>
      </c>
      <c r="B1242" s="1">
        <v>251</v>
      </c>
      <c r="C1242" s="2" t="s">
        <v>118</v>
      </c>
      <c r="D1242" s="2" t="s">
        <v>60</v>
      </c>
      <c r="E1242" s="2">
        <v>22</v>
      </c>
      <c r="F1242" s="2" t="s">
        <v>24</v>
      </c>
      <c r="G1242" s="2">
        <v>14</v>
      </c>
      <c r="H1242" s="2">
        <v>8</v>
      </c>
      <c r="I1242" s="2">
        <v>20</v>
      </c>
      <c r="J1242" s="2">
        <v>14</v>
      </c>
      <c r="K1242" s="2">
        <v>72</v>
      </c>
      <c r="L1242" s="2">
        <v>0</v>
      </c>
      <c r="M1242" s="2">
        <v>2</v>
      </c>
      <c r="N1242" s="2">
        <v>13</v>
      </c>
      <c r="O1242" s="2">
        <v>0.9</v>
      </c>
      <c r="P1242" s="2">
        <v>59</v>
      </c>
      <c r="Q1242" s="2">
        <v>4.2</v>
      </c>
      <c r="R1242" s="2">
        <v>0.8</v>
      </c>
      <c r="S1242" s="2">
        <v>1</v>
      </c>
      <c r="T1242" s="2">
        <v>14</v>
      </c>
      <c r="U1242" s="2">
        <v>2</v>
      </c>
      <c r="V1242" s="2">
        <v>10</v>
      </c>
      <c r="W1242" s="2">
        <v>0</v>
      </c>
      <c r="X1242" s="2">
        <v>75.400000000000006</v>
      </c>
      <c r="Y1242" t="str">
        <f t="shared" si="76"/>
        <v>Royce Freeman</v>
      </c>
      <c r="Z1242" t="str">
        <f t="shared" si="77"/>
        <v>2018-Royce Freeman</v>
      </c>
      <c r="AA1242" s="13">
        <f t="shared" si="78"/>
        <v>82.285714285714292</v>
      </c>
      <c r="AB1242">
        <f t="shared" si="79"/>
        <v>67.428571428571431</v>
      </c>
    </row>
    <row r="1243" spans="1:28" x14ac:dyDescent="0.2">
      <c r="A1243">
        <v>2018</v>
      </c>
      <c r="B1243" s="1">
        <v>252</v>
      </c>
      <c r="C1243" s="2" t="s">
        <v>34</v>
      </c>
      <c r="D1243" s="2" t="s">
        <v>35</v>
      </c>
      <c r="E1243" s="2">
        <v>24</v>
      </c>
      <c r="F1243" s="3"/>
      <c r="G1243" s="2">
        <v>15</v>
      </c>
      <c r="H1243" s="2">
        <v>1</v>
      </c>
      <c r="I1243" s="2">
        <v>22</v>
      </c>
      <c r="J1243" s="2">
        <v>14</v>
      </c>
      <c r="K1243" s="2">
        <v>89</v>
      </c>
      <c r="L1243" s="2">
        <v>0</v>
      </c>
      <c r="M1243" s="2">
        <v>5</v>
      </c>
      <c r="N1243" s="2">
        <v>8</v>
      </c>
      <c r="O1243" s="2">
        <v>0.6</v>
      </c>
      <c r="P1243" s="2">
        <v>81</v>
      </c>
      <c r="Q1243" s="2">
        <v>5.8</v>
      </c>
      <c r="R1243" s="2">
        <v>1.3</v>
      </c>
      <c r="S1243" s="2">
        <v>3</v>
      </c>
      <c r="T1243" s="2">
        <v>4.7</v>
      </c>
      <c r="U1243" s="2">
        <v>2</v>
      </c>
      <c r="V1243" s="2">
        <v>9.1</v>
      </c>
      <c r="W1243" s="2">
        <v>0</v>
      </c>
      <c r="X1243" s="2">
        <v>72</v>
      </c>
      <c r="Y1243" t="str">
        <f t="shared" si="76"/>
        <v>Wayne Gallman</v>
      </c>
      <c r="Z1243" t="str">
        <f t="shared" si="77"/>
        <v>2018-Wayne Gallman</v>
      </c>
      <c r="AA1243" s="13">
        <f t="shared" si="78"/>
        <v>94.933333333333337</v>
      </c>
      <c r="AB1243">
        <f t="shared" si="79"/>
        <v>86.4</v>
      </c>
    </row>
    <row r="1244" spans="1:28" x14ac:dyDescent="0.2">
      <c r="A1244">
        <v>2018</v>
      </c>
      <c r="B1244" s="1">
        <v>253</v>
      </c>
      <c r="C1244" s="2" t="s">
        <v>1008</v>
      </c>
      <c r="D1244" s="2" t="s">
        <v>33</v>
      </c>
      <c r="E1244" s="2">
        <v>27</v>
      </c>
      <c r="F1244" s="3"/>
      <c r="G1244" s="2">
        <v>16</v>
      </c>
      <c r="H1244" s="2">
        <v>0</v>
      </c>
      <c r="I1244" s="2">
        <v>22</v>
      </c>
      <c r="J1244" s="2">
        <v>14</v>
      </c>
      <c r="K1244" s="2">
        <v>133</v>
      </c>
      <c r="L1244" s="2">
        <v>2</v>
      </c>
      <c r="M1244" s="2">
        <v>8</v>
      </c>
      <c r="N1244" s="2">
        <v>62</v>
      </c>
      <c r="O1244" s="2">
        <v>4.4000000000000004</v>
      </c>
      <c r="P1244" s="2">
        <v>71</v>
      </c>
      <c r="Q1244" s="2">
        <v>5.0999999999999996</v>
      </c>
      <c r="R1244" s="2">
        <v>6.3</v>
      </c>
      <c r="S1244" s="2">
        <v>1</v>
      </c>
      <c r="T1244" s="2">
        <v>14</v>
      </c>
      <c r="U1244" s="2">
        <v>1</v>
      </c>
      <c r="V1244" s="2">
        <v>4.5</v>
      </c>
      <c r="W1244" s="2">
        <v>1</v>
      </c>
      <c r="X1244" s="2">
        <v>91.7</v>
      </c>
      <c r="Y1244" t="str">
        <f t="shared" si="76"/>
        <v>Justin Hardy</v>
      </c>
      <c r="Z1244" t="str">
        <f t="shared" si="77"/>
        <v>2018-Justin Hardy</v>
      </c>
      <c r="AA1244" s="13">
        <f t="shared" si="78"/>
        <v>133</v>
      </c>
      <c r="AB1244">
        <f t="shared" si="79"/>
        <v>71</v>
      </c>
    </row>
    <row r="1245" spans="1:28" x14ac:dyDescent="0.2">
      <c r="A1245">
        <v>2018</v>
      </c>
      <c r="B1245" s="1">
        <v>254</v>
      </c>
      <c r="C1245" s="2" t="s">
        <v>1009</v>
      </c>
      <c r="D1245" s="2" t="s">
        <v>68</v>
      </c>
      <c r="E1245" s="2">
        <v>23</v>
      </c>
      <c r="F1245" s="3"/>
      <c r="G1245" s="2">
        <v>15</v>
      </c>
      <c r="H1245" s="2">
        <v>4</v>
      </c>
      <c r="I1245" s="2">
        <v>24</v>
      </c>
      <c r="J1245" s="2">
        <v>14</v>
      </c>
      <c r="K1245" s="2">
        <v>114</v>
      </c>
      <c r="L1245" s="2">
        <v>1</v>
      </c>
      <c r="M1245" s="2">
        <v>6</v>
      </c>
      <c r="N1245" s="2">
        <v>65</v>
      </c>
      <c r="O1245" s="2">
        <v>4.5999999999999996</v>
      </c>
      <c r="P1245" s="2">
        <v>49</v>
      </c>
      <c r="Q1245" s="2">
        <v>3.5</v>
      </c>
      <c r="R1245" s="2">
        <v>6.7</v>
      </c>
      <c r="S1245" s="2">
        <v>0</v>
      </c>
      <c r="T1245" s="3"/>
      <c r="U1245" s="2">
        <v>0</v>
      </c>
      <c r="V1245" s="2">
        <v>0</v>
      </c>
      <c r="W1245" s="2">
        <v>0</v>
      </c>
      <c r="X1245" s="2">
        <v>84.4</v>
      </c>
      <c r="Y1245" t="str">
        <f t="shared" si="76"/>
        <v>Jordan Leggett</v>
      </c>
      <c r="Z1245" t="str">
        <f t="shared" si="77"/>
        <v>2018-Jordan Leggett</v>
      </c>
      <c r="AA1245" s="13">
        <f t="shared" si="78"/>
        <v>121.6</v>
      </c>
      <c r="AB1245">
        <f t="shared" si="79"/>
        <v>52.266666666666666</v>
      </c>
    </row>
    <row r="1246" spans="1:28" x14ac:dyDescent="0.2">
      <c r="A1246">
        <v>2018</v>
      </c>
      <c r="B1246" s="1">
        <v>255</v>
      </c>
      <c r="C1246" s="2" t="s">
        <v>1010</v>
      </c>
      <c r="D1246" s="2" t="s">
        <v>86</v>
      </c>
      <c r="E1246" s="2">
        <v>24</v>
      </c>
      <c r="F1246" s="3"/>
      <c r="G1246" s="2">
        <v>14</v>
      </c>
      <c r="H1246" s="2">
        <v>3</v>
      </c>
      <c r="I1246" s="2">
        <v>28</v>
      </c>
      <c r="J1246" s="2">
        <v>13</v>
      </c>
      <c r="K1246" s="2">
        <v>160</v>
      </c>
      <c r="L1246" s="2">
        <v>1</v>
      </c>
      <c r="M1246" s="2">
        <v>7</v>
      </c>
      <c r="N1246" s="2">
        <v>124</v>
      </c>
      <c r="O1246" s="2">
        <v>9.5</v>
      </c>
      <c r="P1246" s="2">
        <v>36</v>
      </c>
      <c r="Q1246" s="2">
        <v>2.8</v>
      </c>
      <c r="R1246" s="2">
        <v>12.5</v>
      </c>
      <c r="S1246" s="2">
        <v>1</v>
      </c>
      <c r="T1246" s="2">
        <v>13</v>
      </c>
      <c r="U1246" s="2">
        <v>2</v>
      </c>
      <c r="V1246" s="2">
        <v>7.1</v>
      </c>
      <c r="W1246" s="2">
        <v>1</v>
      </c>
      <c r="X1246" s="2">
        <v>61.6</v>
      </c>
      <c r="Y1246" t="str">
        <f t="shared" si="76"/>
        <v>Cody Core</v>
      </c>
      <c r="Z1246" t="str">
        <f t="shared" si="77"/>
        <v>2018-Cody Core</v>
      </c>
      <c r="AA1246" s="13">
        <f t="shared" si="78"/>
        <v>182.85714285714286</v>
      </c>
      <c r="AB1246">
        <f t="shared" si="79"/>
        <v>41.142857142857146</v>
      </c>
    </row>
    <row r="1247" spans="1:28" x14ac:dyDescent="0.2">
      <c r="A1247">
        <v>2018</v>
      </c>
      <c r="B1247" s="1">
        <v>256</v>
      </c>
      <c r="C1247" s="2" t="s">
        <v>1011</v>
      </c>
      <c r="D1247" s="2" t="s">
        <v>115</v>
      </c>
      <c r="E1247" s="2">
        <v>30</v>
      </c>
      <c r="F1247" s="3"/>
      <c r="G1247" s="2">
        <v>15</v>
      </c>
      <c r="H1247" s="2">
        <v>3</v>
      </c>
      <c r="I1247" s="2">
        <v>24</v>
      </c>
      <c r="J1247" s="2">
        <v>13</v>
      </c>
      <c r="K1247" s="2">
        <v>162</v>
      </c>
      <c r="L1247" s="2">
        <v>0</v>
      </c>
      <c r="M1247" s="2">
        <v>8</v>
      </c>
      <c r="N1247" s="2">
        <v>112</v>
      </c>
      <c r="O1247" s="2">
        <v>8.6</v>
      </c>
      <c r="P1247" s="2">
        <v>50</v>
      </c>
      <c r="Q1247" s="2">
        <v>3.8</v>
      </c>
      <c r="R1247" s="2">
        <v>13</v>
      </c>
      <c r="S1247" s="2">
        <v>1</v>
      </c>
      <c r="T1247" s="2">
        <v>13</v>
      </c>
      <c r="U1247" s="2">
        <v>2</v>
      </c>
      <c r="V1247" s="2">
        <v>8.3000000000000007</v>
      </c>
      <c r="W1247" s="3"/>
      <c r="X1247" s="2">
        <v>75.3</v>
      </c>
      <c r="Y1247" t="str">
        <f t="shared" si="76"/>
        <v>Andre Holmes</v>
      </c>
      <c r="Z1247" t="str">
        <f t="shared" si="77"/>
        <v>2018-Andre Holmes</v>
      </c>
      <c r="AA1247" s="13">
        <f t="shared" si="78"/>
        <v>172.8</v>
      </c>
      <c r="AB1247">
        <f t="shared" si="79"/>
        <v>53.333333333333336</v>
      </c>
    </row>
    <row r="1248" spans="1:28" x14ac:dyDescent="0.2">
      <c r="A1248">
        <v>2018</v>
      </c>
      <c r="B1248" s="1">
        <v>257</v>
      </c>
      <c r="C1248" s="2" t="s">
        <v>558</v>
      </c>
      <c r="D1248" s="2" t="s">
        <v>23</v>
      </c>
      <c r="E1248" s="2">
        <v>25</v>
      </c>
      <c r="F1248" s="3"/>
      <c r="G1248" s="2">
        <v>12</v>
      </c>
      <c r="H1248" s="2">
        <v>0</v>
      </c>
      <c r="I1248" s="2">
        <v>23</v>
      </c>
      <c r="J1248" s="2">
        <v>13</v>
      </c>
      <c r="K1248" s="2">
        <v>163</v>
      </c>
      <c r="L1248" s="2">
        <v>1</v>
      </c>
      <c r="M1248" s="2">
        <v>8</v>
      </c>
      <c r="N1248" s="2">
        <v>89</v>
      </c>
      <c r="O1248" s="2">
        <v>6.8</v>
      </c>
      <c r="P1248" s="2">
        <v>74</v>
      </c>
      <c r="Q1248" s="2">
        <v>5.7</v>
      </c>
      <c r="R1248" s="2">
        <v>7.2</v>
      </c>
      <c r="S1248" s="2">
        <v>1</v>
      </c>
      <c r="T1248" s="2">
        <v>13</v>
      </c>
      <c r="U1248" s="2">
        <v>0</v>
      </c>
      <c r="V1248" s="2">
        <v>0</v>
      </c>
      <c r="W1248" s="2">
        <v>0</v>
      </c>
      <c r="X1248" s="2">
        <v>93.2</v>
      </c>
      <c r="Y1248" t="str">
        <f t="shared" si="76"/>
        <v>Hayden Hurst</v>
      </c>
      <c r="Z1248" t="str">
        <f t="shared" si="77"/>
        <v>2018-Hayden Hurst</v>
      </c>
      <c r="AA1248" s="13">
        <f t="shared" si="78"/>
        <v>217.33333333333334</v>
      </c>
      <c r="AB1248">
        <f t="shared" si="79"/>
        <v>98.666666666666671</v>
      </c>
    </row>
    <row r="1249" spans="1:28" x14ac:dyDescent="0.2">
      <c r="A1249">
        <v>2018</v>
      </c>
      <c r="B1249" s="1">
        <v>258</v>
      </c>
      <c r="C1249" s="2" t="s">
        <v>491</v>
      </c>
      <c r="D1249" s="2" t="s">
        <v>21</v>
      </c>
      <c r="E1249" s="2">
        <v>30</v>
      </c>
      <c r="F1249" s="3"/>
      <c r="G1249" s="2">
        <v>13</v>
      </c>
      <c r="H1249" s="2">
        <v>1</v>
      </c>
      <c r="I1249" s="2">
        <v>21</v>
      </c>
      <c r="J1249" s="2">
        <v>13</v>
      </c>
      <c r="K1249" s="2">
        <v>205</v>
      </c>
      <c r="L1249" s="2">
        <v>0</v>
      </c>
      <c r="M1249" s="2">
        <v>7</v>
      </c>
      <c r="N1249" s="2">
        <v>1</v>
      </c>
      <c r="O1249" s="2">
        <v>0.1</v>
      </c>
      <c r="P1249" s="2">
        <v>204</v>
      </c>
      <c r="Q1249" s="2">
        <v>15.7</v>
      </c>
      <c r="R1249" s="2">
        <v>-0.3</v>
      </c>
      <c r="S1249" s="2">
        <v>1</v>
      </c>
      <c r="T1249" s="2">
        <v>13</v>
      </c>
      <c r="U1249" s="2">
        <v>4</v>
      </c>
      <c r="V1249" s="2">
        <v>19</v>
      </c>
      <c r="W1249" s="2">
        <v>0</v>
      </c>
      <c r="X1249" s="2">
        <v>94.3</v>
      </c>
      <c r="Y1249" t="str">
        <f t="shared" si="76"/>
        <v>Chris Ivory</v>
      </c>
      <c r="Z1249" t="str">
        <f t="shared" si="77"/>
        <v>2018-Chris Ivory</v>
      </c>
      <c r="AA1249" s="13">
        <f t="shared" si="78"/>
        <v>252.30769230769232</v>
      </c>
      <c r="AB1249">
        <f t="shared" si="79"/>
        <v>251.07692307692307</v>
      </c>
    </row>
    <row r="1250" spans="1:28" x14ac:dyDescent="0.2">
      <c r="A1250">
        <v>2018</v>
      </c>
      <c r="B1250" s="1">
        <v>259</v>
      </c>
      <c r="C1250" s="2" t="s">
        <v>1012</v>
      </c>
      <c r="D1250" s="2" t="s">
        <v>49</v>
      </c>
      <c r="E1250" s="2">
        <v>24</v>
      </c>
      <c r="F1250" s="3"/>
      <c r="G1250" s="2">
        <v>8</v>
      </c>
      <c r="H1250" s="2">
        <v>1</v>
      </c>
      <c r="I1250" s="2">
        <v>21</v>
      </c>
      <c r="J1250" s="2">
        <v>13</v>
      </c>
      <c r="K1250" s="2">
        <v>209</v>
      </c>
      <c r="L1250" s="2">
        <v>2</v>
      </c>
      <c r="M1250" s="2">
        <v>11</v>
      </c>
      <c r="N1250" s="2">
        <v>160</v>
      </c>
      <c r="O1250" s="2">
        <v>12.3</v>
      </c>
      <c r="P1250" s="2">
        <v>49</v>
      </c>
      <c r="Q1250" s="2">
        <v>3.8</v>
      </c>
      <c r="R1250" s="2">
        <v>13.4</v>
      </c>
      <c r="S1250" s="2">
        <v>1</v>
      </c>
      <c r="T1250" s="2">
        <v>13</v>
      </c>
      <c r="U1250" s="2">
        <v>2</v>
      </c>
      <c r="V1250" s="2">
        <v>9.5</v>
      </c>
      <c r="W1250" s="2">
        <v>1</v>
      </c>
      <c r="X1250" s="2">
        <v>107</v>
      </c>
      <c r="Y1250" t="str">
        <f t="shared" si="76"/>
        <v>Keith Kirkwood</v>
      </c>
      <c r="Z1250" t="str">
        <f t="shared" si="77"/>
        <v>2018-Keith Kirkwood</v>
      </c>
      <c r="AA1250" s="13">
        <f t="shared" si="78"/>
        <v>418</v>
      </c>
      <c r="AB1250">
        <f t="shared" si="79"/>
        <v>98</v>
      </c>
    </row>
    <row r="1251" spans="1:28" x14ac:dyDescent="0.2">
      <c r="A1251">
        <v>2018</v>
      </c>
      <c r="B1251" s="1">
        <v>260</v>
      </c>
      <c r="C1251" s="2" t="s">
        <v>1013</v>
      </c>
      <c r="D1251" s="2" t="s">
        <v>28</v>
      </c>
      <c r="E1251" s="2">
        <v>23</v>
      </c>
      <c r="F1251" s="3"/>
      <c r="G1251" s="2">
        <v>13</v>
      </c>
      <c r="H1251" s="2">
        <v>3</v>
      </c>
      <c r="I1251" s="2">
        <v>20</v>
      </c>
      <c r="J1251" s="2">
        <v>13</v>
      </c>
      <c r="K1251" s="2">
        <v>144</v>
      </c>
      <c r="L1251" s="2">
        <v>0</v>
      </c>
      <c r="M1251" s="2">
        <v>5</v>
      </c>
      <c r="N1251" s="2">
        <v>93</v>
      </c>
      <c r="O1251" s="2">
        <v>7.2</v>
      </c>
      <c r="P1251" s="2">
        <v>51</v>
      </c>
      <c r="Q1251" s="2">
        <v>3.9</v>
      </c>
      <c r="R1251" s="2">
        <v>11.4</v>
      </c>
      <c r="S1251" s="2">
        <v>0</v>
      </c>
      <c r="T1251" s="3"/>
      <c r="U1251" s="2">
        <v>2</v>
      </c>
      <c r="V1251" s="2">
        <v>10</v>
      </c>
      <c r="W1251" s="2">
        <v>1</v>
      </c>
      <c r="X1251" s="2">
        <v>65.400000000000006</v>
      </c>
      <c r="Y1251" t="str">
        <f t="shared" si="76"/>
        <v>Damion Ratley</v>
      </c>
      <c r="Z1251" t="str">
        <f t="shared" si="77"/>
        <v>2018-Damion Ratley</v>
      </c>
      <c r="AA1251" s="13">
        <f t="shared" si="78"/>
        <v>177.23076923076923</v>
      </c>
      <c r="AB1251">
        <f t="shared" si="79"/>
        <v>62.769230769230766</v>
      </c>
    </row>
    <row r="1252" spans="1:28" x14ac:dyDescent="0.2">
      <c r="A1252">
        <v>2018</v>
      </c>
      <c r="B1252" s="1">
        <v>261</v>
      </c>
      <c r="C1252" s="2" t="s">
        <v>1014</v>
      </c>
      <c r="D1252" s="2" t="s">
        <v>90</v>
      </c>
      <c r="E1252" s="2">
        <v>28</v>
      </c>
      <c r="F1252" s="2" t="s">
        <v>311</v>
      </c>
      <c r="G1252" s="2">
        <v>14</v>
      </c>
      <c r="H1252" s="2">
        <v>8</v>
      </c>
      <c r="I1252" s="2">
        <v>19</v>
      </c>
      <c r="J1252" s="2">
        <v>13</v>
      </c>
      <c r="K1252" s="2">
        <v>87</v>
      </c>
      <c r="L1252" s="2">
        <v>0</v>
      </c>
      <c r="M1252" s="2">
        <v>5</v>
      </c>
      <c r="N1252" s="2">
        <v>29</v>
      </c>
      <c r="O1252" s="2">
        <v>2.2000000000000002</v>
      </c>
      <c r="P1252" s="2">
        <v>58</v>
      </c>
      <c r="Q1252" s="2">
        <v>4.5</v>
      </c>
      <c r="R1252" s="2">
        <v>3.7</v>
      </c>
      <c r="S1252" s="2">
        <v>2</v>
      </c>
      <c r="T1252" s="2">
        <v>6.5</v>
      </c>
      <c r="U1252" s="2">
        <v>2</v>
      </c>
      <c r="V1252" s="2">
        <v>10.5</v>
      </c>
      <c r="W1252" s="2">
        <v>2</v>
      </c>
      <c r="X1252" s="2">
        <v>38.6</v>
      </c>
      <c r="Y1252" t="str">
        <f t="shared" si="76"/>
        <v>Luke Willson</v>
      </c>
      <c r="Z1252" t="str">
        <f t="shared" si="77"/>
        <v>2018-Luke Willson</v>
      </c>
      <c r="AA1252" s="13">
        <f t="shared" si="78"/>
        <v>99.428571428571431</v>
      </c>
      <c r="AB1252">
        <f t="shared" si="79"/>
        <v>66.285714285714292</v>
      </c>
    </row>
    <row r="1253" spans="1:28" x14ac:dyDescent="0.2">
      <c r="A1253">
        <v>2018</v>
      </c>
      <c r="B1253" s="1">
        <v>262</v>
      </c>
      <c r="C1253" s="2" t="s">
        <v>1015</v>
      </c>
      <c r="D1253" s="2" t="s">
        <v>49</v>
      </c>
      <c r="E1253" s="2">
        <v>23</v>
      </c>
      <c r="F1253" s="3"/>
      <c r="G1253" s="2">
        <v>10</v>
      </c>
      <c r="H1253" s="2">
        <v>1</v>
      </c>
      <c r="I1253" s="2">
        <v>19</v>
      </c>
      <c r="J1253" s="2">
        <v>12</v>
      </c>
      <c r="K1253" s="2">
        <v>150</v>
      </c>
      <c r="L1253" s="2">
        <v>1</v>
      </c>
      <c r="M1253" s="2">
        <v>9</v>
      </c>
      <c r="N1253" s="2">
        <v>120</v>
      </c>
      <c r="O1253" s="2">
        <v>10</v>
      </c>
      <c r="P1253" s="2">
        <v>30</v>
      </c>
      <c r="Q1253" s="2">
        <v>2.5</v>
      </c>
      <c r="R1253" s="2">
        <v>10.8</v>
      </c>
      <c r="S1253" s="2">
        <v>0</v>
      </c>
      <c r="T1253" s="3"/>
      <c r="U1253" s="2">
        <v>1</v>
      </c>
      <c r="V1253" s="2">
        <v>5.3</v>
      </c>
      <c r="W1253" s="2">
        <v>1</v>
      </c>
      <c r="X1253" s="2">
        <v>83.2</v>
      </c>
      <c r="Y1253" t="str">
        <f t="shared" si="76"/>
        <v>Dan Arnold</v>
      </c>
      <c r="Z1253" t="str">
        <f t="shared" si="77"/>
        <v>2018-Dan Arnold</v>
      </c>
      <c r="AA1253" s="13">
        <f t="shared" si="78"/>
        <v>240</v>
      </c>
      <c r="AB1253">
        <f t="shared" si="79"/>
        <v>48</v>
      </c>
    </row>
    <row r="1254" spans="1:28" x14ac:dyDescent="0.2">
      <c r="A1254">
        <v>2018</v>
      </c>
      <c r="B1254" s="1">
        <v>263</v>
      </c>
      <c r="C1254" s="2" t="s">
        <v>514</v>
      </c>
      <c r="D1254" s="2" t="s">
        <v>55</v>
      </c>
      <c r="E1254" s="2">
        <v>29</v>
      </c>
      <c r="F1254" s="3"/>
      <c r="G1254" s="2">
        <v>12</v>
      </c>
      <c r="H1254" s="2">
        <v>3</v>
      </c>
      <c r="I1254" s="2">
        <v>24</v>
      </c>
      <c r="J1254" s="2">
        <v>12</v>
      </c>
      <c r="K1254" s="2">
        <v>186</v>
      </c>
      <c r="L1254" s="2">
        <v>1</v>
      </c>
      <c r="M1254" s="2">
        <v>9</v>
      </c>
      <c r="N1254" s="2">
        <v>124</v>
      </c>
      <c r="O1254" s="2">
        <v>10.3</v>
      </c>
      <c r="P1254" s="2">
        <v>62</v>
      </c>
      <c r="Q1254" s="2">
        <v>5.2</v>
      </c>
      <c r="R1254" s="2">
        <v>19.8</v>
      </c>
      <c r="S1254" s="2">
        <v>0</v>
      </c>
      <c r="T1254" s="3"/>
      <c r="U1254" s="2">
        <v>3</v>
      </c>
      <c r="V1254" s="2">
        <v>12.5</v>
      </c>
      <c r="W1254" s="2">
        <v>2</v>
      </c>
      <c r="X1254" s="2">
        <v>55.2</v>
      </c>
      <c r="Y1254" t="str">
        <f t="shared" si="76"/>
        <v>Travis Benjamin</v>
      </c>
      <c r="Z1254" t="str">
        <f t="shared" si="77"/>
        <v>2018-Travis Benjamin</v>
      </c>
      <c r="AA1254" s="13">
        <f t="shared" si="78"/>
        <v>248</v>
      </c>
      <c r="AB1254">
        <f t="shared" si="79"/>
        <v>82.666666666666671</v>
      </c>
    </row>
    <row r="1255" spans="1:28" x14ac:dyDescent="0.2">
      <c r="A1255">
        <v>2018</v>
      </c>
      <c r="B1255" s="1">
        <v>264</v>
      </c>
      <c r="C1255" s="2" t="s">
        <v>289</v>
      </c>
      <c r="D1255" s="2" t="s">
        <v>81</v>
      </c>
      <c r="E1255" s="2">
        <v>30</v>
      </c>
      <c r="F1255" s="2" t="s">
        <v>217</v>
      </c>
      <c r="G1255" s="2">
        <v>16</v>
      </c>
      <c r="H1255" s="2">
        <v>8</v>
      </c>
      <c r="I1255" s="2">
        <v>17</v>
      </c>
      <c r="J1255" s="2">
        <v>12</v>
      </c>
      <c r="K1255" s="2">
        <v>61</v>
      </c>
      <c r="L1255" s="2">
        <v>0</v>
      </c>
      <c r="M1255" s="2">
        <v>4</v>
      </c>
      <c r="N1255" s="2">
        <v>25</v>
      </c>
      <c r="O1255" s="2">
        <v>2.1</v>
      </c>
      <c r="P1255" s="2">
        <v>36</v>
      </c>
      <c r="Q1255" s="2">
        <v>3</v>
      </c>
      <c r="R1255" s="2">
        <v>2.4</v>
      </c>
      <c r="S1255" s="2">
        <v>0</v>
      </c>
      <c r="T1255" s="3"/>
      <c r="U1255" s="2">
        <v>0</v>
      </c>
      <c r="V1255" s="2">
        <v>0</v>
      </c>
      <c r="W1255" s="2">
        <v>1</v>
      </c>
      <c r="X1255" s="2">
        <v>51.3</v>
      </c>
      <c r="Y1255" t="str">
        <f t="shared" si="76"/>
        <v>James Develin</v>
      </c>
      <c r="Z1255" t="str">
        <f t="shared" si="77"/>
        <v>2018-James Develin</v>
      </c>
      <c r="AA1255" s="13">
        <f t="shared" si="78"/>
        <v>61</v>
      </c>
      <c r="AB1255">
        <f t="shared" si="79"/>
        <v>36</v>
      </c>
    </row>
    <row r="1256" spans="1:28" x14ac:dyDescent="0.2">
      <c r="A1256">
        <v>2018</v>
      </c>
      <c r="B1256" s="1">
        <v>265</v>
      </c>
      <c r="C1256" s="2" t="s">
        <v>553</v>
      </c>
      <c r="D1256" s="2" t="s">
        <v>51</v>
      </c>
      <c r="E1256" s="2">
        <v>31</v>
      </c>
      <c r="F1256" s="3"/>
      <c r="G1256" s="2">
        <v>10</v>
      </c>
      <c r="H1256" s="2">
        <v>1</v>
      </c>
      <c r="I1256" s="2">
        <v>13</v>
      </c>
      <c r="J1256" s="2">
        <v>12</v>
      </c>
      <c r="K1256" s="2">
        <v>143</v>
      </c>
      <c r="L1256" s="2">
        <v>3</v>
      </c>
      <c r="M1256" s="2">
        <v>7</v>
      </c>
      <c r="N1256" s="2">
        <v>65</v>
      </c>
      <c r="O1256" s="2">
        <v>5.4</v>
      </c>
      <c r="P1256" s="2">
        <v>78</v>
      </c>
      <c r="Q1256" s="2">
        <v>6.5</v>
      </c>
      <c r="R1256" s="2">
        <v>5.5</v>
      </c>
      <c r="S1256" s="2">
        <v>1</v>
      </c>
      <c r="T1256" s="2">
        <v>12</v>
      </c>
      <c r="U1256" s="2">
        <v>0</v>
      </c>
      <c r="V1256" s="2">
        <v>0</v>
      </c>
      <c r="W1256" s="2">
        <v>0</v>
      </c>
      <c r="X1256" s="2">
        <v>152.1</v>
      </c>
      <c r="Y1256" t="str">
        <f t="shared" si="76"/>
        <v>Ed Dickson</v>
      </c>
      <c r="Z1256" t="str">
        <f t="shared" si="77"/>
        <v>2018-Ed Dickson</v>
      </c>
      <c r="AA1256" s="13">
        <f t="shared" si="78"/>
        <v>228.8</v>
      </c>
      <c r="AB1256">
        <f t="shared" si="79"/>
        <v>124.8</v>
      </c>
    </row>
    <row r="1257" spans="1:28" x14ac:dyDescent="0.2">
      <c r="A1257">
        <v>2018</v>
      </c>
      <c r="B1257" s="1">
        <v>266</v>
      </c>
      <c r="C1257" s="2" t="s">
        <v>67</v>
      </c>
      <c r="D1257" s="2" t="s">
        <v>78</v>
      </c>
      <c r="E1257" s="2">
        <v>35</v>
      </c>
      <c r="F1257" s="2" t="s">
        <v>17</v>
      </c>
      <c r="G1257" s="2">
        <v>14</v>
      </c>
      <c r="H1257" s="2">
        <v>14</v>
      </c>
      <c r="I1257" s="2">
        <v>16</v>
      </c>
      <c r="J1257" s="2">
        <v>12</v>
      </c>
      <c r="K1257" s="2">
        <v>124</v>
      </c>
      <c r="L1257" s="2">
        <v>1</v>
      </c>
      <c r="M1257" s="2">
        <v>8</v>
      </c>
      <c r="N1257" s="2">
        <v>9</v>
      </c>
      <c r="O1257" s="2">
        <v>0.8</v>
      </c>
      <c r="P1257" s="2">
        <v>115</v>
      </c>
      <c r="Q1257" s="2">
        <v>9.6</v>
      </c>
      <c r="R1257" s="2">
        <v>1.3</v>
      </c>
      <c r="S1257" s="2">
        <v>5</v>
      </c>
      <c r="T1257" s="2">
        <v>2.4</v>
      </c>
      <c r="U1257" s="2">
        <v>0</v>
      </c>
      <c r="V1257" s="2">
        <v>0</v>
      </c>
      <c r="W1257" s="2">
        <v>0</v>
      </c>
      <c r="X1257" s="2">
        <v>117.7</v>
      </c>
      <c r="Y1257" t="str">
        <f t="shared" si="76"/>
        <v>Frank Gore</v>
      </c>
      <c r="Z1257" t="str">
        <f t="shared" si="77"/>
        <v>2018-Frank Gore</v>
      </c>
      <c r="AA1257" s="13">
        <f t="shared" si="78"/>
        <v>141.71428571428572</v>
      </c>
      <c r="AB1257">
        <f t="shared" si="79"/>
        <v>131.42857142857142</v>
      </c>
    </row>
    <row r="1258" spans="1:28" x14ac:dyDescent="0.2">
      <c r="A1258">
        <v>2018</v>
      </c>
      <c r="B1258" s="1">
        <v>267</v>
      </c>
      <c r="C1258" s="2" t="s">
        <v>1016</v>
      </c>
      <c r="D1258" s="2" t="s">
        <v>62</v>
      </c>
      <c r="E1258" s="2">
        <v>27</v>
      </c>
      <c r="F1258" s="3"/>
      <c r="G1258" s="2">
        <v>15</v>
      </c>
      <c r="H1258" s="2">
        <v>3</v>
      </c>
      <c r="I1258" s="2">
        <v>25</v>
      </c>
      <c r="J1258" s="2">
        <v>12</v>
      </c>
      <c r="K1258" s="2">
        <v>164</v>
      </c>
      <c r="L1258" s="2">
        <v>3</v>
      </c>
      <c r="M1258" s="2">
        <v>9</v>
      </c>
      <c r="N1258" s="2">
        <v>89</v>
      </c>
      <c r="O1258" s="2">
        <v>7.4</v>
      </c>
      <c r="P1258" s="2">
        <v>75</v>
      </c>
      <c r="Q1258" s="2">
        <v>6.3</v>
      </c>
      <c r="R1258" s="2">
        <v>7.7</v>
      </c>
      <c r="S1258" s="2">
        <v>1</v>
      </c>
      <c r="T1258" s="2">
        <v>12</v>
      </c>
      <c r="U1258" s="2">
        <v>4</v>
      </c>
      <c r="V1258" s="2">
        <v>16</v>
      </c>
      <c r="W1258" s="2">
        <v>1</v>
      </c>
      <c r="X1258" s="2">
        <v>92.3</v>
      </c>
      <c r="Y1258" t="str">
        <f t="shared" si="76"/>
        <v>Demetrius Harris</v>
      </c>
      <c r="Z1258" t="str">
        <f t="shared" si="77"/>
        <v>2018-Demetrius Harris</v>
      </c>
      <c r="AA1258" s="13">
        <f t="shared" si="78"/>
        <v>174.93333333333334</v>
      </c>
      <c r="AB1258">
        <f t="shared" si="79"/>
        <v>80</v>
      </c>
    </row>
    <row r="1259" spans="1:28" x14ac:dyDescent="0.2">
      <c r="A1259">
        <v>2018</v>
      </c>
      <c r="B1259" s="1">
        <v>268</v>
      </c>
      <c r="C1259" s="2" t="s">
        <v>1017</v>
      </c>
      <c r="D1259" s="2" t="s">
        <v>109</v>
      </c>
      <c r="E1259" s="2">
        <v>32</v>
      </c>
      <c r="F1259" s="2" t="s">
        <v>169</v>
      </c>
      <c r="G1259" s="2">
        <v>6</v>
      </c>
      <c r="H1259" s="2">
        <v>5</v>
      </c>
      <c r="I1259" s="2">
        <v>16</v>
      </c>
      <c r="J1259" s="2">
        <v>12</v>
      </c>
      <c r="K1259" s="2">
        <v>135</v>
      </c>
      <c r="L1259" s="2">
        <v>2</v>
      </c>
      <c r="M1259" s="2">
        <v>9</v>
      </c>
      <c r="N1259" s="2">
        <v>82</v>
      </c>
      <c r="O1259" s="2">
        <v>6.8</v>
      </c>
      <c r="P1259" s="2">
        <v>53</v>
      </c>
      <c r="Q1259" s="2">
        <v>4.4000000000000004</v>
      </c>
      <c r="R1259" s="2">
        <v>8.3000000000000007</v>
      </c>
      <c r="S1259" s="2">
        <v>0</v>
      </c>
      <c r="T1259" s="3"/>
      <c r="U1259" s="2">
        <v>0</v>
      </c>
      <c r="V1259" s="2">
        <v>0</v>
      </c>
      <c r="W1259" s="2">
        <v>0</v>
      </c>
      <c r="X1259" s="2">
        <v>139.30000000000001</v>
      </c>
      <c r="Y1259" t="str">
        <f t="shared" si="76"/>
        <v>Brandon LaFell</v>
      </c>
      <c r="Z1259" t="str">
        <f t="shared" si="77"/>
        <v>2018-Brandon LaFell</v>
      </c>
      <c r="AA1259" s="13">
        <f t="shared" si="78"/>
        <v>360</v>
      </c>
      <c r="AB1259">
        <f t="shared" si="79"/>
        <v>141.33333333333334</v>
      </c>
    </row>
    <row r="1260" spans="1:28" x14ac:dyDescent="0.2">
      <c r="A1260">
        <v>2018</v>
      </c>
      <c r="B1260" s="1">
        <v>269</v>
      </c>
      <c r="C1260" s="2" t="s">
        <v>570</v>
      </c>
      <c r="D1260" s="2" t="s">
        <v>72</v>
      </c>
      <c r="E1260" s="2">
        <v>26</v>
      </c>
      <c r="F1260" s="3"/>
      <c r="G1260" s="2">
        <v>3</v>
      </c>
      <c r="H1260" s="2">
        <v>3</v>
      </c>
      <c r="I1260" s="2">
        <v>14</v>
      </c>
      <c r="J1260" s="2">
        <v>12</v>
      </c>
      <c r="K1260" s="2">
        <v>79</v>
      </c>
      <c r="L1260" s="2">
        <v>0</v>
      </c>
      <c r="M1260" s="2">
        <v>5</v>
      </c>
      <c r="N1260" s="2">
        <v>39</v>
      </c>
      <c r="O1260" s="2">
        <v>3.3</v>
      </c>
      <c r="P1260" s="2">
        <v>40</v>
      </c>
      <c r="Q1260" s="2">
        <v>3.3</v>
      </c>
      <c r="R1260" s="2">
        <v>4.4000000000000004</v>
      </c>
      <c r="S1260" s="2">
        <v>1</v>
      </c>
      <c r="T1260" s="2">
        <v>12</v>
      </c>
      <c r="U1260" s="2">
        <v>0</v>
      </c>
      <c r="V1260" s="2">
        <v>0</v>
      </c>
      <c r="W1260" s="2">
        <v>0</v>
      </c>
      <c r="X1260" s="2">
        <v>90.2</v>
      </c>
      <c r="Y1260" t="str">
        <f t="shared" si="76"/>
        <v>Eli Rogers</v>
      </c>
      <c r="Z1260" t="str">
        <f t="shared" si="77"/>
        <v>2018-Eli Rogers</v>
      </c>
      <c r="AA1260" s="13">
        <f t="shared" si="78"/>
        <v>421.33333333333331</v>
      </c>
      <c r="AB1260">
        <f t="shared" si="79"/>
        <v>213.33333333333334</v>
      </c>
    </row>
    <row r="1261" spans="1:28" x14ac:dyDescent="0.2">
      <c r="A1261">
        <v>2018</v>
      </c>
      <c r="B1261" s="1">
        <v>270</v>
      </c>
      <c r="C1261" s="2" t="s">
        <v>1018</v>
      </c>
      <c r="D1261" s="2" t="s">
        <v>37</v>
      </c>
      <c r="E1261" s="2">
        <v>22</v>
      </c>
      <c r="F1261" s="2" t="s">
        <v>311</v>
      </c>
      <c r="G1261" s="2">
        <v>11</v>
      </c>
      <c r="H1261" s="2">
        <v>7</v>
      </c>
      <c r="I1261" s="2">
        <v>17</v>
      </c>
      <c r="J1261" s="2">
        <v>12</v>
      </c>
      <c r="K1261" s="2">
        <v>116</v>
      </c>
      <c r="L1261" s="2">
        <v>0</v>
      </c>
      <c r="M1261" s="2">
        <v>7</v>
      </c>
      <c r="N1261" s="2">
        <v>50</v>
      </c>
      <c r="O1261" s="2">
        <v>4.2</v>
      </c>
      <c r="P1261" s="2">
        <v>66</v>
      </c>
      <c r="Q1261" s="2">
        <v>5.5</v>
      </c>
      <c r="R1261" s="2">
        <v>4.0999999999999996</v>
      </c>
      <c r="S1261" s="2">
        <v>2</v>
      </c>
      <c r="T1261" s="2">
        <v>6</v>
      </c>
      <c r="U1261" s="2">
        <v>1</v>
      </c>
      <c r="V1261" s="2">
        <v>5.9</v>
      </c>
      <c r="W1261" s="2">
        <v>0</v>
      </c>
      <c r="X1261" s="2">
        <v>89.3</v>
      </c>
      <c r="Y1261" t="str">
        <f t="shared" si="76"/>
        <v>Dalton Schultz</v>
      </c>
      <c r="Z1261" t="str">
        <f t="shared" si="77"/>
        <v>2018-Dalton Schultz</v>
      </c>
      <c r="AA1261" s="13">
        <f t="shared" si="78"/>
        <v>168.72727272727272</v>
      </c>
      <c r="AB1261">
        <f t="shared" si="79"/>
        <v>96</v>
      </c>
    </row>
    <row r="1262" spans="1:28" x14ac:dyDescent="0.2">
      <c r="A1262">
        <v>2018</v>
      </c>
      <c r="B1262" s="1">
        <v>271</v>
      </c>
      <c r="C1262" s="2" t="s">
        <v>419</v>
      </c>
      <c r="D1262" s="2" t="s">
        <v>21</v>
      </c>
      <c r="E1262" s="2">
        <v>27</v>
      </c>
      <c r="F1262" s="3"/>
      <c r="G1262" s="2">
        <v>12</v>
      </c>
      <c r="H1262" s="2">
        <v>3</v>
      </c>
      <c r="I1262" s="2">
        <v>17</v>
      </c>
      <c r="J1262" s="2">
        <v>12</v>
      </c>
      <c r="K1262" s="2">
        <v>77</v>
      </c>
      <c r="L1262" s="2">
        <v>0</v>
      </c>
      <c r="M1262" s="2">
        <v>3</v>
      </c>
      <c r="N1262" s="2">
        <v>43</v>
      </c>
      <c r="O1262" s="2">
        <v>3.6</v>
      </c>
      <c r="P1262" s="2">
        <v>34</v>
      </c>
      <c r="Q1262" s="2">
        <v>2.8</v>
      </c>
      <c r="R1262" s="2">
        <v>7.9</v>
      </c>
      <c r="S1262" s="2">
        <v>0</v>
      </c>
      <c r="T1262" s="3"/>
      <c r="U1262" s="2">
        <v>1</v>
      </c>
      <c r="V1262" s="2">
        <v>5.9</v>
      </c>
      <c r="W1262" s="2">
        <v>0</v>
      </c>
      <c r="X1262" s="2">
        <v>79.8</v>
      </c>
      <c r="Y1262" t="str">
        <f t="shared" si="76"/>
        <v>Logan Thomas</v>
      </c>
      <c r="Z1262" t="str">
        <f t="shared" si="77"/>
        <v>2018-Logan Thomas</v>
      </c>
      <c r="AA1262" s="13">
        <f t="shared" si="78"/>
        <v>102.66666666666667</v>
      </c>
      <c r="AB1262">
        <f t="shared" si="79"/>
        <v>45.333333333333336</v>
      </c>
    </row>
    <row r="1263" spans="1:28" x14ac:dyDescent="0.2">
      <c r="A1263">
        <v>2018</v>
      </c>
      <c r="B1263" s="1">
        <v>272</v>
      </c>
      <c r="C1263" s="2" t="s">
        <v>52</v>
      </c>
      <c r="D1263" s="2" t="s">
        <v>53</v>
      </c>
      <c r="E1263" s="2">
        <v>23</v>
      </c>
      <c r="F1263" s="3"/>
      <c r="G1263" s="2">
        <v>6</v>
      </c>
      <c r="H1263" s="2">
        <v>2</v>
      </c>
      <c r="I1263" s="2">
        <v>15</v>
      </c>
      <c r="J1263" s="2">
        <v>12</v>
      </c>
      <c r="K1263" s="2">
        <v>98</v>
      </c>
      <c r="L1263" s="2">
        <v>0</v>
      </c>
      <c r="M1263" s="2">
        <v>5</v>
      </c>
      <c r="N1263" s="2">
        <v>1</v>
      </c>
      <c r="O1263" s="2">
        <v>0.1</v>
      </c>
      <c r="P1263" s="2">
        <v>97</v>
      </c>
      <c r="Q1263" s="2">
        <v>8.1</v>
      </c>
      <c r="R1263" s="2">
        <v>0.5</v>
      </c>
      <c r="S1263" s="2">
        <v>1</v>
      </c>
      <c r="T1263" s="2">
        <v>12</v>
      </c>
      <c r="U1263" s="2">
        <v>1</v>
      </c>
      <c r="V1263" s="2">
        <v>6.7</v>
      </c>
      <c r="W1263" s="2">
        <v>1</v>
      </c>
      <c r="X1263" s="2">
        <v>66.099999999999994</v>
      </c>
      <c r="Y1263" t="str">
        <f t="shared" si="76"/>
        <v>Jeff Wilson</v>
      </c>
      <c r="Z1263" t="str">
        <f t="shared" si="77"/>
        <v>2018-Jeff Wilson</v>
      </c>
      <c r="AA1263" s="13">
        <f t="shared" si="78"/>
        <v>261.33333333333331</v>
      </c>
      <c r="AB1263">
        <f t="shared" si="79"/>
        <v>258.66666666666669</v>
      </c>
    </row>
    <row r="1264" spans="1:28" x14ac:dyDescent="0.2">
      <c r="A1264">
        <v>2018</v>
      </c>
      <c r="B1264" s="1">
        <v>273</v>
      </c>
      <c r="C1264" s="2" t="s">
        <v>1019</v>
      </c>
      <c r="D1264" s="2" t="s">
        <v>28</v>
      </c>
      <c r="E1264" s="2">
        <v>32</v>
      </c>
      <c r="F1264" s="2" t="s">
        <v>232</v>
      </c>
      <c r="G1264" s="2">
        <v>16</v>
      </c>
      <c r="H1264" s="2">
        <v>11</v>
      </c>
      <c r="I1264" s="2">
        <v>12</v>
      </c>
      <c r="J1264" s="2">
        <v>11</v>
      </c>
      <c r="K1264" s="2">
        <v>117</v>
      </c>
      <c r="L1264" s="2">
        <v>3</v>
      </c>
      <c r="M1264" s="2">
        <v>6</v>
      </c>
      <c r="N1264" s="2">
        <v>51</v>
      </c>
      <c r="O1264" s="2">
        <v>4.5999999999999996</v>
      </c>
      <c r="P1264" s="2">
        <v>66</v>
      </c>
      <c r="Q1264" s="2">
        <v>6</v>
      </c>
      <c r="R1264" s="2">
        <v>4.8</v>
      </c>
      <c r="S1264" s="2">
        <v>1</v>
      </c>
      <c r="T1264" s="2">
        <v>11</v>
      </c>
      <c r="U1264" s="2">
        <v>0</v>
      </c>
      <c r="V1264" s="2">
        <v>0</v>
      </c>
      <c r="W1264" s="2">
        <v>0</v>
      </c>
      <c r="X1264" s="2">
        <v>146.9</v>
      </c>
      <c r="Y1264" t="str">
        <f t="shared" si="76"/>
        <v>Darren Fells</v>
      </c>
      <c r="Z1264" t="str">
        <f t="shared" si="77"/>
        <v>2018-Darren Fells</v>
      </c>
      <c r="AA1264" s="13">
        <f t="shared" si="78"/>
        <v>117</v>
      </c>
      <c r="AB1264">
        <f t="shared" si="79"/>
        <v>66</v>
      </c>
    </row>
    <row r="1265" spans="1:28" x14ac:dyDescent="0.2">
      <c r="A1265">
        <v>2018</v>
      </c>
      <c r="B1265" s="1">
        <v>274</v>
      </c>
      <c r="C1265" s="2" t="s">
        <v>402</v>
      </c>
      <c r="D1265" s="2" t="s">
        <v>39</v>
      </c>
      <c r="E1265" s="2">
        <v>25</v>
      </c>
      <c r="F1265" s="3"/>
      <c r="G1265" s="2">
        <v>15</v>
      </c>
      <c r="H1265" s="2">
        <v>2</v>
      </c>
      <c r="I1265" s="2">
        <v>15</v>
      </c>
      <c r="J1265" s="2">
        <v>11</v>
      </c>
      <c r="K1265" s="2">
        <v>85</v>
      </c>
      <c r="L1265" s="2">
        <v>0</v>
      </c>
      <c r="M1265" s="2">
        <v>4</v>
      </c>
      <c r="N1265" s="2">
        <v>1</v>
      </c>
      <c r="O1265" s="2">
        <v>0.1</v>
      </c>
      <c r="P1265" s="2">
        <v>84</v>
      </c>
      <c r="Q1265" s="2">
        <v>7.6</v>
      </c>
      <c r="R1265" s="2">
        <v>-0.4</v>
      </c>
      <c r="S1265" s="2">
        <v>2</v>
      </c>
      <c r="T1265" s="2">
        <v>5.5</v>
      </c>
      <c r="U1265" s="2">
        <v>2</v>
      </c>
      <c r="V1265" s="2">
        <v>13.3</v>
      </c>
      <c r="W1265" s="2">
        <v>0</v>
      </c>
      <c r="X1265" s="2">
        <v>86.8</v>
      </c>
      <c r="Y1265" t="str">
        <f t="shared" si="76"/>
        <v>C.J. Ham</v>
      </c>
      <c r="Z1265" t="str">
        <f t="shared" si="77"/>
        <v>2018-C.J. Ham</v>
      </c>
      <c r="AA1265" s="13">
        <f t="shared" si="78"/>
        <v>90.666666666666671</v>
      </c>
      <c r="AB1265">
        <f t="shared" si="79"/>
        <v>89.6</v>
      </c>
    </row>
    <row r="1266" spans="1:28" x14ac:dyDescent="0.2">
      <c r="A1266">
        <v>2018</v>
      </c>
      <c r="B1266" s="1">
        <v>275</v>
      </c>
      <c r="C1266" s="2" t="s">
        <v>560</v>
      </c>
      <c r="D1266" s="2" t="s">
        <v>26</v>
      </c>
      <c r="E1266" s="2">
        <v>26</v>
      </c>
      <c r="F1266" s="3"/>
      <c r="G1266" s="2">
        <v>16</v>
      </c>
      <c r="H1266" s="2">
        <v>0</v>
      </c>
      <c r="I1266" s="2">
        <v>15</v>
      </c>
      <c r="J1266" s="2">
        <v>11</v>
      </c>
      <c r="K1266" s="2">
        <v>101</v>
      </c>
      <c r="L1266" s="2">
        <v>0</v>
      </c>
      <c r="M1266" s="2">
        <v>2</v>
      </c>
      <c r="N1266" s="2">
        <v>64</v>
      </c>
      <c r="O1266" s="2">
        <v>5.8</v>
      </c>
      <c r="P1266" s="2">
        <v>37</v>
      </c>
      <c r="Q1266" s="2">
        <v>3.4</v>
      </c>
      <c r="R1266" s="2">
        <v>10.199999999999999</v>
      </c>
      <c r="S1266" s="2">
        <v>0</v>
      </c>
      <c r="T1266" s="3"/>
      <c r="U1266" s="2">
        <v>1</v>
      </c>
      <c r="V1266" s="2">
        <v>6.7</v>
      </c>
      <c r="W1266" s="2">
        <v>1</v>
      </c>
      <c r="X1266" s="2">
        <v>63.5</v>
      </c>
      <c r="Y1266" t="str">
        <f t="shared" si="76"/>
        <v>Darius Jennings</v>
      </c>
      <c r="Z1266" t="str">
        <f t="shared" si="77"/>
        <v>2018-Darius Jennings</v>
      </c>
      <c r="AA1266" s="13">
        <f t="shared" si="78"/>
        <v>101</v>
      </c>
      <c r="AB1266">
        <f t="shared" si="79"/>
        <v>37</v>
      </c>
    </row>
    <row r="1267" spans="1:28" x14ac:dyDescent="0.2">
      <c r="A1267">
        <v>2018</v>
      </c>
      <c r="B1267" s="1">
        <v>276</v>
      </c>
      <c r="C1267" s="2" t="s">
        <v>1020</v>
      </c>
      <c r="D1267" s="2" t="s">
        <v>90</v>
      </c>
      <c r="E1267" s="2">
        <v>24</v>
      </c>
      <c r="F1267" s="3"/>
      <c r="G1267" s="2">
        <v>8</v>
      </c>
      <c r="H1267" s="2">
        <v>3</v>
      </c>
      <c r="I1267" s="2">
        <v>24</v>
      </c>
      <c r="J1267" s="2">
        <v>11</v>
      </c>
      <c r="K1267" s="2">
        <v>80</v>
      </c>
      <c r="L1267" s="2">
        <v>1</v>
      </c>
      <c r="M1267" s="2">
        <v>6</v>
      </c>
      <c r="N1267" s="2">
        <v>54</v>
      </c>
      <c r="O1267" s="2">
        <v>4.9000000000000004</v>
      </c>
      <c r="P1267" s="2">
        <v>26</v>
      </c>
      <c r="Q1267" s="2">
        <v>2.4</v>
      </c>
      <c r="R1267" s="2">
        <v>9.1</v>
      </c>
      <c r="S1267" s="2">
        <v>2</v>
      </c>
      <c r="T1267" s="2">
        <v>5.5</v>
      </c>
      <c r="U1267" s="2">
        <v>1</v>
      </c>
      <c r="V1267" s="2">
        <v>4.2</v>
      </c>
      <c r="W1267" s="2">
        <v>0</v>
      </c>
      <c r="X1267" s="2">
        <v>68.099999999999994</v>
      </c>
      <c r="Y1267" t="str">
        <f t="shared" si="76"/>
        <v>Andy Jones</v>
      </c>
      <c r="Z1267" t="str">
        <f t="shared" si="77"/>
        <v>2018-Andy Jones</v>
      </c>
      <c r="AA1267" s="13">
        <f t="shared" si="78"/>
        <v>160</v>
      </c>
      <c r="AB1267">
        <f t="shared" si="79"/>
        <v>52</v>
      </c>
    </row>
    <row r="1268" spans="1:28" x14ac:dyDescent="0.2">
      <c r="A1268">
        <v>2018</v>
      </c>
      <c r="B1268" s="1">
        <v>277</v>
      </c>
      <c r="C1268" s="2" t="s">
        <v>1021</v>
      </c>
      <c r="D1268" s="2" t="s">
        <v>35</v>
      </c>
      <c r="E1268" s="2">
        <v>26</v>
      </c>
      <c r="F1268" s="3"/>
      <c r="G1268" s="2">
        <v>6</v>
      </c>
      <c r="H1268" s="2">
        <v>2</v>
      </c>
      <c r="I1268" s="2">
        <v>16</v>
      </c>
      <c r="J1268" s="2">
        <v>11</v>
      </c>
      <c r="K1268" s="2">
        <v>190</v>
      </c>
      <c r="L1268" s="2">
        <v>1</v>
      </c>
      <c r="M1268" s="2">
        <v>6</v>
      </c>
      <c r="N1268" s="2">
        <v>167</v>
      </c>
      <c r="O1268" s="2">
        <v>15.2</v>
      </c>
      <c r="P1268" s="2">
        <v>23</v>
      </c>
      <c r="Q1268" s="2">
        <v>2.1</v>
      </c>
      <c r="R1268" s="2">
        <v>19.899999999999999</v>
      </c>
      <c r="S1268" s="2">
        <v>0</v>
      </c>
      <c r="T1268" s="3"/>
      <c r="U1268" s="2">
        <v>0</v>
      </c>
      <c r="V1268" s="2">
        <v>0</v>
      </c>
      <c r="W1268" s="2">
        <v>0</v>
      </c>
      <c r="X1268" s="2">
        <v>129.69999999999999</v>
      </c>
      <c r="Y1268" t="str">
        <f t="shared" si="76"/>
        <v>Cody Latimer</v>
      </c>
      <c r="Z1268" t="str">
        <f t="shared" si="77"/>
        <v>2018-Cody Latimer</v>
      </c>
      <c r="AA1268" s="13">
        <f t="shared" si="78"/>
        <v>506.66666666666669</v>
      </c>
      <c r="AB1268">
        <f t="shared" si="79"/>
        <v>61.333333333333336</v>
      </c>
    </row>
    <row r="1269" spans="1:28" x14ac:dyDescent="0.2">
      <c r="A1269">
        <v>2018</v>
      </c>
      <c r="B1269" s="1">
        <v>278</v>
      </c>
      <c r="C1269" s="2" t="s">
        <v>1022</v>
      </c>
      <c r="D1269" s="2" t="s">
        <v>51</v>
      </c>
      <c r="E1269" s="2">
        <v>34</v>
      </c>
      <c r="F1269" s="3"/>
      <c r="G1269" s="2">
        <v>7</v>
      </c>
      <c r="H1269" s="2">
        <v>2</v>
      </c>
      <c r="I1269" s="2">
        <v>23</v>
      </c>
      <c r="J1269" s="2">
        <v>11</v>
      </c>
      <c r="K1269" s="2">
        <v>136</v>
      </c>
      <c r="L1269" s="2">
        <v>1</v>
      </c>
      <c r="M1269" s="2">
        <v>7</v>
      </c>
      <c r="N1269" s="2">
        <v>113</v>
      </c>
      <c r="O1269" s="2">
        <v>10.3</v>
      </c>
      <c r="P1269" s="2">
        <v>23</v>
      </c>
      <c r="Q1269" s="2">
        <v>2.1</v>
      </c>
      <c r="R1269" s="2">
        <v>11.2</v>
      </c>
      <c r="S1269" s="2">
        <v>0</v>
      </c>
      <c r="T1269" s="3"/>
      <c r="U1269" s="2">
        <v>3</v>
      </c>
      <c r="V1269" s="2">
        <v>13</v>
      </c>
      <c r="W1269" s="2">
        <v>1</v>
      </c>
      <c r="X1269" s="2">
        <v>63</v>
      </c>
      <c r="Y1269" t="str">
        <f t="shared" si="76"/>
        <v>Brandon Marshall</v>
      </c>
      <c r="Z1269" t="str">
        <f t="shared" si="77"/>
        <v>2018-Brandon Marshall</v>
      </c>
      <c r="AA1269" s="13">
        <f t="shared" si="78"/>
        <v>310.85714285714283</v>
      </c>
      <c r="AB1269">
        <f t="shared" si="79"/>
        <v>52.571428571428569</v>
      </c>
    </row>
    <row r="1270" spans="1:28" x14ac:dyDescent="0.2">
      <c r="A1270">
        <v>2018</v>
      </c>
      <c r="B1270" s="1">
        <v>279</v>
      </c>
      <c r="C1270" s="2" t="s">
        <v>495</v>
      </c>
      <c r="D1270" s="2" t="s">
        <v>21</v>
      </c>
      <c r="E1270" s="2">
        <v>27</v>
      </c>
      <c r="F1270" s="3"/>
      <c r="G1270" s="2">
        <v>11</v>
      </c>
      <c r="H1270" s="2">
        <v>1</v>
      </c>
      <c r="I1270" s="2">
        <v>19</v>
      </c>
      <c r="J1270" s="2">
        <v>11</v>
      </c>
      <c r="K1270" s="2">
        <v>26</v>
      </c>
      <c r="L1270" s="2">
        <v>0</v>
      </c>
      <c r="M1270" s="2">
        <v>2</v>
      </c>
      <c r="N1270" s="2">
        <v>-11</v>
      </c>
      <c r="O1270" s="2">
        <v>-1</v>
      </c>
      <c r="P1270" s="2">
        <v>37</v>
      </c>
      <c r="Q1270" s="2">
        <v>3.4</v>
      </c>
      <c r="R1270" s="2">
        <v>1.4</v>
      </c>
      <c r="S1270" s="2">
        <v>2</v>
      </c>
      <c r="T1270" s="2">
        <v>5.5</v>
      </c>
      <c r="U1270" s="2">
        <v>3</v>
      </c>
      <c r="V1270" s="2">
        <v>15.8</v>
      </c>
      <c r="W1270" s="2">
        <v>1</v>
      </c>
      <c r="X1270" s="2">
        <v>40.9</v>
      </c>
      <c r="Y1270" t="str">
        <f t="shared" si="76"/>
        <v>Marcus Murphy</v>
      </c>
      <c r="Z1270" t="str">
        <f t="shared" si="77"/>
        <v>2018-Marcus Murphy</v>
      </c>
      <c r="AA1270" s="13">
        <f t="shared" si="78"/>
        <v>37.81818181818182</v>
      </c>
      <c r="AB1270">
        <f t="shared" si="79"/>
        <v>53.81818181818182</v>
      </c>
    </row>
    <row r="1271" spans="1:28" x14ac:dyDescent="0.2">
      <c r="A1271">
        <v>2018</v>
      </c>
      <c r="B1271" s="1">
        <v>280</v>
      </c>
      <c r="C1271" s="2" t="s">
        <v>142</v>
      </c>
      <c r="D1271" s="2" t="s">
        <v>68</v>
      </c>
      <c r="E1271" s="2">
        <v>30</v>
      </c>
      <c r="F1271" s="2" t="s">
        <v>17</v>
      </c>
      <c r="G1271" s="2">
        <v>7</v>
      </c>
      <c r="H1271" s="2">
        <v>7</v>
      </c>
      <c r="I1271" s="2">
        <v>18</v>
      </c>
      <c r="J1271" s="2">
        <v>11</v>
      </c>
      <c r="K1271" s="2">
        <v>110</v>
      </c>
      <c r="L1271" s="2">
        <v>1</v>
      </c>
      <c r="M1271" s="2">
        <v>3</v>
      </c>
      <c r="N1271" s="2">
        <v>26</v>
      </c>
      <c r="O1271" s="2">
        <v>2.4</v>
      </c>
      <c r="P1271" s="2">
        <v>84</v>
      </c>
      <c r="Q1271" s="2">
        <v>7.6</v>
      </c>
      <c r="R1271" s="2">
        <v>4.9000000000000004</v>
      </c>
      <c r="S1271" s="2">
        <v>1</v>
      </c>
      <c r="T1271" s="2">
        <v>11</v>
      </c>
      <c r="U1271" s="2">
        <v>0</v>
      </c>
      <c r="V1271" s="2">
        <v>0</v>
      </c>
      <c r="W1271" s="2">
        <v>1</v>
      </c>
      <c r="X1271" s="2">
        <v>73.8</v>
      </c>
      <c r="Y1271" t="str">
        <f t="shared" si="76"/>
        <v>Bilal Powell</v>
      </c>
      <c r="Z1271" t="str">
        <f t="shared" si="77"/>
        <v>2018-Bilal Powell</v>
      </c>
      <c r="AA1271" s="13">
        <f t="shared" si="78"/>
        <v>251.42857142857142</v>
      </c>
      <c r="AB1271">
        <f t="shared" si="79"/>
        <v>192</v>
      </c>
    </row>
    <row r="1272" spans="1:28" x14ac:dyDescent="0.2">
      <c r="A1272">
        <v>2018</v>
      </c>
      <c r="B1272" s="1">
        <v>281</v>
      </c>
      <c r="C1272" s="2" t="s">
        <v>433</v>
      </c>
      <c r="D1272" s="2" t="s">
        <v>90</v>
      </c>
      <c r="E1272" s="2">
        <v>23</v>
      </c>
      <c r="F1272" s="3"/>
      <c r="G1272" s="2">
        <v>6</v>
      </c>
      <c r="H1272" s="2">
        <v>1</v>
      </c>
      <c r="I1272" s="2">
        <v>17</v>
      </c>
      <c r="J1272" s="2">
        <v>11</v>
      </c>
      <c r="K1272" s="2">
        <v>129</v>
      </c>
      <c r="L1272" s="2">
        <v>0</v>
      </c>
      <c r="M1272" s="2">
        <v>6</v>
      </c>
      <c r="N1272" s="2">
        <v>14</v>
      </c>
      <c r="O1272" s="2">
        <v>1.3</v>
      </c>
      <c r="P1272" s="2">
        <v>115</v>
      </c>
      <c r="Q1272" s="2">
        <v>10.5</v>
      </c>
      <c r="R1272" s="2">
        <v>3.4</v>
      </c>
      <c r="S1272" s="2">
        <v>1</v>
      </c>
      <c r="T1272" s="2">
        <v>11</v>
      </c>
      <c r="U1272" s="2">
        <v>0</v>
      </c>
      <c r="V1272" s="2">
        <v>0</v>
      </c>
      <c r="W1272" s="2">
        <v>0</v>
      </c>
      <c r="X1272" s="2">
        <v>87.6</v>
      </c>
      <c r="Y1272" t="str">
        <f t="shared" si="76"/>
        <v>Brandon Powell</v>
      </c>
      <c r="Z1272" t="str">
        <f t="shared" si="77"/>
        <v>2018-Brandon Powell</v>
      </c>
      <c r="AA1272" s="13">
        <f t="shared" si="78"/>
        <v>344</v>
      </c>
      <c r="AB1272">
        <f t="shared" si="79"/>
        <v>306.66666666666669</v>
      </c>
    </row>
    <row r="1273" spans="1:28" x14ac:dyDescent="0.2">
      <c r="A1273">
        <v>2018</v>
      </c>
      <c r="B1273" s="1">
        <v>282</v>
      </c>
      <c r="C1273" s="2" t="s">
        <v>1023</v>
      </c>
      <c r="D1273" s="2" t="s">
        <v>31</v>
      </c>
      <c r="E1273" s="2">
        <v>26</v>
      </c>
      <c r="F1273" s="2" t="s">
        <v>311</v>
      </c>
      <c r="G1273" s="2">
        <v>5</v>
      </c>
      <c r="H1273" s="2">
        <v>5</v>
      </c>
      <c r="I1273" s="2">
        <v>19</v>
      </c>
      <c r="J1273" s="2">
        <v>11</v>
      </c>
      <c r="K1273" s="2">
        <v>90</v>
      </c>
      <c r="L1273" s="2">
        <v>1</v>
      </c>
      <c r="M1273" s="2">
        <v>6</v>
      </c>
      <c r="N1273" s="2">
        <v>54</v>
      </c>
      <c r="O1273" s="2">
        <v>4.9000000000000004</v>
      </c>
      <c r="P1273" s="2">
        <v>36</v>
      </c>
      <c r="Q1273" s="2">
        <v>3.3</v>
      </c>
      <c r="R1273" s="2">
        <v>5</v>
      </c>
      <c r="S1273" s="2">
        <v>0</v>
      </c>
      <c r="T1273" s="3"/>
      <c r="U1273" s="2">
        <v>0</v>
      </c>
      <c r="V1273" s="2">
        <v>0</v>
      </c>
      <c r="W1273" s="2">
        <v>1</v>
      </c>
      <c r="X1273" s="2">
        <v>65.7</v>
      </c>
      <c r="Y1273" t="str">
        <f t="shared" si="76"/>
        <v>Austin Seferian-Jenkins</v>
      </c>
      <c r="Z1273" t="str">
        <f t="shared" si="77"/>
        <v>2018-Austin Seferian-Jenkins</v>
      </c>
      <c r="AA1273" s="13">
        <f t="shared" si="78"/>
        <v>288</v>
      </c>
      <c r="AB1273">
        <f t="shared" si="79"/>
        <v>115.2</v>
      </c>
    </row>
    <row r="1274" spans="1:28" x14ac:dyDescent="0.2">
      <c r="A1274">
        <v>2018</v>
      </c>
      <c r="B1274" s="1">
        <v>283</v>
      </c>
      <c r="C1274" s="2" t="s">
        <v>487</v>
      </c>
      <c r="D1274" s="2" t="s">
        <v>90</v>
      </c>
      <c r="E1274" s="2">
        <v>32</v>
      </c>
      <c r="F1274" s="2" t="s">
        <v>17</v>
      </c>
      <c r="G1274" s="2">
        <v>16</v>
      </c>
      <c r="H1274" s="2">
        <v>8</v>
      </c>
      <c r="I1274" s="2">
        <v>15</v>
      </c>
      <c r="J1274" s="2">
        <v>10</v>
      </c>
      <c r="K1274" s="2">
        <v>67</v>
      </c>
      <c r="L1274" s="2">
        <v>0</v>
      </c>
      <c r="M1274" s="2">
        <v>4</v>
      </c>
      <c r="N1274" s="2">
        <v>-20</v>
      </c>
      <c r="O1274" s="2">
        <v>-2</v>
      </c>
      <c r="P1274" s="2">
        <v>87</v>
      </c>
      <c r="Q1274" s="2">
        <v>8.6999999999999993</v>
      </c>
      <c r="R1274" s="2">
        <v>-1.3</v>
      </c>
      <c r="S1274" s="2">
        <v>1</v>
      </c>
      <c r="T1274" s="2">
        <v>10</v>
      </c>
      <c r="U1274" s="2">
        <v>2</v>
      </c>
      <c r="V1274" s="2">
        <v>13.3</v>
      </c>
      <c r="W1274" s="2">
        <v>0</v>
      </c>
      <c r="X1274" s="2">
        <v>76.2</v>
      </c>
      <c r="Y1274" t="str">
        <f t="shared" si="76"/>
        <v>LeGarrette Blount</v>
      </c>
      <c r="Z1274" t="str">
        <f t="shared" si="77"/>
        <v>2018-LeGarrette Blount</v>
      </c>
      <c r="AA1274" s="13">
        <f t="shared" si="78"/>
        <v>67</v>
      </c>
      <c r="AB1274">
        <f t="shared" si="79"/>
        <v>87</v>
      </c>
    </row>
    <row r="1275" spans="1:28" x14ac:dyDescent="0.2">
      <c r="A1275">
        <v>2018</v>
      </c>
      <c r="B1275" s="1">
        <v>284</v>
      </c>
      <c r="C1275" s="2" t="s">
        <v>1024</v>
      </c>
      <c r="D1275" s="2" t="s">
        <v>68</v>
      </c>
      <c r="E1275" s="2">
        <v>21</v>
      </c>
      <c r="F1275" s="3"/>
      <c r="G1275" s="2">
        <v>5</v>
      </c>
      <c r="H1275" s="2">
        <v>1</v>
      </c>
      <c r="I1275" s="2">
        <v>15</v>
      </c>
      <c r="J1275" s="2">
        <v>10</v>
      </c>
      <c r="K1275" s="2">
        <v>143</v>
      </c>
      <c r="L1275" s="2">
        <v>0</v>
      </c>
      <c r="M1275" s="2">
        <v>7</v>
      </c>
      <c r="N1275" s="2">
        <v>118</v>
      </c>
      <c r="O1275" s="2">
        <v>11.8</v>
      </c>
      <c r="P1275" s="2">
        <v>25</v>
      </c>
      <c r="Q1275" s="2">
        <v>2.5</v>
      </c>
      <c r="R1275" s="2">
        <v>10.8</v>
      </c>
      <c r="S1275" s="2">
        <v>1</v>
      </c>
      <c r="T1275" s="2">
        <v>10</v>
      </c>
      <c r="U1275" s="2">
        <v>1</v>
      </c>
      <c r="V1275" s="2">
        <v>6.7</v>
      </c>
      <c r="W1275" s="2">
        <v>1</v>
      </c>
      <c r="X1275" s="2">
        <v>69.599999999999994</v>
      </c>
      <c r="Y1275" t="str">
        <f t="shared" si="76"/>
        <v>Deontay Burnett</v>
      </c>
      <c r="Z1275" t="str">
        <f t="shared" si="77"/>
        <v>2018-Deontay Burnett</v>
      </c>
      <c r="AA1275" s="13">
        <f t="shared" si="78"/>
        <v>457.6</v>
      </c>
      <c r="AB1275">
        <f t="shared" si="79"/>
        <v>80</v>
      </c>
    </row>
    <row r="1276" spans="1:28" x14ac:dyDescent="0.2">
      <c r="A1276">
        <v>2018</v>
      </c>
      <c r="B1276" s="1">
        <v>285</v>
      </c>
      <c r="C1276" s="2" t="s">
        <v>1025</v>
      </c>
      <c r="D1276" s="2" t="s">
        <v>70</v>
      </c>
      <c r="E1276" s="2">
        <v>29</v>
      </c>
      <c r="F1276" s="3"/>
      <c r="G1276" s="2">
        <v>13</v>
      </c>
      <c r="H1276" s="2">
        <v>3</v>
      </c>
      <c r="I1276" s="2">
        <v>24</v>
      </c>
      <c r="J1276" s="2">
        <v>10</v>
      </c>
      <c r="K1276" s="2">
        <v>100</v>
      </c>
      <c r="L1276" s="2">
        <v>1</v>
      </c>
      <c r="M1276" s="2">
        <v>5</v>
      </c>
      <c r="N1276" s="2">
        <v>71</v>
      </c>
      <c r="O1276" s="2">
        <v>7.1</v>
      </c>
      <c r="P1276" s="2">
        <v>29</v>
      </c>
      <c r="Q1276" s="2">
        <v>2.9</v>
      </c>
      <c r="R1276" s="2">
        <v>14.3</v>
      </c>
      <c r="S1276" s="2">
        <v>1</v>
      </c>
      <c r="T1276" s="2">
        <v>10</v>
      </c>
      <c r="U1276" s="2">
        <v>4</v>
      </c>
      <c r="V1276" s="2">
        <v>16.7</v>
      </c>
      <c r="W1276" s="2">
        <v>1</v>
      </c>
      <c r="X1276" s="2">
        <v>50.7</v>
      </c>
      <c r="Y1276" t="str">
        <f t="shared" si="76"/>
        <v>Michael Floyd</v>
      </c>
      <c r="Z1276" t="str">
        <f t="shared" si="77"/>
        <v>2018-Michael Floyd</v>
      </c>
      <c r="AA1276" s="13">
        <f t="shared" si="78"/>
        <v>123.07692307692308</v>
      </c>
      <c r="AB1276">
        <f t="shared" si="79"/>
        <v>35.692307692307693</v>
      </c>
    </row>
    <row r="1277" spans="1:28" x14ac:dyDescent="0.2">
      <c r="A1277">
        <v>2018</v>
      </c>
      <c r="B1277" s="1">
        <v>286</v>
      </c>
      <c r="C1277" s="2" t="s">
        <v>326</v>
      </c>
      <c r="D1277" s="2" t="s">
        <v>33</v>
      </c>
      <c r="E1277" s="2">
        <v>25</v>
      </c>
      <c r="F1277" s="3"/>
      <c r="G1277" s="2">
        <v>16</v>
      </c>
      <c r="H1277" s="2">
        <v>0</v>
      </c>
      <c r="I1277" s="2">
        <v>19</v>
      </c>
      <c r="J1277" s="2">
        <v>10</v>
      </c>
      <c r="K1277" s="2">
        <v>149</v>
      </c>
      <c r="L1277" s="2">
        <v>1</v>
      </c>
      <c r="M1277" s="2">
        <v>5</v>
      </c>
      <c r="N1277" s="2">
        <v>92</v>
      </c>
      <c r="O1277" s="2">
        <v>9.1999999999999993</v>
      </c>
      <c r="P1277" s="2">
        <v>57</v>
      </c>
      <c r="Q1277" s="2">
        <v>5.7</v>
      </c>
      <c r="R1277" s="2">
        <v>10.9</v>
      </c>
      <c r="S1277" s="2">
        <v>0</v>
      </c>
      <c r="T1277" s="3"/>
      <c r="U1277" s="2">
        <v>0</v>
      </c>
      <c r="V1277" s="2">
        <v>0</v>
      </c>
      <c r="W1277" s="2">
        <v>0</v>
      </c>
      <c r="X1277" s="2">
        <v>96.2</v>
      </c>
      <c r="Y1277" t="str">
        <f t="shared" si="76"/>
        <v>Marvin Hall</v>
      </c>
      <c r="Z1277" t="str">
        <f t="shared" si="77"/>
        <v>2018-Marvin Hall</v>
      </c>
      <c r="AA1277" s="13">
        <f t="shared" si="78"/>
        <v>149</v>
      </c>
      <c r="AB1277">
        <f t="shared" si="79"/>
        <v>57</v>
      </c>
    </row>
    <row r="1278" spans="1:28" x14ac:dyDescent="0.2">
      <c r="A1278">
        <v>2018</v>
      </c>
      <c r="B1278" s="1">
        <v>287</v>
      </c>
      <c r="C1278" s="2" t="s">
        <v>107</v>
      </c>
      <c r="D1278" s="2" t="s">
        <v>115</v>
      </c>
      <c r="E1278" s="2">
        <v>28</v>
      </c>
      <c r="F1278" s="3"/>
      <c r="G1278" s="2">
        <v>14</v>
      </c>
      <c r="H1278" s="2">
        <v>7</v>
      </c>
      <c r="I1278" s="2">
        <v>16</v>
      </c>
      <c r="J1278" s="2">
        <v>10</v>
      </c>
      <c r="K1278" s="2">
        <v>33</v>
      </c>
      <c r="L1278" s="2">
        <v>0</v>
      </c>
      <c r="M1278" s="2">
        <v>0</v>
      </c>
      <c r="N1278" s="2">
        <v>-26</v>
      </c>
      <c r="O1278" s="2">
        <v>-2.6</v>
      </c>
      <c r="P1278" s="2">
        <v>59</v>
      </c>
      <c r="Q1278" s="2">
        <v>5.9</v>
      </c>
      <c r="R1278" s="2">
        <v>-0.8</v>
      </c>
      <c r="S1278" s="2">
        <v>0</v>
      </c>
      <c r="T1278" s="3"/>
      <c r="U1278" s="2">
        <v>1</v>
      </c>
      <c r="V1278" s="2">
        <v>6.3</v>
      </c>
      <c r="W1278" s="3"/>
      <c r="X1278" s="2">
        <v>66.7</v>
      </c>
      <c r="Y1278" t="str">
        <f t="shared" si="76"/>
        <v>Carlos Hyde</v>
      </c>
      <c r="Z1278" t="str">
        <f t="shared" si="77"/>
        <v>2018-Carlos Hyde</v>
      </c>
      <c r="AA1278" s="13">
        <f t="shared" si="78"/>
        <v>37.714285714285715</v>
      </c>
      <c r="AB1278">
        <f t="shared" si="79"/>
        <v>67.428571428571431</v>
      </c>
    </row>
    <row r="1279" spans="1:28" x14ac:dyDescent="0.2">
      <c r="A1279">
        <v>2018</v>
      </c>
      <c r="B1279" s="1">
        <v>288</v>
      </c>
      <c r="C1279" s="2" t="s">
        <v>566</v>
      </c>
      <c r="D1279" s="2" t="s">
        <v>31</v>
      </c>
      <c r="E1279" s="2">
        <v>29</v>
      </c>
      <c r="F1279" s="3"/>
      <c r="G1279" s="2">
        <v>6</v>
      </c>
      <c r="H1279" s="2">
        <v>1</v>
      </c>
      <c r="I1279" s="2">
        <v>13</v>
      </c>
      <c r="J1279" s="2">
        <v>10</v>
      </c>
      <c r="K1279" s="2">
        <v>98</v>
      </c>
      <c r="L1279" s="2">
        <v>0</v>
      </c>
      <c r="M1279" s="2">
        <v>5</v>
      </c>
      <c r="N1279" s="2">
        <v>66</v>
      </c>
      <c r="O1279" s="2">
        <v>6.6</v>
      </c>
      <c r="P1279" s="2">
        <v>32</v>
      </c>
      <c r="Q1279" s="2">
        <v>3.2</v>
      </c>
      <c r="R1279" s="2">
        <v>8.1999999999999993</v>
      </c>
      <c r="S1279" s="2">
        <v>0</v>
      </c>
      <c r="T1279" s="3"/>
      <c r="U1279" s="2">
        <v>0</v>
      </c>
      <c r="V1279" s="2">
        <v>0</v>
      </c>
      <c r="W1279" s="2">
        <v>0</v>
      </c>
      <c r="X1279" s="2">
        <v>97.6</v>
      </c>
      <c r="Y1279" t="str">
        <f t="shared" si="76"/>
        <v>Niles Paul</v>
      </c>
      <c r="Z1279" t="str">
        <f t="shared" si="77"/>
        <v>2018-Niles Paul</v>
      </c>
      <c r="AA1279" s="13">
        <f t="shared" si="78"/>
        <v>261.33333333333331</v>
      </c>
      <c r="AB1279">
        <f t="shared" si="79"/>
        <v>85.333333333333329</v>
      </c>
    </row>
    <row r="1280" spans="1:28" x14ac:dyDescent="0.2">
      <c r="A1280">
        <v>2018</v>
      </c>
      <c r="B1280" s="1">
        <v>289</v>
      </c>
      <c r="C1280" s="2" t="s">
        <v>544</v>
      </c>
      <c r="D1280" s="2" t="s">
        <v>68</v>
      </c>
      <c r="E1280" s="2">
        <v>30</v>
      </c>
      <c r="F1280" s="3"/>
      <c r="G1280" s="2">
        <v>16</v>
      </c>
      <c r="H1280" s="2">
        <v>1</v>
      </c>
      <c r="I1280" s="2">
        <v>17</v>
      </c>
      <c r="J1280" s="2">
        <v>10</v>
      </c>
      <c r="K1280" s="2">
        <v>79</v>
      </c>
      <c r="L1280" s="2">
        <v>1</v>
      </c>
      <c r="M1280" s="2">
        <v>4</v>
      </c>
      <c r="N1280" s="2">
        <v>62</v>
      </c>
      <c r="O1280" s="2">
        <v>6.2</v>
      </c>
      <c r="P1280" s="2">
        <v>17</v>
      </c>
      <c r="Q1280" s="2">
        <v>1.7</v>
      </c>
      <c r="R1280" s="2">
        <v>9</v>
      </c>
      <c r="S1280" s="2">
        <v>1</v>
      </c>
      <c r="T1280" s="2">
        <v>10</v>
      </c>
      <c r="U1280" s="2">
        <v>2</v>
      </c>
      <c r="V1280" s="2">
        <v>11.8</v>
      </c>
      <c r="W1280" s="2">
        <v>2</v>
      </c>
      <c r="X1280" s="2">
        <v>50.5</v>
      </c>
      <c r="Y1280" t="str">
        <f t="shared" si="76"/>
        <v>Andre Roberts</v>
      </c>
      <c r="Z1280" t="str">
        <f t="shared" si="77"/>
        <v>2018-Andre Roberts</v>
      </c>
      <c r="AA1280" s="13">
        <f t="shared" si="78"/>
        <v>79</v>
      </c>
      <c r="AB1280">
        <f t="shared" si="79"/>
        <v>17</v>
      </c>
    </row>
    <row r="1281" spans="1:28" x14ac:dyDescent="0.2">
      <c r="A1281">
        <v>2018</v>
      </c>
      <c r="B1281" s="1">
        <v>290</v>
      </c>
      <c r="C1281" s="2" t="s">
        <v>1026</v>
      </c>
      <c r="D1281" s="2" t="s">
        <v>35</v>
      </c>
      <c r="E1281" s="2">
        <v>28</v>
      </c>
      <c r="F1281" s="3"/>
      <c r="G1281" s="2">
        <v>12</v>
      </c>
      <c r="H1281" s="2">
        <v>0</v>
      </c>
      <c r="I1281" s="2">
        <v>19</v>
      </c>
      <c r="J1281" s="2">
        <v>10</v>
      </c>
      <c r="K1281" s="2">
        <v>188</v>
      </c>
      <c r="L1281" s="2">
        <v>2</v>
      </c>
      <c r="M1281" s="2">
        <v>7</v>
      </c>
      <c r="N1281" s="2">
        <v>172</v>
      </c>
      <c r="O1281" s="2">
        <v>17.2</v>
      </c>
      <c r="P1281" s="2">
        <v>16</v>
      </c>
      <c r="Q1281" s="2">
        <v>1.6</v>
      </c>
      <c r="R1281" s="2">
        <v>16.8</v>
      </c>
      <c r="S1281" s="2">
        <v>0</v>
      </c>
      <c r="T1281" s="3"/>
      <c r="U1281" s="2">
        <v>1</v>
      </c>
      <c r="V1281" s="2">
        <v>5.3</v>
      </c>
      <c r="W1281" s="2">
        <v>2</v>
      </c>
      <c r="X1281" s="2">
        <v>82.7</v>
      </c>
      <c r="Y1281" t="str">
        <f t="shared" si="76"/>
        <v>Russell Shepard</v>
      </c>
      <c r="Z1281" t="str">
        <f t="shared" si="77"/>
        <v>2018-Russell Shepard</v>
      </c>
      <c r="AA1281" s="13">
        <f t="shared" si="78"/>
        <v>250.66666666666666</v>
      </c>
      <c r="AB1281">
        <f t="shared" si="79"/>
        <v>21.333333333333332</v>
      </c>
    </row>
    <row r="1282" spans="1:28" x14ac:dyDescent="0.2">
      <c r="A1282">
        <v>2018</v>
      </c>
      <c r="B1282" s="1">
        <v>291</v>
      </c>
      <c r="C1282" s="2" t="s">
        <v>1027</v>
      </c>
      <c r="D1282" s="2" t="s">
        <v>109</v>
      </c>
      <c r="E1282" s="2">
        <v>31</v>
      </c>
      <c r="F1282" s="3"/>
      <c r="G1282" s="2">
        <v>16</v>
      </c>
      <c r="H1282" s="2">
        <v>4</v>
      </c>
      <c r="I1282" s="2">
        <v>11</v>
      </c>
      <c r="J1282" s="2">
        <v>10</v>
      </c>
      <c r="K1282" s="2">
        <v>73</v>
      </c>
      <c r="L1282" s="2">
        <v>3</v>
      </c>
      <c r="M1282" s="2">
        <v>5</v>
      </c>
      <c r="N1282" s="2">
        <v>18</v>
      </c>
      <c r="O1282" s="2">
        <v>1.8</v>
      </c>
      <c r="P1282" s="2">
        <v>55</v>
      </c>
      <c r="Q1282" s="2">
        <v>5.5</v>
      </c>
      <c r="R1282" s="2">
        <v>1.8</v>
      </c>
      <c r="S1282" s="2">
        <v>0</v>
      </c>
      <c r="T1282" s="3"/>
      <c r="U1282" s="2">
        <v>0</v>
      </c>
      <c r="V1282" s="2">
        <v>0</v>
      </c>
      <c r="W1282" s="2">
        <v>0</v>
      </c>
      <c r="X1282" s="2">
        <v>133.9</v>
      </c>
      <c r="Y1282" t="str">
        <f t="shared" si="76"/>
        <v>Lee Smith</v>
      </c>
      <c r="Z1282" t="str">
        <f t="shared" si="77"/>
        <v>2018-Lee Smith</v>
      </c>
      <c r="AA1282" s="13">
        <f t="shared" si="78"/>
        <v>73</v>
      </c>
      <c r="AB1282">
        <f t="shared" si="79"/>
        <v>55</v>
      </c>
    </row>
    <row r="1283" spans="1:28" x14ac:dyDescent="0.2">
      <c r="A1283">
        <v>2018</v>
      </c>
      <c r="B1283" s="1">
        <v>292</v>
      </c>
      <c r="C1283" s="2" t="s">
        <v>130</v>
      </c>
      <c r="D1283" s="2" t="s">
        <v>78</v>
      </c>
      <c r="E1283" s="2">
        <v>23</v>
      </c>
      <c r="F1283" s="3"/>
      <c r="G1283" s="2">
        <v>12</v>
      </c>
      <c r="H1283" s="2">
        <v>0</v>
      </c>
      <c r="I1283" s="2">
        <v>11</v>
      </c>
      <c r="J1283" s="2">
        <v>9</v>
      </c>
      <c r="K1283" s="2">
        <v>56</v>
      </c>
      <c r="L1283" s="2">
        <v>0</v>
      </c>
      <c r="M1283" s="2">
        <v>2</v>
      </c>
      <c r="N1283" s="2">
        <v>-20</v>
      </c>
      <c r="O1283" s="2">
        <v>-2.2000000000000002</v>
      </c>
      <c r="P1283" s="2">
        <v>76</v>
      </c>
      <c r="Q1283" s="2">
        <v>8.4</v>
      </c>
      <c r="R1283" s="2">
        <v>-1.3</v>
      </c>
      <c r="S1283" s="2">
        <v>0</v>
      </c>
      <c r="T1283" s="3"/>
      <c r="U1283" s="2">
        <v>1</v>
      </c>
      <c r="V1283" s="2">
        <v>9.1</v>
      </c>
      <c r="W1283" s="2">
        <v>1</v>
      </c>
      <c r="X1283" s="2">
        <v>50</v>
      </c>
      <c r="Y1283" t="str">
        <f t="shared" ref="Y1283:Y1346" si="80">SUBSTITUTE(SUBSTITUTE(C1283,"*",""),"+","")</f>
        <v>Kalen Ballage</v>
      </c>
      <c r="Z1283" t="str">
        <f t="shared" ref="Z1283:Z1346" si="81">TRIM(CONCATENATE(A1283,"-",Y1283))</f>
        <v>2018-Kalen Ballage</v>
      </c>
      <c r="AA1283" s="13">
        <f t="shared" ref="AA1283:AA1346" si="82">K1283/G1283*16</f>
        <v>74.666666666666671</v>
      </c>
      <c r="AB1283">
        <f t="shared" ref="AB1283:AB1346" si="83">P1283/G1283*16</f>
        <v>101.33333333333333</v>
      </c>
    </row>
    <row r="1284" spans="1:28" x14ac:dyDescent="0.2">
      <c r="A1284">
        <v>2018</v>
      </c>
      <c r="B1284" s="1">
        <v>293</v>
      </c>
      <c r="C1284" s="2" t="s">
        <v>1028</v>
      </c>
      <c r="D1284" s="2" t="s">
        <v>49</v>
      </c>
      <c r="E1284" s="2">
        <v>25</v>
      </c>
      <c r="F1284" s="3"/>
      <c r="G1284" s="2">
        <v>14</v>
      </c>
      <c r="H1284" s="2">
        <v>2</v>
      </c>
      <c r="I1284" s="2">
        <v>14</v>
      </c>
      <c r="J1284" s="2">
        <v>9</v>
      </c>
      <c r="K1284" s="2">
        <v>97</v>
      </c>
      <c r="L1284" s="2">
        <v>2</v>
      </c>
      <c r="M1284" s="2">
        <v>5</v>
      </c>
      <c r="N1284" s="2">
        <v>75</v>
      </c>
      <c r="O1284" s="2">
        <v>8.3000000000000007</v>
      </c>
      <c r="P1284" s="2">
        <v>22</v>
      </c>
      <c r="Q1284" s="2">
        <v>2.4</v>
      </c>
      <c r="R1284" s="2">
        <v>9.4</v>
      </c>
      <c r="S1284" s="2">
        <v>0</v>
      </c>
      <c r="T1284" s="3"/>
      <c r="U1284" s="2">
        <v>0</v>
      </c>
      <c r="V1284" s="2">
        <v>0</v>
      </c>
      <c r="W1284" s="2">
        <v>0</v>
      </c>
      <c r="X1284" s="2">
        <v>124.1</v>
      </c>
      <c r="Y1284" t="str">
        <f t="shared" si="80"/>
        <v>Austin Carr</v>
      </c>
      <c r="Z1284" t="str">
        <f t="shared" si="81"/>
        <v>2018-Austin Carr</v>
      </c>
      <c r="AA1284" s="13">
        <f t="shared" si="82"/>
        <v>110.85714285714286</v>
      </c>
      <c r="AB1284">
        <f t="shared" si="83"/>
        <v>25.142857142857142</v>
      </c>
    </row>
    <row r="1285" spans="1:28" x14ac:dyDescent="0.2">
      <c r="A1285">
        <v>2018</v>
      </c>
      <c r="B1285" s="1">
        <v>294</v>
      </c>
      <c r="C1285" s="2" t="s">
        <v>506</v>
      </c>
      <c r="D1285" s="2" t="s">
        <v>31</v>
      </c>
      <c r="E1285" s="2">
        <v>27</v>
      </c>
      <c r="F1285" s="3"/>
      <c r="G1285" s="2">
        <v>5</v>
      </c>
      <c r="H1285" s="2">
        <v>1</v>
      </c>
      <c r="I1285" s="2">
        <v>12</v>
      </c>
      <c r="J1285" s="2">
        <v>9</v>
      </c>
      <c r="K1285" s="2">
        <v>67</v>
      </c>
      <c r="L1285" s="2">
        <v>0</v>
      </c>
      <c r="M1285" s="2">
        <v>5</v>
      </c>
      <c r="N1285" s="2">
        <v>-16</v>
      </c>
      <c r="O1285" s="2">
        <v>-1.8</v>
      </c>
      <c r="P1285" s="2">
        <v>83</v>
      </c>
      <c r="Q1285" s="2">
        <v>9.1999999999999993</v>
      </c>
      <c r="R1285" s="2">
        <v>-0.3</v>
      </c>
      <c r="S1285" s="2">
        <v>3</v>
      </c>
      <c r="T1285" s="2">
        <v>3</v>
      </c>
      <c r="U1285" s="2">
        <v>0</v>
      </c>
      <c r="V1285" s="2">
        <v>0</v>
      </c>
      <c r="W1285" s="2">
        <v>0</v>
      </c>
      <c r="X1285" s="2">
        <v>87.8</v>
      </c>
      <c r="Y1285" t="str">
        <f t="shared" si="80"/>
        <v>Corey Grant</v>
      </c>
      <c r="Z1285" t="str">
        <f t="shared" si="81"/>
        <v>2018-Corey Grant</v>
      </c>
      <c r="AA1285" s="13">
        <f t="shared" si="82"/>
        <v>214.4</v>
      </c>
      <c r="AB1285">
        <f t="shared" si="83"/>
        <v>265.60000000000002</v>
      </c>
    </row>
    <row r="1286" spans="1:28" x14ac:dyDescent="0.2">
      <c r="A1286">
        <v>2018</v>
      </c>
      <c r="B1286" s="1">
        <v>295</v>
      </c>
      <c r="C1286" s="2" t="s">
        <v>1029</v>
      </c>
      <c r="D1286" s="2" t="s">
        <v>88</v>
      </c>
      <c r="E1286" s="2">
        <v>30</v>
      </c>
      <c r="F1286" s="2" t="s">
        <v>232</v>
      </c>
      <c r="G1286" s="2">
        <v>13</v>
      </c>
      <c r="H1286" s="2">
        <v>11</v>
      </c>
      <c r="I1286" s="2">
        <v>12</v>
      </c>
      <c r="J1286" s="2">
        <v>9</v>
      </c>
      <c r="K1286" s="2">
        <v>94</v>
      </c>
      <c r="L1286" s="2">
        <v>0</v>
      </c>
      <c r="M1286" s="2">
        <v>6</v>
      </c>
      <c r="N1286" s="2">
        <v>19</v>
      </c>
      <c r="O1286" s="2">
        <v>2.1</v>
      </c>
      <c r="P1286" s="2">
        <v>75</v>
      </c>
      <c r="Q1286" s="2">
        <v>8.3000000000000007</v>
      </c>
      <c r="R1286" s="2">
        <v>2</v>
      </c>
      <c r="S1286" s="2">
        <v>1</v>
      </c>
      <c r="T1286" s="2">
        <v>9</v>
      </c>
      <c r="U1286" s="2">
        <v>2</v>
      </c>
      <c r="V1286" s="2">
        <v>16.7</v>
      </c>
      <c r="W1286" s="2">
        <v>0</v>
      </c>
      <c r="X1286" s="2">
        <v>97.2</v>
      </c>
      <c r="Y1286" t="str">
        <f t="shared" si="80"/>
        <v>Jermaine Gresham</v>
      </c>
      <c r="Z1286" t="str">
        <f t="shared" si="81"/>
        <v>2018-Jermaine Gresham</v>
      </c>
      <c r="AA1286" s="13">
        <f t="shared" si="82"/>
        <v>115.69230769230769</v>
      </c>
      <c r="AB1286">
        <f t="shared" si="83"/>
        <v>92.307692307692307</v>
      </c>
    </row>
    <row r="1287" spans="1:28" x14ac:dyDescent="0.2">
      <c r="A1287">
        <v>2018</v>
      </c>
      <c r="B1287" s="1">
        <v>296</v>
      </c>
      <c r="C1287" s="2" t="s">
        <v>194</v>
      </c>
      <c r="D1287" s="2" t="s">
        <v>28</v>
      </c>
      <c r="E1287" s="2">
        <v>23</v>
      </c>
      <c r="F1287" s="3"/>
      <c r="G1287" s="2">
        <v>11</v>
      </c>
      <c r="H1287" s="2">
        <v>0</v>
      </c>
      <c r="I1287" s="2">
        <v>10</v>
      </c>
      <c r="J1287" s="2">
        <v>9</v>
      </c>
      <c r="K1287" s="2">
        <v>105</v>
      </c>
      <c r="L1287" s="2">
        <v>0</v>
      </c>
      <c r="M1287" s="2">
        <v>4</v>
      </c>
      <c r="N1287" s="2">
        <v>15</v>
      </c>
      <c r="O1287" s="2">
        <v>1.7</v>
      </c>
      <c r="P1287" s="2">
        <v>90</v>
      </c>
      <c r="Q1287" s="2">
        <v>10</v>
      </c>
      <c r="R1287" s="2">
        <v>1.9</v>
      </c>
      <c r="S1287" s="2">
        <v>3</v>
      </c>
      <c r="T1287" s="2">
        <v>3</v>
      </c>
      <c r="U1287" s="2">
        <v>0</v>
      </c>
      <c r="V1287" s="2">
        <v>0</v>
      </c>
      <c r="W1287" s="2">
        <v>0</v>
      </c>
      <c r="X1287" s="2">
        <v>110.4</v>
      </c>
      <c r="Y1287" t="str">
        <f t="shared" si="80"/>
        <v>Dontrell Hilliard</v>
      </c>
      <c r="Z1287" t="str">
        <f t="shared" si="81"/>
        <v>2018-Dontrell Hilliard</v>
      </c>
      <c r="AA1287" s="13">
        <f t="shared" si="82"/>
        <v>152.72727272727272</v>
      </c>
      <c r="AB1287">
        <f t="shared" si="83"/>
        <v>130.90909090909091</v>
      </c>
    </row>
    <row r="1288" spans="1:28" x14ac:dyDescent="0.2">
      <c r="A1288">
        <v>2018</v>
      </c>
      <c r="B1288" s="1">
        <v>297</v>
      </c>
      <c r="C1288" s="2" t="s">
        <v>292</v>
      </c>
      <c r="D1288" s="2" t="s">
        <v>53</v>
      </c>
      <c r="E1288" s="2">
        <v>23</v>
      </c>
      <c r="F1288" s="3"/>
      <c r="G1288" s="2">
        <v>13</v>
      </c>
      <c r="H1288" s="2">
        <v>2</v>
      </c>
      <c r="I1288" s="2">
        <v>14</v>
      </c>
      <c r="J1288" s="2">
        <v>9</v>
      </c>
      <c r="K1288" s="2">
        <v>130</v>
      </c>
      <c r="L1288" s="2">
        <v>1</v>
      </c>
      <c r="M1288" s="2">
        <v>4</v>
      </c>
      <c r="N1288" s="2">
        <v>29</v>
      </c>
      <c r="O1288" s="2">
        <v>3.2</v>
      </c>
      <c r="P1288" s="2">
        <v>101</v>
      </c>
      <c r="Q1288" s="2">
        <v>11.2</v>
      </c>
      <c r="R1288" s="2">
        <v>4</v>
      </c>
      <c r="S1288" s="2">
        <v>3</v>
      </c>
      <c r="T1288" s="2">
        <v>3</v>
      </c>
      <c r="U1288" s="2">
        <v>2</v>
      </c>
      <c r="V1288" s="2">
        <v>14.3</v>
      </c>
      <c r="W1288" s="2">
        <v>2</v>
      </c>
      <c r="X1288" s="2">
        <v>78.599999999999994</v>
      </c>
      <c r="Y1288" t="str">
        <f t="shared" si="80"/>
        <v>Richie James</v>
      </c>
      <c r="Z1288" t="str">
        <f t="shared" si="81"/>
        <v>2018-Richie James</v>
      </c>
      <c r="AA1288" s="13">
        <f t="shared" si="82"/>
        <v>160</v>
      </c>
      <c r="AB1288">
        <f t="shared" si="83"/>
        <v>124.30769230769231</v>
      </c>
    </row>
    <row r="1289" spans="1:28" x14ac:dyDescent="0.2">
      <c r="A1289">
        <v>2018</v>
      </c>
      <c r="B1289" s="1">
        <v>298</v>
      </c>
      <c r="C1289" s="2" t="s">
        <v>1030</v>
      </c>
      <c r="D1289" s="2" t="s">
        <v>49</v>
      </c>
      <c r="E1289" s="2">
        <v>26</v>
      </c>
      <c r="F1289" s="3"/>
      <c r="G1289" s="2">
        <v>6</v>
      </c>
      <c r="H1289" s="2">
        <v>1</v>
      </c>
      <c r="I1289" s="2">
        <v>10</v>
      </c>
      <c r="J1289" s="2">
        <v>9</v>
      </c>
      <c r="K1289" s="2">
        <v>114</v>
      </c>
      <c r="L1289" s="2">
        <v>1</v>
      </c>
      <c r="M1289" s="2">
        <v>4</v>
      </c>
      <c r="N1289" s="2">
        <v>76</v>
      </c>
      <c r="O1289" s="2">
        <v>8.4</v>
      </c>
      <c r="P1289" s="2">
        <v>38</v>
      </c>
      <c r="Q1289" s="2">
        <v>4.2</v>
      </c>
      <c r="R1289" s="2">
        <v>9.1999999999999993</v>
      </c>
      <c r="S1289" s="2">
        <v>0</v>
      </c>
      <c r="T1289" s="3"/>
      <c r="U1289" s="2">
        <v>0</v>
      </c>
      <c r="V1289" s="2">
        <v>0</v>
      </c>
      <c r="W1289" s="2">
        <v>0</v>
      </c>
      <c r="X1289" s="2">
        <v>147.5</v>
      </c>
      <c r="Y1289" t="str">
        <f t="shared" si="80"/>
        <v>Cameron Meredith</v>
      </c>
      <c r="Z1289" t="str">
        <f t="shared" si="81"/>
        <v>2018-Cameron Meredith</v>
      </c>
      <c r="AA1289" s="13">
        <f t="shared" si="82"/>
        <v>304</v>
      </c>
      <c r="AB1289">
        <f t="shared" si="83"/>
        <v>101.33333333333333</v>
      </c>
    </row>
    <row r="1290" spans="1:28" x14ac:dyDescent="0.2">
      <c r="A1290">
        <v>2018</v>
      </c>
      <c r="B1290" s="1">
        <v>299</v>
      </c>
      <c r="C1290" s="2" t="s">
        <v>1031</v>
      </c>
      <c r="D1290" s="2" t="s">
        <v>33</v>
      </c>
      <c r="E1290" s="2">
        <v>31</v>
      </c>
      <c r="F1290" s="2" t="s">
        <v>232</v>
      </c>
      <c r="G1290" s="2">
        <v>15</v>
      </c>
      <c r="H1290" s="2">
        <v>10</v>
      </c>
      <c r="I1290" s="2">
        <v>9</v>
      </c>
      <c r="J1290" s="2">
        <v>9</v>
      </c>
      <c r="K1290" s="2">
        <v>91</v>
      </c>
      <c r="L1290" s="2">
        <v>1</v>
      </c>
      <c r="M1290" s="2">
        <v>6</v>
      </c>
      <c r="N1290" s="2">
        <v>33</v>
      </c>
      <c r="O1290" s="2">
        <v>3.7</v>
      </c>
      <c r="P1290" s="2">
        <v>58</v>
      </c>
      <c r="Q1290" s="2">
        <v>6.4</v>
      </c>
      <c r="R1290" s="2">
        <v>3.7</v>
      </c>
      <c r="S1290" s="2">
        <v>0</v>
      </c>
      <c r="T1290" s="3"/>
      <c r="U1290" s="2">
        <v>0</v>
      </c>
      <c r="V1290" s="2">
        <v>0</v>
      </c>
      <c r="W1290" s="2">
        <v>0</v>
      </c>
      <c r="X1290" s="2">
        <v>145.80000000000001</v>
      </c>
      <c r="Y1290" t="str">
        <f t="shared" si="80"/>
        <v>Logan Paulsen</v>
      </c>
      <c r="Z1290" t="str">
        <f t="shared" si="81"/>
        <v>2018-Logan Paulsen</v>
      </c>
      <c r="AA1290" s="13">
        <f t="shared" si="82"/>
        <v>97.066666666666663</v>
      </c>
      <c r="AB1290">
        <f t="shared" si="83"/>
        <v>61.866666666666667</v>
      </c>
    </row>
    <row r="1291" spans="1:28" x14ac:dyDescent="0.2">
      <c r="A1291">
        <v>2018</v>
      </c>
      <c r="B1291" s="1">
        <v>300</v>
      </c>
      <c r="C1291" s="2" t="s">
        <v>135</v>
      </c>
      <c r="D1291" s="2" t="s">
        <v>51</v>
      </c>
      <c r="E1291" s="2">
        <v>22</v>
      </c>
      <c r="F1291" s="3"/>
      <c r="G1291" s="2">
        <v>14</v>
      </c>
      <c r="H1291" s="2">
        <v>0</v>
      </c>
      <c r="I1291" s="2">
        <v>12</v>
      </c>
      <c r="J1291" s="2">
        <v>9</v>
      </c>
      <c r="K1291" s="2">
        <v>75</v>
      </c>
      <c r="L1291" s="2">
        <v>0</v>
      </c>
      <c r="M1291" s="2">
        <v>3</v>
      </c>
      <c r="N1291" s="2">
        <v>2</v>
      </c>
      <c r="O1291" s="2">
        <v>0.2</v>
      </c>
      <c r="P1291" s="2">
        <v>73</v>
      </c>
      <c r="Q1291" s="2">
        <v>8.1</v>
      </c>
      <c r="R1291" s="2">
        <v>0.5</v>
      </c>
      <c r="S1291" s="2">
        <v>1</v>
      </c>
      <c r="T1291" s="2">
        <v>9</v>
      </c>
      <c r="U1291" s="2">
        <v>2</v>
      </c>
      <c r="V1291" s="2">
        <v>16.7</v>
      </c>
      <c r="W1291" s="2">
        <v>1</v>
      </c>
      <c r="X1291" s="2">
        <v>55.9</v>
      </c>
      <c r="Y1291" t="str">
        <f t="shared" si="80"/>
        <v>Rashaad Penny</v>
      </c>
      <c r="Z1291" t="str">
        <f t="shared" si="81"/>
        <v>2018-Rashaad Penny</v>
      </c>
      <c r="AA1291" s="13">
        <f t="shared" si="82"/>
        <v>85.714285714285708</v>
      </c>
      <c r="AB1291">
        <f t="shared" si="83"/>
        <v>83.428571428571431</v>
      </c>
    </row>
    <row r="1292" spans="1:28" x14ac:dyDescent="0.2">
      <c r="A1292">
        <v>2018</v>
      </c>
      <c r="B1292" s="1">
        <v>301</v>
      </c>
      <c r="C1292" s="2" t="s">
        <v>1032</v>
      </c>
      <c r="D1292" s="2" t="s">
        <v>26</v>
      </c>
      <c r="E1292" s="2">
        <v>26</v>
      </c>
      <c r="F1292" s="3"/>
      <c r="G1292" s="2">
        <v>15</v>
      </c>
      <c r="H1292" s="2">
        <v>1</v>
      </c>
      <c r="I1292" s="2">
        <v>11</v>
      </c>
      <c r="J1292" s="2">
        <v>9</v>
      </c>
      <c r="K1292" s="2">
        <v>102</v>
      </c>
      <c r="L1292" s="2">
        <v>1</v>
      </c>
      <c r="M1292" s="2">
        <v>6</v>
      </c>
      <c r="N1292" s="2">
        <v>74</v>
      </c>
      <c r="O1292" s="2">
        <v>8.1999999999999993</v>
      </c>
      <c r="P1292" s="2">
        <v>28</v>
      </c>
      <c r="Q1292" s="2">
        <v>3.1</v>
      </c>
      <c r="R1292" s="2">
        <v>9.6</v>
      </c>
      <c r="S1292" s="2">
        <v>0</v>
      </c>
      <c r="T1292" s="3"/>
      <c r="U1292" s="2">
        <v>0</v>
      </c>
      <c r="V1292" s="2">
        <v>0</v>
      </c>
      <c r="W1292" s="2">
        <v>0</v>
      </c>
      <c r="X1292" s="2">
        <v>135.6</v>
      </c>
      <c r="Y1292" t="str">
        <f t="shared" si="80"/>
        <v>MyCole Pruitt</v>
      </c>
      <c r="Z1292" t="str">
        <f t="shared" si="81"/>
        <v>2018-MyCole Pruitt</v>
      </c>
      <c r="AA1292" s="13">
        <f t="shared" si="82"/>
        <v>108.8</v>
      </c>
      <c r="AB1292">
        <f t="shared" si="83"/>
        <v>29.866666666666667</v>
      </c>
    </row>
    <row r="1293" spans="1:28" x14ac:dyDescent="0.2">
      <c r="A1293">
        <v>2018</v>
      </c>
      <c r="B1293" s="1">
        <v>302</v>
      </c>
      <c r="C1293" s="2" t="s">
        <v>569</v>
      </c>
      <c r="D1293" s="2" t="s">
        <v>70</v>
      </c>
      <c r="E1293" s="2">
        <v>23</v>
      </c>
      <c r="F1293" s="3"/>
      <c r="G1293" s="2">
        <v>3</v>
      </c>
      <c r="H1293" s="2">
        <v>2</v>
      </c>
      <c r="I1293" s="2">
        <v>10</v>
      </c>
      <c r="J1293" s="2">
        <v>9</v>
      </c>
      <c r="K1293" s="2">
        <v>75</v>
      </c>
      <c r="L1293" s="2">
        <v>1</v>
      </c>
      <c r="M1293" s="2">
        <v>5</v>
      </c>
      <c r="N1293" s="2">
        <v>58</v>
      </c>
      <c r="O1293" s="2">
        <v>6.4</v>
      </c>
      <c r="P1293" s="2">
        <v>17</v>
      </c>
      <c r="Q1293" s="2">
        <v>1.9</v>
      </c>
      <c r="R1293" s="2">
        <v>7.3</v>
      </c>
      <c r="S1293" s="2">
        <v>0</v>
      </c>
      <c r="T1293" s="3"/>
      <c r="U1293" s="2">
        <v>0</v>
      </c>
      <c r="V1293" s="2">
        <v>0</v>
      </c>
      <c r="W1293" s="2">
        <v>1</v>
      </c>
      <c r="X1293" s="2">
        <v>91.7</v>
      </c>
      <c r="Y1293" t="str">
        <f t="shared" si="80"/>
        <v>Trey Quinn</v>
      </c>
      <c r="Z1293" t="str">
        <f t="shared" si="81"/>
        <v>2018-Trey Quinn</v>
      </c>
      <c r="AA1293" s="13">
        <f t="shared" si="82"/>
        <v>400</v>
      </c>
      <c r="AB1293">
        <f t="shared" si="83"/>
        <v>90.666666666666671</v>
      </c>
    </row>
    <row r="1294" spans="1:28" x14ac:dyDescent="0.2">
      <c r="A1294">
        <v>2018</v>
      </c>
      <c r="B1294" s="1">
        <v>303</v>
      </c>
      <c r="C1294" s="2" t="s">
        <v>1033</v>
      </c>
      <c r="D1294" s="2" t="s">
        <v>90</v>
      </c>
      <c r="E1294" s="2">
        <v>24</v>
      </c>
      <c r="F1294" s="3"/>
      <c r="G1294" s="2">
        <v>8</v>
      </c>
      <c r="H1294" s="2">
        <v>2</v>
      </c>
      <c r="I1294" s="2">
        <v>20</v>
      </c>
      <c r="J1294" s="2">
        <v>9</v>
      </c>
      <c r="K1294" s="2">
        <v>100</v>
      </c>
      <c r="L1294" s="2">
        <v>3</v>
      </c>
      <c r="M1294" s="2">
        <v>5</v>
      </c>
      <c r="N1294" s="2">
        <v>77</v>
      </c>
      <c r="O1294" s="2">
        <v>8.6</v>
      </c>
      <c r="P1294" s="2">
        <v>23</v>
      </c>
      <c r="Q1294" s="2">
        <v>2.6</v>
      </c>
      <c r="R1294" s="2">
        <v>6.3</v>
      </c>
      <c r="S1294" s="2">
        <v>0</v>
      </c>
      <c r="T1294" s="3"/>
      <c r="U1294" s="2">
        <v>3</v>
      </c>
      <c r="V1294" s="2">
        <v>15</v>
      </c>
      <c r="W1294" s="2">
        <v>2</v>
      </c>
      <c r="X1294" s="2">
        <v>60.4</v>
      </c>
      <c r="Y1294" t="str">
        <f t="shared" si="80"/>
        <v>Michael Roberts</v>
      </c>
      <c r="Z1294" t="str">
        <f t="shared" si="81"/>
        <v>2018-Michael Roberts</v>
      </c>
      <c r="AA1294" s="13">
        <f t="shared" si="82"/>
        <v>200</v>
      </c>
      <c r="AB1294">
        <f t="shared" si="83"/>
        <v>46</v>
      </c>
    </row>
    <row r="1295" spans="1:28" x14ac:dyDescent="0.2">
      <c r="A1295">
        <v>2018</v>
      </c>
      <c r="B1295" s="1">
        <v>304</v>
      </c>
      <c r="C1295" s="2" t="s">
        <v>1034</v>
      </c>
      <c r="D1295" s="2" t="s">
        <v>35</v>
      </c>
      <c r="E1295" s="2">
        <v>26</v>
      </c>
      <c r="F1295" s="3"/>
      <c r="G1295" s="2">
        <v>16</v>
      </c>
      <c r="H1295" s="2">
        <v>4</v>
      </c>
      <c r="I1295" s="2">
        <v>14</v>
      </c>
      <c r="J1295" s="2">
        <v>9</v>
      </c>
      <c r="K1295" s="2">
        <v>86</v>
      </c>
      <c r="L1295" s="2">
        <v>1</v>
      </c>
      <c r="M1295" s="2">
        <v>6</v>
      </c>
      <c r="N1295" s="2">
        <v>55</v>
      </c>
      <c r="O1295" s="2">
        <v>6.1</v>
      </c>
      <c r="P1295" s="2">
        <v>31</v>
      </c>
      <c r="Q1295" s="2">
        <v>3.4</v>
      </c>
      <c r="R1295" s="2">
        <v>4.7</v>
      </c>
      <c r="S1295" s="2">
        <v>0</v>
      </c>
      <c r="T1295" s="3"/>
      <c r="U1295" s="2">
        <v>0</v>
      </c>
      <c r="V1295" s="2">
        <v>0</v>
      </c>
      <c r="W1295" s="2">
        <v>1</v>
      </c>
      <c r="X1295" s="2">
        <v>75.3</v>
      </c>
      <c r="Y1295" t="str">
        <f t="shared" si="80"/>
        <v>Scott Simonson</v>
      </c>
      <c r="Z1295" t="str">
        <f t="shared" si="81"/>
        <v>2018-Scott Simonson</v>
      </c>
      <c r="AA1295" s="13">
        <f t="shared" si="82"/>
        <v>86</v>
      </c>
      <c r="AB1295">
        <f t="shared" si="83"/>
        <v>31</v>
      </c>
    </row>
    <row r="1296" spans="1:28" x14ac:dyDescent="0.2">
      <c r="A1296">
        <v>2018</v>
      </c>
      <c r="B1296" s="1">
        <v>305</v>
      </c>
      <c r="C1296" s="2" t="s">
        <v>497</v>
      </c>
      <c r="D1296" s="2" t="s">
        <v>37</v>
      </c>
      <c r="E1296" s="2">
        <v>26</v>
      </c>
      <c r="F1296" s="3"/>
      <c r="G1296" s="2">
        <v>16</v>
      </c>
      <c r="H1296" s="2">
        <v>1</v>
      </c>
      <c r="I1296" s="2">
        <v>12</v>
      </c>
      <c r="J1296" s="2">
        <v>9</v>
      </c>
      <c r="K1296" s="2">
        <v>60</v>
      </c>
      <c r="L1296" s="2">
        <v>0</v>
      </c>
      <c r="M1296" s="2">
        <v>1</v>
      </c>
      <c r="N1296" s="2">
        <v>3</v>
      </c>
      <c r="O1296" s="2">
        <v>0.3</v>
      </c>
      <c r="P1296" s="2">
        <v>57</v>
      </c>
      <c r="Q1296" s="2">
        <v>6.3</v>
      </c>
      <c r="R1296" s="2">
        <v>-0.4</v>
      </c>
      <c r="S1296" s="2">
        <v>1</v>
      </c>
      <c r="T1296" s="2">
        <v>9</v>
      </c>
      <c r="U1296" s="2">
        <v>0</v>
      </c>
      <c r="V1296" s="2">
        <v>0</v>
      </c>
      <c r="W1296" s="2">
        <v>0</v>
      </c>
      <c r="X1296" s="2">
        <v>85.4</v>
      </c>
      <c r="Y1296" t="str">
        <f t="shared" si="80"/>
        <v>Rod Smith</v>
      </c>
      <c r="Z1296" t="str">
        <f t="shared" si="81"/>
        <v>2018-Rod Smith</v>
      </c>
      <c r="AA1296" s="13">
        <f t="shared" si="82"/>
        <v>60</v>
      </c>
      <c r="AB1296">
        <f t="shared" si="83"/>
        <v>57</v>
      </c>
    </row>
    <row r="1297" spans="1:28" x14ac:dyDescent="0.2">
      <c r="A1297">
        <v>2018</v>
      </c>
      <c r="B1297" s="1">
        <v>306</v>
      </c>
      <c r="C1297" s="2" t="s">
        <v>222</v>
      </c>
      <c r="D1297" s="2" t="s">
        <v>37</v>
      </c>
      <c r="E1297" s="2">
        <v>28</v>
      </c>
      <c r="F1297" s="3"/>
      <c r="G1297" s="2">
        <v>7</v>
      </c>
      <c r="H1297" s="2">
        <v>0</v>
      </c>
      <c r="I1297" s="2">
        <v>13</v>
      </c>
      <c r="J1297" s="2">
        <v>8</v>
      </c>
      <c r="K1297" s="2">
        <v>140</v>
      </c>
      <c r="L1297" s="2">
        <v>2</v>
      </c>
      <c r="M1297" s="2">
        <v>6</v>
      </c>
      <c r="N1297" s="2">
        <v>103</v>
      </c>
      <c r="O1297" s="2">
        <v>12.9</v>
      </c>
      <c r="P1297" s="2">
        <v>37</v>
      </c>
      <c r="Q1297" s="2">
        <v>4.5999999999999996</v>
      </c>
      <c r="R1297" s="2">
        <v>16</v>
      </c>
      <c r="S1297" s="2">
        <v>0</v>
      </c>
      <c r="T1297" s="3"/>
      <c r="U1297" s="2">
        <v>2</v>
      </c>
      <c r="V1297" s="2">
        <v>15.4</v>
      </c>
      <c r="W1297" s="2">
        <v>1</v>
      </c>
      <c r="X1297" s="2">
        <v>105.8</v>
      </c>
      <c r="Y1297" t="str">
        <f t="shared" si="80"/>
        <v>Tavon Austin</v>
      </c>
      <c r="Z1297" t="str">
        <f t="shared" si="81"/>
        <v>2018-Tavon Austin</v>
      </c>
      <c r="AA1297" s="13">
        <f t="shared" si="82"/>
        <v>320</v>
      </c>
      <c r="AB1297">
        <f t="shared" si="83"/>
        <v>84.571428571428569</v>
      </c>
    </row>
    <row r="1298" spans="1:28" x14ac:dyDescent="0.2">
      <c r="A1298">
        <v>2018</v>
      </c>
      <c r="B1298" s="1">
        <v>307</v>
      </c>
      <c r="C1298" s="2" t="s">
        <v>406</v>
      </c>
      <c r="D1298" s="2" t="s">
        <v>26</v>
      </c>
      <c r="E1298" s="2">
        <v>23</v>
      </c>
      <c r="F1298" s="3"/>
      <c r="G1298" s="2">
        <v>11</v>
      </c>
      <c r="H1298" s="2">
        <v>2</v>
      </c>
      <c r="I1298" s="2">
        <v>11</v>
      </c>
      <c r="J1298" s="2">
        <v>8</v>
      </c>
      <c r="K1298" s="2">
        <v>82</v>
      </c>
      <c r="L1298" s="2">
        <v>0</v>
      </c>
      <c r="M1298" s="2">
        <v>5</v>
      </c>
      <c r="N1298" s="2">
        <v>28</v>
      </c>
      <c r="O1298" s="2">
        <v>3.5</v>
      </c>
      <c r="P1298" s="2">
        <v>54</v>
      </c>
      <c r="Q1298" s="2">
        <v>6.8</v>
      </c>
      <c r="R1298" s="2">
        <v>6.6</v>
      </c>
      <c r="S1298" s="2">
        <v>0</v>
      </c>
      <c r="T1298" s="3"/>
      <c r="U1298" s="2">
        <v>0</v>
      </c>
      <c r="V1298" s="2">
        <v>0</v>
      </c>
      <c r="W1298" s="2">
        <v>1</v>
      </c>
      <c r="X1298" s="2">
        <v>55.9</v>
      </c>
      <c r="Y1298" t="str">
        <f t="shared" si="80"/>
        <v>Cameron Batson</v>
      </c>
      <c r="Z1298" t="str">
        <f t="shared" si="81"/>
        <v>2018-Cameron Batson</v>
      </c>
      <c r="AA1298" s="13">
        <f t="shared" si="82"/>
        <v>119.27272727272727</v>
      </c>
      <c r="AB1298">
        <f t="shared" si="83"/>
        <v>78.545454545454547</v>
      </c>
    </row>
    <row r="1299" spans="1:28" x14ac:dyDescent="0.2">
      <c r="A1299">
        <v>2018</v>
      </c>
      <c r="B1299" s="1">
        <v>308</v>
      </c>
      <c r="C1299" s="2" t="s">
        <v>439</v>
      </c>
      <c r="D1299" s="2" t="s">
        <v>31</v>
      </c>
      <c r="E1299" s="2">
        <v>27</v>
      </c>
      <c r="F1299" s="3"/>
      <c r="G1299" s="2">
        <v>10</v>
      </c>
      <c r="H1299" s="2">
        <v>4</v>
      </c>
      <c r="I1299" s="2">
        <v>11</v>
      </c>
      <c r="J1299" s="2">
        <v>8</v>
      </c>
      <c r="K1299" s="2">
        <v>67</v>
      </c>
      <c r="L1299" s="2">
        <v>0</v>
      </c>
      <c r="M1299" s="2">
        <v>3</v>
      </c>
      <c r="N1299" s="2">
        <v>29</v>
      </c>
      <c r="O1299" s="2">
        <v>3.6</v>
      </c>
      <c r="P1299" s="2">
        <v>38</v>
      </c>
      <c r="Q1299" s="2">
        <v>4.8</v>
      </c>
      <c r="R1299" s="2">
        <v>5.3</v>
      </c>
      <c r="S1299" s="2">
        <v>1</v>
      </c>
      <c r="T1299" s="2">
        <v>8</v>
      </c>
      <c r="U1299" s="2">
        <v>0</v>
      </c>
      <c r="V1299" s="2">
        <v>0</v>
      </c>
      <c r="W1299" s="2">
        <v>0</v>
      </c>
      <c r="X1299" s="2">
        <v>88.1</v>
      </c>
      <c r="Y1299" t="str">
        <f t="shared" si="80"/>
        <v>Blake Bell</v>
      </c>
      <c r="Z1299" t="str">
        <f t="shared" si="81"/>
        <v>2018-Blake Bell</v>
      </c>
      <c r="AA1299" s="13">
        <f t="shared" si="82"/>
        <v>107.2</v>
      </c>
      <c r="AB1299">
        <f t="shared" si="83"/>
        <v>60.8</v>
      </c>
    </row>
    <row r="1300" spans="1:28" x14ac:dyDescent="0.2">
      <c r="A1300">
        <v>2018</v>
      </c>
      <c r="B1300" s="1">
        <v>309</v>
      </c>
      <c r="C1300" s="2" t="s">
        <v>1035</v>
      </c>
      <c r="D1300" s="2" t="s">
        <v>60</v>
      </c>
      <c r="E1300" s="2">
        <v>23</v>
      </c>
      <c r="F1300" s="3"/>
      <c r="G1300" s="2">
        <v>3</v>
      </c>
      <c r="H1300" s="2">
        <v>3</v>
      </c>
      <c r="I1300" s="2">
        <v>13</v>
      </c>
      <c r="J1300" s="2">
        <v>8</v>
      </c>
      <c r="K1300" s="2">
        <v>85</v>
      </c>
      <c r="L1300" s="2">
        <v>0</v>
      </c>
      <c r="M1300" s="2">
        <v>4</v>
      </c>
      <c r="N1300" s="2">
        <v>41</v>
      </c>
      <c r="O1300" s="2">
        <v>5.0999999999999996</v>
      </c>
      <c r="P1300" s="2">
        <v>44</v>
      </c>
      <c r="Q1300" s="2">
        <v>5.5</v>
      </c>
      <c r="R1300" s="2">
        <v>7.5</v>
      </c>
      <c r="S1300" s="2">
        <v>1</v>
      </c>
      <c r="T1300" s="2">
        <v>8</v>
      </c>
      <c r="U1300" s="2">
        <v>0</v>
      </c>
      <c r="V1300" s="2">
        <v>0</v>
      </c>
      <c r="W1300" s="2">
        <v>2</v>
      </c>
      <c r="X1300" s="2">
        <v>41</v>
      </c>
      <c r="Y1300" t="str">
        <f t="shared" si="80"/>
        <v>Jake Butt</v>
      </c>
      <c r="Z1300" t="str">
        <f t="shared" si="81"/>
        <v>2018-Jake Butt</v>
      </c>
      <c r="AA1300" s="13">
        <f t="shared" si="82"/>
        <v>453.33333333333331</v>
      </c>
      <c r="AB1300">
        <f t="shared" si="83"/>
        <v>234.66666666666666</v>
      </c>
    </row>
    <row r="1301" spans="1:28" x14ac:dyDescent="0.2">
      <c r="A1301">
        <v>2018</v>
      </c>
      <c r="B1301" s="1">
        <v>310</v>
      </c>
      <c r="C1301" s="2" t="s">
        <v>318</v>
      </c>
      <c r="D1301" s="2" t="s">
        <v>51</v>
      </c>
      <c r="E1301" s="2">
        <v>22</v>
      </c>
      <c r="F1301" s="3"/>
      <c r="G1301" s="2">
        <v>4</v>
      </c>
      <c r="H1301" s="2">
        <v>4</v>
      </c>
      <c r="I1301" s="2">
        <v>14</v>
      </c>
      <c r="J1301" s="2">
        <v>8</v>
      </c>
      <c r="K1301" s="2">
        <v>156</v>
      </c>
      <c r="L1301" s="2">
        <v>2</v>
      </c>
      <c r="M1301" s="2">
        <v>5</v>
      </c>
      <c r="N1301" s="2">
        <v>63</v>
      </c>
      <c r="O1301" s="2">
        <v>7.9</v>
      </c>
      <c r="P1301" s="2">
        <v>93</v>
      </c>
      <c r="Q1301" s="2">
        <v>11.6</v>
      </c>
      <c r="R1301" s="2">
        <v>10.1</v>
      </c>
      <c r="S1301" s="2">
        <v>2</v>
      </c>
      <c r="T1301" s="2">
        <v>4</v>
      </c>
      <c r="U1301" s="2">
        <v>0</v>
      </c>
      <c r="V1301" s="2">
        <v>0</v>
      </c>
      <c r="W1301" s="2">
        <v>0</v>
      </c>
      <c r="X1301" s="2">
        <v>135.69999999999999</v>
      </c>
      <c r="Y1301" t="str">
        <f t="shared" si="80"/>
        <v>Will Dissly</v>
      </c>
      <c r="Z1301" t="str">
        <f t="shared" si="81"/>
        <v>2018-Will Dissly</v>
      </c>
      <c r="AA1301" s="13">
        <f t="shared" si="82"/>
        <v>624</v>
      </c>
      <c r="AB1301">
        <f t="shared" si="83"/>
        <v>372</v>
      </c>
    </row>
    <row r="1302" spans="1:28" x14ac:dyDescent="0.2">
      <c r="A1302">
        <v>2018</v>
      </c>
      <c r="B1302" s="1">
        <v>311</v>
      </c>
      <c r="C1302" s="2" t="s">
        <v>330</v>
      </c>
      <c r="D1302" s="2" t="s">
        <v>60</v>
      </c>
      <c r="E1302" s="2">
        <v>25</v>
      </c>
      <c r="F1302" s="2" t="s">
        <v>217</v>
      </c>
      <c r="G1302" s="2">
        <v>16</v>
      </c>
      <c r="H1302" s="2">
        <v>7</v>
      </c>
      <c r="I1302" s="2">
        <v>10</v>
      </c>
      <c r="J1302" s="2">
        <v>8</v>
      </c>
      <c r="K1302" s="2">
        <v>112</v>
      </c>
      <c r="L1302" s="2">
        <v>1</v>
      </c>
      <c r="M1302" s="2">
        <v>5</v>
      </c>
      <c r="N1302" s="2">
        <v>49</v>
      </c>
      <c r="O1302" s="2">
        <v>6.1</v>
      </c>
      <c r="P1302" s="2">
        <v>63</v>
      </c>
      <c r="Q1302" s="2">
        <v>7.9</v>
      </c>
      <c r="R1302" s="2">
        <v>5.0999999999999996</v>
      </c>
      <c r="S1302" s="2">
        <v>1</v>
      </c>
      <c r="T1302" s="2">
        <v>8</v>
      </c>
      <c r="U1302" s="2">
        <v>0</v>
      </c>
      <c r="V1302" s="2">
        <v>0</v>
      </c>
      <c r="W1302" s="2">
        <v>0</v>
      </c>
      <c r="X1302" s="2">
        <v>146.69999999999999</v>
      </c>
      <c r="Y1302" t="str">
        <f t="shared" si="80"/>
        <v>Andy Janovich</v>
      </c>
      <c r="Z1302" t="str">
        <f t="shared" si="81"/>
        <v>2018-Andy Janovich</v>
      </c>
      <c r="AA1302" s="13">
        <f t="shared" si="82"/>
        <v>112</v>
      </c>
      <c r="AB1302">
        <f t="shared" si="83"/>
        <v>63</v>
      </c>
    </row>
    <row r="1303" spans="1:28" x14ac:dyDescent="0.2">
      <c r="A1303">
        <v>2018</v>
      </c>
      <c r="B1303" s="1">
        <v>312</v>
      </c>
      <c r="C1303" s="2" t="s">
        <v>1036</v>
      </c>
      <c r="D1303" s="2" t="s">
        <v>19</v>
      </c>
      <c r="E1303" s="2">
        <v>26</v>
      </c>
      <c r="F1303" s="3"/>
      <c r="G1303" s="2">
        <v>5</v>
      </c>
      <c r="H1303" s="2">
        <v>2</v>
      </c>
      <c r="I1303" s="2">
        <v>11</v>
      </c>
      <c r="J1303" s="2">
        <v>8</v>
      </c>
      <c r="K1303" s="2">
        <v>103</v>
      </c>
      <c r="L1303" s="2">
        <v>1</v>
      </c>
      <c r="M1303" s="2">
        <v>4</v>
      </c>
      <c r="N1303" s="2">
        <v>80</v>
      </c>
      <c r="O1303" s="2">
        <v>10</v>
      </c>
      <c r="P1303" s="2">
        <v>23</v>
      </c>
      <c r="Q1303" s="2">
        <v>2.9</v>
      </c>
      <c r="R1303" s="2">
        <v>10.1</v>
      </c>
      <c r="S1303" s="2">
        <v>0</v>
      </c>
      <c r="T1303" s="3"/>
      <c r="U1303" s="2">
        <v>0</v>
      </c>
      <c r="V1303" s="2">
        <v>0</v>
      </c>
      <c r="W1303" s="2">
        <v>0</v>
      </c>
      <c r="X1303" s="2">
        <v>132</v>
      </c>
      <c r="Y1303" t="str">
        <f t="shared" si="80"/>
        <v>Jake Kumerow</v>
      </c>
      <c r="Z1303" t="str">
        <f t="shared" si="81"/>
        <v>2018-Jake Kumerow</v>
      </c>
      <c r="AA1303" s="13">
        <f t="shared" si="82"/>
        <v>329.6</v>
      </c>
      <c r="AB1303">
        <f t="shared" si="83"/>
        <v>73.599999999999994</v>
      </c>
    </row>
    <row r="1304" spans="1:28" x14ac:dyDescent="0.2">
      <c r="A1304">
        <v>2018</v>
      </c>
      <c r="B1304" s="1">
        <v>313</v>
      </c>
      <c r="C1304" s="2" t="s">
        <v>511</v>
      </c>
      <c r="D1304" s="2" t="s">
        <v>41</v>
      </c>
      <c r="E1304" s="2">
        <v>25</v>
      </c>
      <c r="F1304" s="3"/>
      <c r="G1304" s="2">
        <v>9</v>
      </c>
      <c r="H1304" s="2">
        <v>1</v>
      </c>
      <c r="I1304" s="2">
        <v>10</v>
      </c>
      <c r="J1304" s="2">
        <v>8</v>
      </c>
      <c r="K1304" s="2">
        <v>78</v>
      </c>
      <c r="L1304" s="2">
        <v>1</v>
      </c>
      <c r="M1304" s="2">
        <v>4</v>
      </c>
      <c r="N1304" s="2">
        <v>44</v>
      </c>
      <c r="O1304" s="2">
        <v>5.5</v>
      </c>
      <c r="P1304" s="2">
        <v>34</v>
      </c>
      <c r="Q1304" s="2">
        <v>4.3</v>
      </c>
      <c r="R1304" s="2">
        <v>5</v>
      </c>
      <c r="S1304" s="2">
        <v>0</v>
      </c>
      <c r="T1304" s="3"/>
      <c r="U1304" s="2">
        <v>0</v>
      </c>
      <c r="V1304" s="2">
        <v>0</v>
      </c>
      <c r="W1304" s="2">
        <v>0</v>
      </c>
      <c r="X1304" s="2">
        <v>132.5</v>
      </c>
      <c r="Y1304" t="str">
        <f t="shared" si="80"/>
        <v>Taquan Mizzell</v>
      </c>
      <c r="Z1304" t="str">
        <f t="shared" si="81"/>
        <v>2018-Taquan Mizzell</v>
      </c>
      <c r="AA1304" s="13">
        <f t="shared" si="82"/>
        <v>138.66666666666666</v>
      </c>
      <c r="AB1304">
        <f t="shared" si="83"/>
        <v>60.444444444444443</v>
      </c>
    </row>
    <row r="1305" spans="1:28" x14ac:dyDescent="0.2">
      <c r="A1305">
        <v>2018</v>
      </c>
      <c r="B1305" s="1">
        <v>314</v>
      </c>
      <c r="C1305" s="2" t="s">
        <v>343</v>
      </c>
      <c r="D1305" s="2" t="s">
        <v>53</v>
      </c>
      <c r="E1305" s="2">
        <v>30</v>
      </c>
      <c r="F1305" s="3"/>
      <c r="G1305" s="2">
        <v>12</v>
      </c>
      <c r="H1305" s="2">
        <v>1</v>
      </c>
      <c r="I1305" s="2">
        <v>13</v>
      </c>
      <c r="J1305" s="2">
        <v>8</v>
      </c>
      <c r="K1305" s="2">
        <v>73</v>
      </c>
      <c r="L1305" s="2">
        <v>0</v>
      </c>
      <c r="M1305" s="2">
        <v>5</v>
      </c>
      <c r="N1305" s="2">
        <v>6</v>
      </c>
      <c r="O1305" s="2">
        <v>0.8</v>
      </c>
      <c r="P1305" s="2">
        <v>67</v>
      </c>
      <c r="Q1305" s="2">
        <v>8.4</v>
      </c>
      <c r="R1305" s="2">
        <v>-0.3</v>
      </c>
      <c r="S1305" s="2">
        <v>2</v>
      </c>
      <c r="T1305" s="2">
        <v>4</v>
      </c>
      <c r="U1305" s="2">
        <v>0</v>
      </c>
      <c r="V1305" s="2">
        <v>0</v>
      </c>
      <c r="W1305" s="2">
        <v>1</v>
      </c>
      <c r="X1305" s="2">
        <v>44.7</v>
      </c>
      <c r="Y1305" t="str">
        <f t="shared" si="80"/>
        <v>Alfred Morris</v>
      </c>
      <c r="Z1305" t="str">
        <f t="shared" si="81"/>
        <v>2018-Alfred Morris</v>
      </c>
      <c r="AA1305" s="13">
        <f t="shared" si="82"/>
        <v>97.333333333333329</v>
      </c>
      <c r="AB1305">
        <f t="shared" si="83"/>
        <v>89.333333333333329</v>
      </c>
    </row>
    <row r="1306" spans="1:28" x14ac:dyDescent="0.2">
      <c r="A1306">
        <v>2018</v>
      </c>
      <c r="B1306" s="1">
        <v>315</v>
      </c>
      <c r="C1306" s="2" t="s">
        <v>1037</v>
      </c>
      <c r="D1306" s="2" t="s">
        <v>78</v>
      </c>
      <c r="E1306" s="2">
        <v>26</v>
      </c>
      <c r="F1306" s="2" t="s">
        <v>232</v>
      </c>
      <c r="G1306" s="2">
        <v>12</v>
      </c>
      <c r="H1306" s="2">
        <v>7</v>
      </c>
      <c r="I1306" s="2">
        <v>10</v>
      </c>
      <c r="J1306" s="2">
        <v>8</v>
      </c>
      <c r="K1306" s="2">
        <v>86</v>
      </c>
      <c r="L1306" s="2">
        <v>1</v>
      </c>
      <c r="M1306" s="2">
        <v>6</v>
      </c>
      <c r="N1306" s="2">
        <v>21</v>
      </c>
      <c r="O1306" s="2">
        <v>2.6</v>
      </c>
      <c r="P1306" s="2">
        <v>65</v>
      </c>
      <c r="Q1306" s="2">
        <v>8.1</v>
      </c>
      <c r="R1306" s="2">
        <v>3.9</v>
      </c>
      <c r="S1306" s="2">
        <v>0</v>
      </c>
      <c r="T1306" s="3"/>
      <c r="U1306" s="2">
        <v>0</v>
      </c>
      <c r="V1306" s="2">
        <v>0</v>
      </c>
      <c r="W1306" s="2">
        <v>0</v>
      </c>
      <c r="X1306" s="2">
        <v>135.80000000000001</v>
      </c>
      <c r="Y1306" t="str">
        <f t="shared" si="80"/>
        <v>Nick O'Leary</v>
      </c>
      <c r="Z1306" t="str">
        <f t="shared" si="81"/>
        <v>2018-Nick O'Leary</v>
      </c>
      <c r="AA1306" s="13">
        <f t="shared" si="82"/>
        <v>114.66666666666667</v>
      </c>
      <c r="AB1306">
        <f t="shared" si="83"/>
        <v>86.666666666666671</v>
      </c>
    </row>
    <row r="1307" spans="1:28" x14ac:dyDescent="0.2">
      <c r="A1307">
        <v>2018</v>
      </c>
      <c r="B1307" s="1">
        <v>316</v>
      </c>
      <c r="C1307" s="2" t="s">
        <v>192</v>
      </c>
      <c r="D1307" s="2" t="s">
        <v>35</v>
      </c>
      <c r="E1307" s="2">
        <v>25</v>
      </c>
      <c r="F1307" s="3"/>
      <c r="G1307" s="2">
        <v>14</v>
      </c>
      <c r="H1307" s="2">
        <v>3</v>
      </c>
      <c r="I1307" s="2">
        <v>9</v>
      </c>
      <c r="J1307" s="2">
        <v>8</v>
      </c>
      <c r="K1307" s="2">
        <v>50</v>
      </c>
      <c r="L1307" s="2">
        <v>0</v>
      </c>
      <c r="M1307" s="2">
        <v>1</v>
      </c>
      <c r="N1307" s="2">
        <v>-1</v>
      </c>
      <c r="O1307" s="2">
        <v>-0.1</v>
      </c>
      <c r="P1307" s="2">
        <v>51</v>
      </c>
      <c r="Q1307" s="2">
        <v>6.4</v>
      </c>
      <c r="R1307" s="2">
        <v>0.2</v>
      </c>
      <c r="S1307" s="2">
        <v>1</v>
      </c>
      <c r="T1307" s="2">
        <v>8</v>
      </c>
      <c r="U1307" s="2">
        <v>0</v>
      </c>
      <c r="V1307" s="2">
        <v>0</v>
      </c>
      <c r="W1307" s="2">
        <v>0</v>
      </c>
      <c r="X1307" s="2">
        <v>89.8</v>
      </c>
      <c r="Y1307" t="str">
        <f t="shared" si="80"/>
        <v>Elijhaa Penny</v>
      </c>
      <c r="Z1307" t="str">
        <f t="shared" si="81"/>
        <v>2018-Elijhaa Penny</v>
      </c>
      <c r="AA1307" s="13">
        <f t="shared" si="82"/>
        <v>57.142857142857146</v>
      </c>
      <c r="AB1307">
        <f t="shared" si="83"/>
        <v>58.285714285714285</v>
      </c>
    </row>
    <row r="1308" spans="1:28" x14ac:dyDescent="0.2">
      <c r="A1308">
        <v>2018</v>
      </c>
      <c r="B1308" s="1">
        <v>317</v>
      </c>
      <c r="C1308" s="2" t="s">
        <v>572</v>
      </c>
      <c r="D1308" s="2" t="s">
        <v>62</v>
      </c>
      <c r="E1308" s="2">
        <v>30</v>
      </c>
      <c r="F1308" s="3"/>
      <c r="G1308" s="2">
        <v>16</v>
      </c>
      <c r="H1308" s="2">
        <v>1</v>
      </c>
      <c r="I1308" s="2">
        <v>9</v>
      </c>
      <c r="J1308" s="2">
        <v>8</v>
      </c>
      <c r="K1308" s="2">
        <v>96</v>
      </c>
      <c r="L1308" s="2">
        <v>1</v>
      </c>
      <c r="M1308" s="2">
        <v>5</v>
      </c>
      <c r="N1308" s="2">
        <v>40</v>
      </c>
      <c r="O1308" s="2">
        <v>5</v>
      </c>
      <c r="P1308" s="2">
        <v>56</v>
      </c>
      <c r="Q1308" s="2">
        <v>7</v>
      </c>
      <c r="R1308" s="2">
        <v>4.9000000000000004</v>
      </c>
      <c r="S1308" s="2">
        <v>1</v>
      </c>
      <c r="T1308" s="2">
        <v>8</v>
      </c>
      <c r="U1308" s="2">
        <v>1</v>
      </c>
      <c r="V1308" s="2">
        <v>11.1</v>
      </c>
      <c r="W1308" s="2">
        <v>0</v>
      </c>
      <c r="X1308" s="2">
        <v>148.1</v>
      </c>
      <c r="Y1308" t="str">
        <f t="shared" si="80"/>
        <v>Anthony Sherman</v>
      </c>
      <c r="Z1308" t="str">
        <f t="shared" si="81"/>
        <v>2018-Anthony Sherman</v>
      </c>
      <c r="AA1308" s="13">
        <f t="shared" si="82"/>
        <v>96</v>
      </c>
      <c r="AB1308">
        <f t="shared" si="83"/>
        <v>56</v>
      </c>
    </row>
    <row r="1309" spans="1:28" x14ac:dyDescent="0.2">
      <c r="A1309">
        <v>2018</v>
      </c>
      <c r="B1309" s="1">
        <v>318</v>
      </c>
      <c r="C1309" s="2" t="s">
        <v>1038</v>
      </c>
      <c r="D1309" s="2" t="s">
        <v>58</v>
      </c>
      <c r="E1309" s="2">
        <v>26</v>
      </c>
      <c r="F1309" s="3"/>
      <c r="G1309" s="2">
        <v>7</v>
      </c>
      <c r="H1309" s="2">
        <v>2</v>
      </c>
      <c r="I1309" s="2">
        <v>10</v>
      </c>
      <c r="J1309" s="2">
        <v>8</v>
      </c>
      <c r="K1309" s="2">
        <v>87</v>
      </c>
      <c r="L1309" s="2">
        <v>3</v>
      </c>
      <c r="M1309" s="2">
        <v>5</v>
      </c>
      <c r="N1309" s="2">
        <v>70</v>
      </c>
      <c r="O1309" s="2">
        <v>8.8000000000000007</v>
      </c>
      <c r="P1309" s="2">
        <v>17</v>
      </c>
      <c r="Q1309" s="2">
        <v>2.1</v>
      </c>
      <c r="R1309" s="2">
        <v>9.4</v>
      </c>
      <c r="S1309" s="2">
        <v>0</v>
      </c>
      <c r="T1309" s="3"/>
      <c r="U1309" s="2">
        <v>1</v>
      </c>
      <c r="V1309" s="2">
        <v>10</v>
      </c>
      <c r="W1309" s="2">
        <v>0</v>
      </c>
      <c r="X1309" s="2">
        <v>142.5</v>
      </c>
      <c r="Y1309" t="str">
        <f t="shared" si="80"/>
        <v>Erik Swoope</v>
      </c>
      <c r="Z1309" t="str">
        <f t="shared" si="81"/>
        <v>2018-Erik Swoope</v>
      </c>
      <c r="AA1309" s="13">
        <f t="shared" si="82"/>
        <v>198.85714285714286</v>
      </c>
      <c r="AB1309">
        <f t="shared" si="83"/>
        <v>38.857142857142854</v>
      </c>
    </row>
    <row r="1310" spans="1:28" x14ac:dyDescent="0.2">
      <c r="A1310">
        <v>2018</v>
      </c>
      <c r="B1310" s="1">
        <v>319</v>
      </c>
      <c r="C1310" s="2" t="s">
        <v>1039</v>
      </c>
      <c r="D1310" s="2" t="s">
        <v>68</v>
      </c>
      <c r="E1310" s="2">
        <v>26</v>
      </c>
      <c r="F1310" s="2" t="s">
        <v>232</v>
      </c>
      <c r="G1310" s="2">
        <v>15</v>
      </c>
      <c r="H1310" s="2">
        <v>12</v>
      </c>
      <c r="I1310" s="2">
        <v>14</v>
      </c>
      <c r="J1310" s="2">
        <v>8</v>
      </c>
      <c r="K1310" s="2">
        <v>72</v>
      </c>
      <c r="L1310" s="2">
        <v>0</v>
      </c>
      <c r="M1310" s="2">
        <v>3</v>
      </c>
      <c r="N1310" s="2">
        <v>-17</v>
      </c>
      <c r="O1310" s="2">
        <v>-2.1</v>
      </c>
      <c r="P1310" s="2">
        <v>89</v>
      </c>
      <c r="Q1310" s="2">
        <v>11.1</v>
      </c>
      <c r="R1310" s="2">
        <v>3.2</v>
      </c>
      <c r="S1310" s="2">
        <v>2</v>
      </c>
      <c r="T1310" s="2">
        <v>4</v>
      </c>
      <c r="U1310" s="2">
        <v>2</v>
      </c>
      <c r="V1310" s="2">
        <v>14.3</v>
      </c>
      <c r="W1310" s="2">
        <v>1</v>
      </c>
      <c r="X1310" s="2">
        <v>41.4</v>
      </c>
      <c r="Y1310" t="str">
        <f t="shared" si="80"/>
        <v>Eric Tomlinson</v>
      </c>
      <c r="Z1310" t="str">
        <f t="shared" si="81"/>
        <v>2018-Eric Tomlinson</v>
      </c>
      <c r="AA1310" s="13">
        <f t="shared" si="82"/>
        <v>76.8</v>
      </c>
      <c r="AB1310">
        <f t="shared" si="83"/>
        <v>94.933333333333337</v>
      </c>
    </row>
    <row r="1311" spans="1:28" x14ac:dyDescent="0.2">
      <c r="A1311">
        <v>2018</v>
      </c>
      <c r="B1311" s="1">
        <v>320</v>
      </c>
      <c r="C1311" s="2" t="s">
        <v>209</v>
      </c>
      <c r="D1311" s="2" t="s">
        <v>47</v>
      </c>
      <c r="E1311" s="2">
        <v>22</v>
      </c>
      <c r="F1311" s="2" t="s">
        <v>24</v>
      </c>
      <c r="G1311" s="2">
        <v>14</v>
      </c>
      <c r="H1311" s="2">
        <v>5</v>
      </c>
      <c r="I1311" s="2">
        <v>13</v>
      </c>
      <c r="J1311" s="2">
        <v>7</v>
      </c>
      <c r="K1311" s="2">
        <v>58</v>
      </c>
      <c r="L1311" s="2">
        <v>0</v>
      </c>
      <c r="M1311" s="2">
        <v>3</v>
      </c>
      <c r="N1311" s="2">
        <v>-7</v>
      </c>
      <c r="O1311" s="2">
        <v>-1</v>
      </c>
      <c r="P1311" s="2">
        <v>65</v>
      </c>
      <c r="Q1311" s="2">
        <v>9.3000000000000007</v>
      </c>
      <c r="R1311" s="2">
        <v>-0.7</v>
      </c>
      <c r="S1311" s="2">
        <v>0</v>
      </c>
      <c r="T1311" s="3"/>
      <c r="U1311" s="2">
        <v>2</v>
      </c>
      <c r="V1311" s="2">
        <v>15.4</v>
      </c>
      <c r="W1311" s="2">
        <v>0</v>
      </c>
      <c r="X1311" s="2">
        <v>65.5</v>
      </c>
      <c r="Y1311" t="str">
        <f t="shared" si="80"/>
        <v>Josh Adams</v>
      </c>
      <c r="Z1311" t="str">
        <f t="shared" si="81"/>
        <v>2018-Josh Adams</v>
      </c>
      <c r="AA1311" s="13">
        <f t="shared" si="82"/>
        <v>66.285714285714292</v>
      </c>
      <c r="AB1311">
        <f t="shared" si="83"/>
        <v>74.285714285714292</v>
      </c>
    </row>
    <row r="1312" spans="1:28" x14ac:dyDescent="0.2">
      <c r="A1312">
        <v>2018</v>
      </c>
      <c r="B1312" s="1">
        <v>321</v>
      </c>
      <c r="C1312" s="2" t="s">
        <v>1040</v>
      </c>
      <c r="D1312" s="2" t="s">
        <v>58</v>
      </c>
      <c r="E1312" s="2">
        <v>25</v>
      </c>
      <c r="F1312" s="3"/>
      <c r="G1312" s="2">
        <v>9</v>
      </c>
      <c r="H1312" s="2">
        <v>1</v>
      </c>
      <c r="I1312" s="2">
        <v>13</v>
      </c>
      <c r="J1312" s="2">
        <v>7</v>
      </c>
      <c r="K1312" s="2">
        <v>133</v>
      </c>
      <c r="L1312" s="2">
        <v>2</v>
      </c>
      <c r="M1312" s="2">
        <v>6</v>
      </c>
      <c r="N1312" s="2">
        <v>83</v>
      </c>
      <c r="O1312" s="2">
        <v>11.9</v>
      </c>
      <c r="P1312" s="2">
        <v>50</v>
      </c>
      <c r="Q1312" s="2">
        <v>7.1</v>
      </c>
      <c r="R1312" s="2">
        <v>11.7</v>
      </c>
      <c r="S1312" s="2">
        <v>1</v>
      </c>
      <c r="T1312" s="2">
        <v>7</v>
      </c>
      <c r="U1312" s="2">
        <v>1</v>
      </c>
      <c r="V1312" s="2">
        <v>7.7</v>
      </c>
      <c r="W1312" s="2">
        <v>1</v>
      </c>
      <c r="X1312" s="2">
        <v>97.1</v>
      </c>
      <c r="Y1312" t="str">
        <f t="shared" si="80"/>
        <v>Mo Alie-Cox</v>
      </c>
      <c r="Z1312" t="str">
        <f t="shared" si="81"/>
        <v>2018-Mo Alie-Cox</v>
      </c>
      <c r="AA1312" s="13">
        <f t="shared" si="82"/>
        <v>236.44444444444446</v>
      </c>
      <c r="AB1312">
        <f t="shared" si="83"/>
        <v>88.888888888888886</v>
      </c>
    </row>
    <row r="1313" spans="1:28" x14ac:dyDescent="0.2">
      <c r="A1313">
        <v>2018</v>
      </c>
      <c r="B1313" s="1">
        <v>322</v>
      </c>
      <c r="C1313" s="2" t="s">
        <v>1041</v>
      </c>
      <c r="D1313" s="2" t="s">
        <v>16</v>
      </c>
      <c r="E1313" s="2">
        <v>25</v>
      </c>
      <c r="F1313" s="2" t="s">
        <v>311</v>
      </c>
      <c r="G1313" s="2">
        <v>16</v>
      </c>
      <c r="H1313" s="2">
        <v>10</v>
      </c>
      <c r="I1313" s="2">
        <v>8</v>
      </c>
      <c r="J1313" s="2">
        <v>7</v>
      </c>
      <c r="K1313" s="2">
        <v>48</v>
      </c>
      <c r="L1313" s="2">
        <v>0</v>
      </c>
      <c r="M1313" s="2">
        <v>1</v>
      </c>
      <c r="N1313" s="2">
        <v>40</v>
      </c>
      <c r="O1313" s="2">
        <v>5.7</v>
      </c>
      <c r="P1313" s="2">
        <v>8</v>
      </c>
      <c r="Q1313" s="2">
        <v>1.1000000000000001</v>
      </c>
      <c r="R1313" s="2">
        <v>5</v>
      </c>
      <c r="S1313" s="2">
        <v>0</v>
      </c>
      <c r="T1313" s="3"/>
      <c r="U1313" s="2">
        <v>0</v>
      </c>
      <c r="V1313" s="2">
        <v>0</v>
      </c>
      <c r="W1313" s="2">
        <v>0</v>
      </c>
      <c r="X1313" s="2">
        <v>91.7</v>
      </c>
      <c r="Y1313" t="str">
        <f t="shared" si="80"/>
        <v>Antony Auclair</v>
      </c>
      <c r="Z1313" t="str">
        <f t="shared" si="81"/>
        <v>2018-Antony Auclair</v>
      </c>
      <c r="AA1313" s="13">
        <f t="shared" si="82"/>
        <v>48</v>
      </c>
      <c r="AB1313">
        <f t="shared" si="83"/>
        <v>8</v>
      </c>
    </row>
    <row r="1314" spans="1:28" x14ac:dyDescent="0.2">
      <c r="A1314">
        <v>2018</v>
      </c>
      <c r="B1314" s="1">
        <v>323</v>
      </c>
      <c r="C1314" s="2" t="s">
        <v>313</v>
      </c>
      <c r="D1314" s="2" t="s">
        <v>109</v>
      </c>
      <c r="E1314" s="2">
        <v>28</v>
      </c>
      <c r="F1314" s="3"/>
      <c r="G1314" s="2">
        <v>16</v>
      </c>
      <c r="H1314" s="2">
        <v>2</v>
      </c>
      <c r="I1314" s="2">
        <v>12</v>
      </c>
      <c r="J1314" s="2">
        <v>7</v>
      </c>
      <c r="K1314" s="2">
        <v>67</v>
      </c>
      <c r="L1314" s="2">
        <v>1</v>
      </c>
      <c r="M1314" s="2">
        <v>3</v>
      </c>
      <c r="N1314" s="2">
        <v>51</v>
      </c>
      <c r="O1314" s="2">
        <v>7.3</v>
      </c>
      <c r="P1314" s="2">
        <v>16</v>
      </c>
      <c r="Q1314" s="2">
        <v>2.2999999999999998</v>
      </c>
      <c r="R1314" s="2">
        <v>8.8000000000000007</v>
      </c>
      <c r="S1314" s="2">
        <v>0</v>
      </c>
      <c r="T1314" s="3"/>
      <c r="U1314" s="2">
        <v>0</v>
      </c>
      <c r="V1314" s="2">
        <v>0</v>
      </c>
      <c r="W1314" s="2">
        <v>1</v>
      </c>
      <c r="X1314" s="2">
        <v>67</v>
      </c>
      <c r="Y1314" t="str">
        <f t="shared" si="80"/>
        <v>Derek Carrier</v>
      </c>
      <c r="Z1314" t="str">
        <f t="shared" si="81"/>
        <v>2018-Derek Carrier</v>
      </c>
      <c r="AA1314" s="13">
        <f t="shared" si="82"/>
        <v>67</v>
      </c>
      <c r="AB1314">
        <f t="shared" si="83"/>
        <v>16</v>
      </c>
    </row>
    <row r="1315" spans="1:28" x14ac:dyDescent="0.2">
      <c r="A1315">
        <v>2018</v>
      </c>
      <c r="B1315" s="1">
        <v>324</v>
      </c>
      <c r="C1315" s="2" t="s">
        <v>15</v>
      </c>
      <c r="D1315" s="2" t="s">
        <v>16</v>
      </c>
      <c r="E1315" s="2">
        <v>21</v>
      </c>
      <c r="F1315" s="3"/>
      <c r="G1315" s="2">
        <v>9</v>
      </c>
      <c r="H1315" s="2">
        <v>0</v>
      </c>
      <c r="I1315" s="2">
        <v>9</v>
      </c>
      <c r="J1315" s="2">
        <v>7</v>
      </c>
      <c r="K1315" s="2">
        <v>33</v>
      </c>
      <c r="L1315" s="2">
        <v>0</v>
      </c>
      <c r="M1315" s="2">
        <v>2</v>
      </c>
      <c r="N1315" s="2">
        <v>-9</v>
      </c>
      <c r="O1315" s="2">
        <v>-1.3</v>
      </c>
      <c r="P1315" s="2">
        <v>42</v>
      </c>
      <c r="Q1315" s="2">
        <v>6</v>
      </c>
      <c r="R1315" s="2">
        <v>-1.6</v>
      </c>
      <c r="S1315" s="2">
        <v>1</v>
      </c>
      <c r="T1315" s="2">
        <v>7</v>
      </c>
      <c r="U1315" s="2">
        <v>2</v>
      </c>
      <c r="V1315" s="2">
        <v>22.2</v>
      </c>
      <c r="W1315" s="2">
        <v>0</v>
      </c>
      <c r="X1315" s="2">
        <v>81.900000000000006</v>
      </c>
      <c r="Y1315" t="str">
        <f t="shared" si="80"/>
        <v>Ronald Jones II</v>
      </c>
      <c r="Z1315" t="str">
        <f t="shared" si="81"/>
        <v>2018-Ronald Jones II</v>
      </c>
      <c r="AA1315" s="13">
        <f t="shared" si="82"/>
        <v>58.666666666666664</v>
      </c>
      <c r="AB1315">
        <f t="shared" si="83"/>
        <v>74.666666666666671</v>
      </c>
    </row>
    <row r="1316" spans="1:28" x14ac:dyDescent="0.2">
      <c r="A1316">
        <v>2018</v>
      </c>
      <c r="B1316" s="1">
        <v>325</v>
      </c>
      <c r="C1316" s="2" t="s">
        <v>274</v>
      </c>
      <c r="D1316" s="2" t="s">
        <v>88</v>
      </c>
      <c r="E1316" s="2">
        <v>24</v>
      </c>
      <c r="F1316" s="3"/>
      <c r="G1316" s="2">
        <v>10</v>
      </c>
      <c r="H1316" s="2">
        <v>0</v>
      </c>
      <c r="I1316" s="2">
        <v>7</v>
      </c>
      <c r="J1316" s="2">
        <v>7</v>
      </c>
      <c r="K1316" s="2">
        <v>37</v>
      </c>
      <c r="L1316" s="2">
        <v>0</v>
      </c>
      <c r="M1316" s="2">
        <v>1</v>
      </c>
      <c r="N1316" s="2">
        <v>-2</v>
      </c>
      <c r="O1316" s="2">
        <v>-0.3</v>
      </c>
      <c r="P1316" s="2">
        <v>39</v>
      </c>
      <c r="Q1316" s="2">
        <v>5.6</v>
      </c>
      <c r="R1316" s="2">
        <v>-0.3</v>
      </c>
      <c r="S1316" s="2">
        <v>0</v>
      </c>
      <c r="T1316" s="3"/>
      <c r="U1316" s="2">
        <v>0</v>
      </c>
      <c r="V1316" s="2">
        <v>0</v>
      </c>
      <c r="W1316" s="2">
        <v>0</v>
      </c>
      <c r="X1316" s="2">
        <v>88.7</v>
      </c>
      <c r="Y1316" t="str">
        <f t="shared" si="80"/>
        <v>T.J. Logan</v>
      </c>
      <c r="Z1316" t="str">
        <f t="shared" si="81"/>
        <v>2018-T.J. Logan</v>
      </c>
      <c r="AA1316" s="13">
        <f t="shared" si="82"/>
        <v>59.2</v>
      </c>
      <c r="AB1316">
        <f t="shared" si="83"/>
        <v>62.4</v>
      </c>
    </row>
    <row r="1317" spans="1:28" x14ac:dyDescent="0.2">
      <c r="A1317">
        <v>2018</v>
      </c>
      <c r="B1317" s="1">
        <v>326</v>
      </c>
      <c r="C1317" s="2" t="s">
        <v>105</v>
      </c>
      <c r="D1317" s="2" t="s">
        <v>81</v>
      </c>
      <c r="E1317" s="2">
        <v>23</v>
      </c>
      <c r="F1317" s="2" t="s">
        <v>17</v>
      </c>
      <c r="G1317" s="2">
        <v>13</v>
      </c>
      <c r="H1317" s="2">
        <v>8</v>
      </c>
      <c r="I1317" s="2">
        <v>11</v>
      </c>
      <c r="J1317" s="2">
        <v>7</v>
      </c>
      <c r="K1317" s="2">
        <v>50</v>
      </c>
      <c r="L1317" s="2">
        <v>0</v>
      </c>
      <c r="M1317" s="2">
        <v>3</v>
      </c>
      <c r="N1317" s="2">
        <v>0</v>
      </c>
      <c r="O1317" s="2">
        <v>0</v>
      </c>
      <c r="P1317" s="2">
        <v>50</v>
      </c>
      <c r="Q1317" s="2">
        <v>7.1</v>
      </c>
      <c r="R1317" s="2">
        <v>1</v>
      </c>
      <c r="S1317" s="2">
        <v>0</v>
      </c>
      <c r="T1317" s="3"/>
      <c r="U1317" s="2">
        <v>2</v>
      </c>
      <c r="V1317" s="2">
        <v>18.2</v>
      </c>
      <c r="W1317" s="2">
        <v>0</v>
      </c>
      <c r="X1317" s="2">
        <v>74.099999999999994</v>
      </c>
      <c r="Y1317" t="str">
        <f t="shared" si="80"/>
        <v>Sony Michel</v>
      </c>
      <c r="Z1317" t="str">
        <f t="shared" si="81"/>
        <v>2018-Sony Michel</v>
      </c>
      <c r="AA1317" s="13">
        <f t="shared" si="82"/>
        <v>61.53846153846154</v>
      </c>
      <c r="AB1317">
        <f t="shared" si="83"/>
        <v>61.53846153846154</v>
      </c>
    </row>
    <row r="1318" spans="1:28" x14ac:dyDescent="0.2">
      <c r="A1318">
        <v>2018</v>
      </c>
      <c r="B1318" s="1">
        <v>327</v>
      </c>
      <c r="C1318" s="2" t="s">
        <v>526</v>
      </c>
      <c r="D1318" s="2" t="s">
        <v>88</v>
      </c>
      <c r="E1318" s="2">
        <v>26</v>
      </c>
      <c r="F1318" s="3"/>
      <c r="G1318" s="2">
        <v>14</v>
      </c>
      <c r="H1318" s="2">
        <v>2</v>
      </c>
      <c r="I1318" s="2">
        <v>19</v>
      </c>
      <c r="J1318" s="2">
        <v>7</v>
      </c>
      <c r="K1318" s="2">
        <v>64</v>
      </c>
      <c r="L1318" s="2">
        <v>0</v>
      </c>
      <c r="M1318" s="2">
        <v>4</v>
      </c>
      <c r="N1318" s="2">
        <v>40</v>
      </c>
      <c r="O1318" s="2">
        <v>5.7</v>
      </c>
      <c r="P1318" s="2">
        <v>24</v>
      </c>
      <c r="Q1318" s="2">
        <v>3.4</v>
      </c>
      <c r="R1318" s="2">
        <v>18.8</v>
      </c>
      <c r="S1318" s="2">
        <v>0</v>
      </c>
      <c r="T1318" s="3"/>
      <c r="U1318" s="2">
        <v>0</v>
      </c>
      <c r="V1318" s="2">
        <v>0</v>
      </c>
      <c r="W1318" s="2">
        <v>2</v>
      </c>
      <c r="X1318" s="2">
        <v>7.2</v>
      </c>
      <c r="Y1318" t="str">
        <f t="shared" si="80"/>
        <v>JJ Nelson</v>
      </c>
      <c r="Z1318" t="str">
        <f t="shared" si="81"/>
        <v>2018-JJ Nelson</v>
      </c>
      <c r="AA1318" s="13">
        <f t="shared" si="82"/>
        <v>73.142857142857139</v>
      </c>
      <c r="AB1318">
        <f t="shared" si="83"/>
        <v>27.428571428571427</v>
      </c>
    </row>
    <row r="1319" spans="1:28" x14ac:dyDescent="0.2">
      <c r="A1319">
        <v>2018</v>
      </c>
      <c r="B1319" s="1">
        <v>328</v>
      </c>
      <c r="C1319" s="2" t="s">
        <v>283</v>
      </c>
      <c r="D1319" s="2" t="s">
        <v>90</v>
      </c>
      <c r="E1319" s="2">
        <v>27</v>
      </c>
      <c r="F1319" s="3"/>
      <c r="G1319" s="2">
        <v>8</v>
      </c>
      <c r="H1319" s="2">
        <v>1</v>
      </c>
      <c r="I1319" s="2">
        <v>10</v>
      </c>
      <c r="J1319" s="2">
        <v>7</v>
      </c>
      <c r="K1319" s="2">
        <v>56</v>
      </c>
      <c r="L1319" s="2">
        <v>0</v>
      </c>
      <c r="M1319" s="2">
        <v>3</v>
      </c>
      <c r="N1319" s="2">
        <v>-3</v>
      </c>
      <c r="O1319" s="2">
        <v>-0.4</v>
      </c>
      <c r="P1319" s="2">
        <v>59</v>
      </c>
      <c r="Q1319" s="2">
        <v>8.4</v>
      </c>
      <c r="R1319" s="2">
        <v>0.6</v>
      </c>
      <c r="S1319" s="2">
        <v>0</v>
      </c>
      <c r="T1319" s="3"/>
      <c r="U1319" s="2">
        <v>2</v>
      </c>
      <c r="V1319" s="2">
        <v>20</v>
      </c>
      <c r="W1319" s="2">
        <v>0</v>
      </c>
      <c r="X1319" s="2">
        <v>83.7</v>
      </c>
      <c r="Y1319" t="str">
        <f t="shared" si="80"/>
        <v>Zach Zenner</v>
      </c>
      <c r="Z1319" t="str">
        <f t="shared" si="81"/>
        <v>2018-Zach Zenner</v>
      </c>
      <c r="AA1319" s="13">
        <f t="shared" si="82"/>
        <v>112</v>
      </c>
      <c r="AB1319">
        <f t="shared" si="83"/>
        <v>118</v>
      </c>
    </row>
    <row r="1320" spans="1:28" x14ac:dyDescent="0.2">
      <c r="A1320">
        <v>2018</v>
      </c>
      <c r="B1320" s="1">
        <v>329</v>
      </c>
      <c r="C1320" s="2" t="s">
        <v>1042</v>
      </c>
      <c r="D1320" s="2" t="s">
        <v>47</v>
      </c>
      <c r="E1320" s="2">
        <v>29</v>
      </c>
      <c r="F1320" s="3"/>
      <c r="G1320" s="2">
        <v>5</v>
      </c>
      <c r="H1320" s="2">
        <v>1</v>
      </c>
      <c r="I1320" s="2">
        <v>7</v>
      </c>
      <c r="J1320" s="2">
        <v>6</v>
      </c>
      <c r="K1320" s="2">
        <v>53</v>
      </c>
      <c r="L1320" s="2">
        <v>0</v>
      </c>
      <c r="M1320" s="2">
        <v>2</v>
      </c>
      <c r="N1320" s="2">
        <v>42</v>
      </c>
      <c r="O1320" s="2">
        <v>7</v>
      </c>
      <c r="P1320" s="2">
        <v>11</v>
      </c>
      <c r="Q1320" s="2">
        <v>1.8</v>
      </c>
      <c r="R1320" s="2">
        <v>6.7</v>
      </c>
      <c r="S1320" s="2">
        <v>0</v>
      </c>
      <c r="T1320" s="3"/>
      <c r="U1320" s="2">
        <v>0</v>
      </c>
      <c r="V1320" s="2">
        <v>0</v>
      </c>
      <c r="W1320" s="2">
        <v>0</v>
      </c>
      <c r="X1320" s="2">
        <v>98.2</v>
      </c>
      <c r="Y1320" t="str">
        <f t="shared" si="80"/>
        <v>Kamar Aiken</v>
      </c>
      <c r="Z1320" t="str">
        <f t="shared" si="81"/>
        <v>2018-Kamar Aiken</v>
      </c>
      <c r="AA1320" s="13">
        <f t="shared" si="82"/>
        <v>169.6</v>
      </c>
      <c r="AB1320">
        <f t="shared" si="83"/>
        <v>35.200000000000003</v>
      </c>
    </row>
    <row r="1321" spans="1:28" x14ac:dyDescent="0.2">
      <c r="A1321">
        <v>2018</v>
      </c>
      <c r="B1321" s="1">
        <v>330</v>
      </c>
      <c r="C1321" s="2" t="s">
        <v>548</v>
      </c>
      <c r="D1321" s="2" t="s">
        <v>31</v>
      </c>
      <c r="E1321" s="2">
        <v>28</v>
      </c>
      <c r="F1321" s="2" t="s">
        <v>217</v>
      </c>
      <c r="G1321" s="2">
        <v>16</v>
      </c>
      <c r="H1321" s="2">
        <v>6</v>
      </c>
      <c r="I1321" s="2">
        <v>9</v>
      </c>
      <c r="J1321" s="2">
        <v>6</v>
      </c>
      <c r="K1321" s="2">
        <v>41</v>
      </c>
      <c r="L1321" s="2">
        <v>0</v>
      </c>
      <c r="M1321" s="2">
        <v>1</v>
      </c>
      <c r="N1321" s="2">
        <v>6</v>
      </c>
      <c r="O1321" s="2">
        <v>1</v>
      </c>
      <c r="P1321" s="2">
        <v>35</v>
      </c>
      <c r="Q1321" s="2">
        <v>5.8</v>
      </c>
      <c r="R1321" s="2">
        <v>3.6</v>
      </c>
      <c r="S1321" s="2">
        <v>1</v>
      </c>
      <c r="T1321" s="2">
        <v>6</v>
      </c>
      <c r="U1321" s="2">
        <v>0</v>
      </c>
      <c r="V1321" s="2">
        <v>0</v>
      </c>
      <c r="W1321" s="2">
        <v>0</v>
      </c>
      <c r="X1321" s="2">
        <v>76.599999999999994</v>
      </c>
      <c r="Y1321" t="str">
        <f t="shared" si="80"/>
        <v>Tommy Bohanon</v>
      </c>
      <c r="Z1321" t="str">
        <f t="shared" si="81"/>
        <v>2018-Tommy Bohanon</v>
      </c>
      <c r="AA1321" s="13">
        <f t="shared" si="82"/>
        <v>41</v>
      </c>
      <c r="AB1321">
        <f t="shared" si="83"/>
        <v>35</v>
      </c>
    </row>
    <row r="1322" spans="1:28" x14ac:dyDescent="0.2">
      <c r="A1322">
        <v>2018</v>
      </c>
      <c r="B1322" s="1">
        <v>331</v>
      </c>
      <c r="C1322" s="2" t="s">
        <v>1043</v>
      </c>
      <c r="D1322" s="2" t="s">
        <v>115</v>
      </c>
      <c r="E1322" s="2">
        <v>28</v>
      </c>
      <c r="F1322" s="3"/>
      <c r="G1322" s="2">
        <v>8</v>
      </c>
      <c r="H1322" s="2">
        <v>1</v>
      </c>
      <c r="I1322" s="2">
        <v>10</v>
      </c>
      <c r="J1322" s="2">
        <v>6</v>
      </c>
      <c r="K1322" s="2">
        <v>60</v>
      </c>
      <c r="L1322" s="2">
        <v>1</v>
      </c>
      <c r="M1322" s="2">
        <v>4</v>
      </c>
      <c r="N1322" s="2">
        <v>59</v>
      </c>
      <c r="O1322" s="2">
        <v>9.8000000000000007</v>
      </c>
      <c r="P1322" s="2">
        <v>1</v>
      </c>
      <c r="Q1322" s="2">
        <v>0.2</v>
      </c>
      <c r="R1322" s="2">
        <v>13.8</v>
      </c>
      <c r="S1322" s="2">
        <v>0</v>
      </c>
      <c r="T1322" s="3"/>
      <c r="U1322" s="2">
        <v>0</v>
      </c>
      <c r="V1322" s="2">
        <v>0</v>
      </c>
      <c r="W1322" s="3"/>
      <c r="X1322" s="2">
        <v>110.4</v>
      </c>
      <c r="Y1322" t="str">
        <f t="shared" si="80"/>
        <v>Brice Butler</v>
      </c>
      <c r="Z1322" t="str">
        <f t="shared" si="81"/>
        <v>2018-Brice Butler</v>
      </c>
      <c r="AA1322" s="13">
        <f t="shared" si="82"/>
        <v>120</v>
      </c>
      <c r="AB1322">
        <f t="shared" si="83"/>
        <v>2</v>
      </c>
    </row>
    <row r="1323" spans="1:28" x14ac:dyDescent="0.2">
      <c r="A1323">
        <v>2018</v>
      </c>
      <c r="B1323" s="1">
        <v>332</v>
      </c>
      <c r="C1323" s="2" t="s">
        <v>494</v>
      </c>
      <c r="D1323" s="2" t="s">
        <v>23</v>
      </c>
      <c r="E1323" s="2">
        <v>24</v>
      </c>
      <c r="F1323" s="3"/>
      <c r="G1323" s="2">
        <v>6</v>
      </c>
      <c r="H1323" s="2">
        <v>0</v>
      </c>
      <c r="I1323" s="2">
        <v>7</v>
      </c>
      <c r="J1323" s="2">
        <v>6</v>
      </c>
      <c r="K1323" s="2">
        <v>51</v>
      </c>
      <c r="L1323" s="2">
        <v>0</v>
      </c>
      <c r="M1323" s="2">
        <v>4</v>
      </c>
      <c r="N1323" s="2">
        <v>-3</v>
      </c>
      <c r="O1323" s="2">
        <v>-0.5</v>
      </c>
      <c r="P1323" s="2">
        <v>54</v>
      </c>
      <c r="Q1323" s="2">
        <v>9</v>
      </c>
      <c r="R1323" s="2">
        <v>-0.9</v>
      </c>
      <c r="S1323" s="2">
        <v>1</v>
      </c>
      <c r="T1323" s="2">
        <v>6</v>
      </c>
      <c r="U1323" s="2">
        <v>0</v>
      </c>
      <c r="V1323" s="2">
        <v>0</v>
      </c>
      <c r="W1323" s="2">
        <v>0</v>
      </c>
      <c r="X1323" s="2">
        <v>97</v>
      </c>
      <c r="Y1323" t="str">
        <f t="shared" si="80"/>
        <v>Kenneth Dixon</v>
      </c>
      <c r="Z1323" t="str">
        <f t="shared" si="81"/>
        <v>2018-Kenneth Dixon</v>
      </c>
      <c r="AA1323" s="13">
        <f t="shared" si="82"/>
        <v>136</v>
      </c>
      <c r="AB1323">
        <f t="shared" si="83"/>
        <v>144</v>
      </c>
    </row>
    <row r="1324" spans="1:28" x14ac:dyDescent="0.2">
      <c r="A1324">
        <v>2018</v>
      </c>
      <c r="B1324" s="1">
        <v>333</v>
      </c>
      <c r="C1324" s="2" t="s">
        <v>246</v>
      </c>
      <c r="D1324" s="2" t="s">
        <v>33</v>
      </c>
      <c r="E1324" s="2">
        <v>22</v>
      </c>
      <c r="F1324" s="3"/>
      <c r="G1324" s="2">
        <v>15</v>
      </c>
      <c r="H1324" s="2">
        <v>0</v>
      </c>
      <c r="I1324" s="2">
        <v>10</v>
      </c>
      <c r="J1324" s="2">
        <v>6</v>
      </c>
      <c r="K1324" s="2">
        <v>63</v>
      </c>
      <c r="L1324" s="2">
        <v>0</v>
      </c>
      <c r="M1324" s="2">
        <v>2</v>
      </c>
      <c r="N1324" s="2">
        <v>44</v>
      </c>
      <c r="O1324" s="2">
        <v>7.3</v>
      </c>
      <c r="P1324" s="2">
        <v>19</v>
      </c>
      <c r="Q1324" s="2">
        <v>3.2</v>
      </c>
      <c r="R1324" s="2">
        <v>10.5</v>
      </c>
      <c r="S1324" s="2">
        <v>0</v>
      </c>
      <c r="T1324" s="3"/>
      <c r="U1324" s="2">
        <v>2</v>
      </c>
      <c r="V1324" s="2">
        <v>20</v>
      </c>
      <c r="W1324" s="2">
        <v>0</v>
      </c>
      <c r="X1324" s="2">
        <v>78.3</v>
      </c>
      <c r="Y1324" t="str">
        <f t="shared" si="80"/>
        <v>Russell Gage</v>
      </c>
      <c r="Z1324" t="str">
        <f t="shared" si="81"/>
        <v>2018-Russell Gage</v>
      </c>
      <c r="AA1324" s="13">
        <f t="shared" si="82"/>
        <v>67.2</v>
      </c>
      <c r="AB1324">
        <f t="shared" si="83"/>
        <v>20.266666666666666</v>
      </c>
    </row>
    <row r="1325" spans="1:28" x14ac:dyDescent="0.2">
      <c r="A1325">
        <v>2018</v>
      </c>
      <c r="B1325" s="1">
        <v>334</v>
      </c>
      <c r="C1325" s="2" t="s">
        <v>1044</v>
      </c>
      <c r="D1325" s="2" t="s">
        <v>31</v>
      </c>
      <c r="E1325" s="2">
        <v>26</v>
      </c>
      <c r="F1325" s="3"/>
      <c r="G1325" s="2">
        <v>8</v>
      </c>
      <c r="H1325" s="2">
        <v>1</v>
      </c>
      <c r="I1325" s="2">
        <v>8</v>
      </c>
      <c r="J1325" s="2">
        <v>6</v>
      </c>
      <c r="K1325" s="2">
        <v>60</v>
      </c>
      <c r="L1325" s="2">
        <v>0</v>
      </c>
      <c r="M1325" s="2">
        <v>3</v>
      </c>
      <c r="N1325" s="2">
        <v>45</v>
      </c>
      <c r="O1325" s="2">
        <v>7.5</v>
      </c>
      <c r="P1325" s="2">
        <v>15</v>
      </c>
      <c r="Q1325" s="2">
        <v>2.5</v>
      </c>
      <c r="R1325" s="2">
        <v>7.5</v>
      </c>
      <c r="S1325" s="2">
        <v>0</v>
      </c>
      <c r="T1325" s="3"/>
      <c r="U1325" s="2">
        <v>1</v>
      </c>
      <c r="V1325" s="2">
        <v>12.5</v>
      </c>
      <c r="W1325" s="2">
        <v>0</v>
      </c>
      <c r="X1325" s="2">
        <v>95.8</v>
      </c>
      <c r="Y1325" t="str">
        <f t="shared" si="80"/>
        <v>Rashad Greene</v>
      </c>
      <c r="Z1325" t="str">
        <f t="shared" si="81"/>
        <v>2018-Rashad Greene</v>
      </c>
      <c r="AA1325" s="13">
        <f t="shared" si="82"/>
        <v>120</v>
      </c>
      <c r="AB1325">
        <f t="shared" si="83"/>
        <v>30</v>
      </c>
    </row>
    <row r="1326" spans="1:28" x14ac:dyDescent="0.2">
      <c r="A1326">
        <v>2018</v>
      </c>
      <c r="B1326" s="1">
        <v>335</v>
      </c>
      <c r="C1326" s="2" t="s">
        <v>1045</v>
      </c>
      <c r="D1326" s="2" t="s">
        <v>72</v>
      </c>
      <c r="E1326" s="2">
        <v>26</v>
      </c>
      <c r="F1326" s="3"/>
      <c r="G1326" s="2">
        <v>16</v>
      </c>
      <c r="H1326" s="2">
        <v>2</v>
      </c>
      <c r="I1326" s="2">
        <v>8</v>
      </c>
      <c r="J1326" s="2">
        <v>6</v>
      </c>
      <c r="K1326" s="2">
        <v>86</v>
      </c>
      <c r="L1326" s="2">
        <v>0</v>
      </c>
      <c r="M1326" s="2">
        <v>4</v>
      </c>
      <c r="N1326" s="2">
        <v>30</v>
      </c>
      <c r="O1326" s="2">
        <v>5</v>
      </c>
      <c r="P1326" s="2">
        <v>56</v>
      </c>
      <c r="Q1326" s="2">
        <v>9.3000000000000007</v>
      </c>
      <c r="R1326" s="2">
        <v>7</v>
      </c>
      <c r="S1326" s="2">
        <v>0</v>
      </c>
      <c r="T1326" s="3"/>
      <c r="U1326" s="2">
        <v>0</v>
      </c>
      <c r="V1326" s="2">
        <v>0</v>
      </c>
      <c r="W1326" s="2">
        <v>0</v>
      </c>
      <c r="X1326" s="2">
        <v>109.4</v>
      </c>
      <c r="Y1326" t="str">
        <f t="shared" si="80"/>
        <v>Xavier Grimble</v>
      </c>
      <c r="Z1326" t="str">
        <f t="shared" si="81"/>
        <v>2018-Xavier Grimble</v>
      </c>
      <c r="AA1326" s="13">
        <f t="shared" si="82"/>
        <v>86</v>
      </c>
      <c r="AB1326">
        <f t="shared" si="83"/>
        <v>56</v>
      </c>
    </row>
    <row r="1327" spans="1:28" x14ac:dyDescent="0.2">
      <c r="A1327">
        <v>2018</v>
      </c>
      <c r="B1327" s="1">
        <v>336</v>
      </c>
      <c r="C1327" s="2" t="s">
        <v>1046</v>
      </c>
      <c r="D1327" s="2" t="s">
        <v>31</v>
      </c>
      <c r="E1327" s="2">
        <v>24</v>
      </c>
      <c r="F1327" s="3"/>
      <c r="G1327" s="2">
        <v>4</v>
      </c>
      <c r="H1327" s="2">
        <v>2</v>
      </c>
      <c r="I1327" s="2">
        <v>8</v>
      </c>
      <c r="J1327" s="2">
        <v>6</v>
      </c>
      <c r="K1327" s="2">
        <v>61</v>
      </c>
      <c r="L1327" s="2">
        <v>0</v>
      </c>
      <c r="M1327" s="2">
        <v>2</v>
      </c>
      <c r="N1327" s="2">
        <v>43</v>
      </c>
      <c r="O1327" s="2">
        <v>7.2</v>
      </c>
      <c r="P1327" s="2">
        <v>18</v>
      </c>
      <c r="Q1327" s="2">
        <v>3</v>
      </c>
      <c r="R1327" s="2">
        <v>7.9</v>
      </c>
      <c r="S1327" s="2">
        <v>0</v>
      </c>
      <c r="T1327" s="3"/>
      <c r="U1327" s="2">
        <v>0</v>
      </c>
      <c r="V1327" s="2">
        <v>0</v>
      </c>
      <c r="W1327" s="2">
        <v>0</v>
      </c>
      <c r="X1327" s="2">
        <v>96.4</v>
      </c>
      <c r="Y1327" t="str">
        <f t="shared" si="80"/>
        <v>David Grinnage</v>
      </c>
      <c r="Z1327" t="str">
        <f t="shared" si="81"/>
        <v>2018-David Grinnage</v>
      </c>
      <c r="AA1327" s="13">
        <f t="shared" si="82"/>
        <v>244</v>
      </c>
      <c r="AB1327">
        <f t="shared" si="83"/>
        <v>72</v>
      </c>
    </row>
    <row r="1328" spans="1:28" x14ac:dyDescent="0.2">
      <c r="A1328">
        <v>2018</v>
      </c>
      <c r="B1328" s="1">
        <v>337</v>
      </c>
      <c r="C1328" s="2" t="s">
        <v>539</v>
      </c>
      <c r="D1328" s="2" t="s">
        <v>109</v>
      </c>
      <c r="E1328" s="2">
        <v>31</v>
      </c>
      <c r="F1328" s="3"/>
      <c r="G1328" s="2">
        <v>15</v>
      </c>
      <c r="H1328" s="2">
        <v>1</v>
      </c>
      <c r="I1328" s="2">
        <v>6</v>
      </c>
      <c r="J1328" s="2">
        <v>6</v>
      </c>
      <c r="K1328" s="2">
        <v>40</v>
      </c>
      <c r="L1328" s="2">
        <v>0</v>
      </c>
      <c r="M1328" s="2">
        <v>1</v>
      </c>
      <c r="N1328" s="2">
        <v>-7</v>
      </c>
      <c r="O1328" s="2">
        <v>-1.2</v>
      </c>
      <c r="P1328" s="2">
        <v>47</v>
      </c>
      <c r="Q1328" s="2">
        <v>7.8</v>
      </c>
      <c r="R1328" s="2">
        <v>-1.2</v>
      </c>
      <c r="S1328" s="2">
        <v>1</v>
      </c>
      <c r="T1328" s="2">
        <v>6</v>
      </c>
      <c r="U1328" s="2">
        <v>0</v>
      </c>
      <c r="V1328" s="2">
        <v>0</v>
      </c>
      <c r="W1328" s="2">
        <v>0</v>
      </c>
      <c r="X1328" s="2">
        <v>94.4</v>
      </c>
      <c r="Y1328" t="str">
        <f t="shared" si="80"/>
        <v>Dwayne Harris</v>
      </c>
      <c r="Z1328" t="str">
        <f t="shared" si="81"/>
        <v>2018-Dwayne Harris</v>
      </c>
      <c r="AA1328" s="13">
        <f t="shared" si="82"/>
        <v>42.666666666666664</v>
      </c>
      <c r="AB1328">
        <f t="shared" si="83"/>
        <v>50.133333333333333</v>
      </c>
    </row>
    <row r="1329" spans="1:28" x14ac:dyDescent="0.2">
      <c r="A1329">
        <v>2018</v>
      </c>
      <c r="B1329" s="1">
        <v>338</v>
      </c>
      <c r="C1329" s="2" t="s">
        <v>561</v>
      </c>
      <c r="D1329" s="2" t="s">
        <v>58</v>
      </c>
      <c r="E1329" s="2">
        <v>24</v>
      </c>
      <c r="F1329" s="3"/>
      <c r="G1329" s="2">
        <v>5</v>
      </c>
      <c r="H1329" s="2">
        <v>0</v>
      </c>
      <c r="I1329" s="2">
        <v>8</v>
      </c>
      <c r="J1329" s="2">
        <v>6</v>
      </c>
      <c r="K1329" s="2">
        <v>102</v>
      </c>
      <c r="L1329" s="2">
        <v>1</v>
      </c>
      <c r="M1329" s="2">
        <v>5</v>
      </c>
      <c r="N1329" s="2">
        <v>74</v>
      </c>
      <c r="O1329" s="2">
        <v>12.3</v>
      </c>
      <c r="P1329" s="2">
        <v>28</v>
      </c>
      <c r="Q1329" s="2">
        <v>4.7</v>
      </c>
      <c r="R1329" s="2">
        <v>13.8</v>
      </c>
      <c r="S1329" s="2">
        <v>0</v>
      </c>
      <c r="T1329" s="3"/>
      <c r="U1329" s="2">
        <v>1</v>
      </c>
      <c r="V1329" s="2">
        <v>12.5</v>
      </c>
      <c r="W1329" s="2">
        <v>0</v>
      </c>
      <c r="X1329" s="2">
        <v>156.19999999999999</v>
      </c>
      <c r="Y1329" t="str">
        <f t="shared" si="80"/>
        <v>Marcus Johnson</v>
      </c>
      <c r="Z1329" t="str">
        <f t="shared" si="81"/>
        <v>2018-Marcus Johnson</v>
      </c>
      <c r="AA1329" s="13">
        <f t="shared" si="82"/>
        <v>326.39999999999998</v>
      </c>
      <c r="AB1329">
        <f t="shared" si="83"/>
        <v>89.6</v>
      </c>
    </row>
    <row r="1330" spans="1:28" x14ac:dyDescent="0.2">
      <c r="A1330">
        <v>2018</v>
      </c>
      <c r="B1330" s="1">
        <v>339</v>
      </c>
      <c r="C1330" s="2" t="s">
        <v>93</v>
      </c>
      <c r="D1330" s="2" t="s">
        <v>53</v>
      </c>
      <c r="E1330" s="2">
        <v>26</v>
      </c>
      <c r="F1330" s="3"/>
      <c r="G1330" s="2">
        <v>9</v>
      </c>
      <c r="H1330" s="2">
        <v>0</v>
      </c>
      <c r="I1330" s="2">
        <v>7</v>
      </c>
      <c r="J1330" s="2">
        <v>6</v>
      </c>
      <c r="K1330" s="2">
        <v>25</v>
      </c>
      <c r="L1330" s="2">
        <v>0</v>
      </c>
      <c r="M1330" s="2">
        <v>1</v>
      </c>
      <c r="N1330" s="2">
        <v>-19</v>
      </c>
      <c r="O1330" s="2">
        <v>-3.2</v>
      </c>
      <c r="P1330" s="2">
        <v>44</v>
      </c>
      <c r="Q1330" s="2">
        <v>7.3</v>
      </c>
      <c r="R1330" s="2">
        <v>-0.6</v>
      </c>
      <c r="S1330" s="2">
        <v>0</v>
      </c>
      <c r="T1330" s="3"/>
      <c r="U1330" s="2">
        <v>0</v>
      </c>
      <c r="V1330" s="2">
        <v>0</v>
      </c>
      <c r="W1330" s="2">
        <v>0</v>
      </c>
      <c r="X1330" s="2">
        <v>81.5</v>
      </c>
      <c r="Y1330" t="str">
        <f t="shared" si="80"/>
        <v>Raheem Mostert</v>
      </c>
      <c r="Z1330" t="str">
        <f t="shared" si="81"/>
        <v>2018-Raheem Mostert</v>
      </c>
      <c r="AA1330" s="13">
        <f t="shared" si="82"/>
        <v>44.444444444444443</v>
      </c>
      <c r="AB1330">
        <f t="shared" si="83"/>
        <v>78.222222222222229</v>
      </c>
    </row>
    <row r="1331" spans="1:28" x14ac:dyDescent="0.2">
      <c r="A1331">
        <v>2018</v>
      </c>
      <c r="B1331" s="1">
        <v>340</v>
      </c>
      <c r="C1331" s="2" t="s">
        <v>1047</v>
      </c>
      <c r="D1331" s="2" t="s">
        <v>78</v>
      </c>
      <c r="E1331" s="2">
        <v>23</v>
      </c>
      <c r="F1331" s="3"/>
      <c r="G1331" s="2">
        <v>15</v>
      </c>
      <c r="H1331" s="2">
        <v>2</v>
      </c>
      <c r="I1331" s="2">
        <v>11</v>
      </c>
      <c r="J1331" s="2">
        <v>6</v>
      </c>
      <c r="K1331" s="2">
        <v>50</v>
      </c>
      <c r="L1331" s="2">
        <v>0</v>
      </c>
      <c r="M1331" s="2">
        <v>2</v>
      </c>
      <c r="N1331" s="2">
        <v>43</v>
      </c>
      <c r="O1331" s="2">
        <v>7.2</v>
      </c>
      <c r="P1331" s="2">
        <v>7</v>
      </c>
      <c r="Q1331" s="2">
        <v>1.2</v>
      </c>
      <c r="R1331" s="2">
        <v>4.3</v>
      </c>
      <c r="S1331" s="2">
        <v>0</v>
      </c>
      <c r="T1331" s="3"/>
      <c r="U1331" s="2">
        <v>0</v>
      </c>
      <c r="V1331" s="2">
        <v>0</v>
      </c>
      <c r="W1331" s="2">
        <v>1</v>
      </c>
      <c r="X1331" s="2">
        <v>28.6</v>
      </c>
      <c r="Y1331" t="str">
        <f t="shared" si="80"/>
        <v>Durham Smythe</v>
      </c>
      <c r="Z1331" t="str">
        <f t="shared" si="81"/>
        <v>2018-Durham Smythe</v>
      </c>
      <c r="AA1331" s="13">
        <f t="shared" si="82"/>
        <v>53.333333333333336</v>
      </c>
      <c r="AB1331">
        <f t="shared" si="83"/>
        <v>7.4666666666666668</v>
      </c>
    </row>
    <row r="1332" spans="1:28" x14ac:dyDescent="0.2">
      <c r="A1332">
        <v>2018</v>
      </c>
      <c r="B1332" s="1">
        <v>341</v>
      </c>
      <c r="C1332" s="2" t="s">
        <v>1048</v>
      </c>
      <c r="D1332" s="2" t="s">
        <v>68</v>
      </c>
      <c r="E1332" s="2">
        <v>26</v>
      </c>
      <c r="F1332" s="3"/>
      <c r="G1332" s="2">
        <v>5</v>
      </c>
      <c r="H1332" s="2">
        <v>4</v>
      </c>
      <c r="I1332" s="2">
        <v>8</v>
      </c>
      <c r="J1332" s="2">
        <v>6</v>
      </c>
      <c r="K1332" s="2">
        <v>47</v>
      </c>
      <c r="L1332" s="2">
        <v>0</v>
      </c>
      <c r="M1332" s="2">
        <v>2</v>
      </c>
      <c r="N1332" s="2">
        <v>18</v>
      </c>
      <c r="O1332" s="2">
        <v>3</v>
      </c>
      <c r="P1332" s="2">
        <v>29</v>
      </c>
      <c r="Q1332" s="2">
        <v>4.8</v>
      </c>
      <c r="R1332" s="2">
        <v>3.9</v>
      </c>
      <c r="S1332" s="2">
        <v>1</v>
      </c>
      <c r="T1332" s="2">
        <v>6</v>
      </c>
      <c r="U1332" s="2">
        <v>0</v>
      </c>
      <c r="V1332" s="2">
        <v>0</v>
      </c>
      <c r="W1332" s="2">
        <v>0</v>
      </c>
      <c r="X1332" s="2">
        <v>89.1</v>
      </c>
      <c r="Y1332" t="str">
        <f t="shared" si="80"/>
        <v>Neal Sterling</v>
      </c>
      <c r="Z1332" t="str">
        <f t="shared" si="81"/>
        <v>2018-Neal Sterling</v>
      </c>
      <c r="AA1332" s="13">
        <f t="shared" si="82"/>
        <v>150.4</v>
      </c>
      <c r="AB1332">
        <f t="shared" si="83"/>
        <v>92.8</v>
      </c>
    </row>
    <row r="1333" spans="1:28" x14ac:dyDescent="0.2">
      <c r="A1333">
        <v>2018</v>
      </c>
      <c r="B1333" s="1">
        <v>342</v>
      </c>
      <c r="C1333" s="2" t="s">
        <v>305</v>
      </c>
      <c r="D1333" s="2" t="s">
        <v>109</v>
      </c>
      <c r="E1333" s="2">
        <v>26</v>
      </c>
      <c r="F1333" s="3"/>
      <c r="G1333" s="2">
        <v>4</v>
      </c>
      <c r="H1333" s="2">
        <v>0</v>
      </c>
      <c r="I1333" s="2">
        <v>6</v>
      </c>
      <c r="J1333" s="2">
        <v>6</v>
      </c>
      <c r="K1333" s="2">
        <v>75</v>
      </c>
      <c r="L1333" s="2">
        <v>0</v>
      </c>
      <c r="M1333" s="2">
        <v>4</v>
      </c>
      <c r="N1333" s="2">
        <v>19</v>
      </c>
      <c r="O1333" s="2">
        <v>3.2</v>
      </c>
      <c r="P1333" s="2">
        <v>56</v>
      </c>
      <c r="Q1333" s="2">
        <v>9.3000000000000007</v>
      </c>
      <c r="R1333" s="2">
        <v>3.2</v>
      </c>
      <c r="S1333" s="2">
        <v>1</v>
      </c>
      <c r="T1333" s="2">
        <v>6</v>
      </c>
      <c r="U1333" s="2">
        <v>0</v>
      </c>
      <c r="V1333" s="2">
        <v>0</v>
      </c>
      <c r="W1333" s="2">
        <v>0</v>
      </c>
      <c r="X1333" s="2">
        <v>118.7</v>
      </c>
      <c r="Y1333" t="str">
        <f t="shared" si="80"/>
        <v>Darren Waller</v>
      </c>
      <c r="Z1333" t="str">
        <f t="shared" si="81"/>
        <v>2018-Darren Waller</v>
      </c>
      <c r="AA1333" s="13">
        <f t="shared" si="82"/>
        <v>300</v>
      </c>
      <c r="AB1333">
        <f t="shared" si="83"/>
        <v>224</v>
      </c>
    </row>
    <row r="1334" spans="1:28" x14ac:dyDescent="0.2">
      <c r="A1334">
        <v>2018</v>
      </c>
      <c r="B1334" s="1">
        <v>343</v>
      </c>
      <c r="C1334" s="2" t="s">
        <v>199</v>
      </c>
      <c r="D1334" s="2" t="s">
        <v>47</v>
      </c>
      <c r="E1334" s="2">
        <v>25</v>
      </c>
      <c r="F1334" s="3"/>
      <c r="G1334" s="2">
        <v>4</v>
      </c>
      <c r="H1334" s="2">
        <v>3</v>
      </c>
      <c r="I1334" s="2">
        <v>6</v>
      </c>
      <c r="J1334" s="2">
        <v>5</v>
      </c>
      <c r="K1334" s="2">
        <v>20</v>
      </c>
      <c r="L1334" s="2">
        <v>0</v>
      </c>
      <c r="M1334" s="2">
        <v>1</v>
      </c>
      <c r="N1334" s="2">
        <v>-10</v>
      </c>
      <c r="O1334" s="2">
        <v>-2</v>
      </c>
      <c r="P1334" s="2">
        <v>30</v>
      </c>
      <c r="Q1334" s="2">
        <v>6</v>
      </c>
      <c r="R1334" s="2">
        <v>0</v>
      </c>
      <c r="S1334" s="2">
        <v>1</v>
      </c>
      <c r="T1334" s="2">
        <v>5</v>
      </c>
      <c r="U1334" s="2">
        <v>0</v>
      </c>
      <c r="V1334" s="2">
        <v>0</v>
      </c>
      <c r="W1334" s="2">
        <v>0</v>
      </c>
      <c r="X1334" s="2">
        <v>80.599999999999994</v>
      </c>
      <c r="Y1334" t="str">
        <f t="shared" si="80"/>
        <v>Jay Ajayi</v>
      </c>
      <c r="Z1334" t="str">
        <f t="shared" si="81"/>
        <v>2018-Jay Ajayi</v>
      </c>
      <c r="AA1334" s="13">
        <f t="shared" si="82"/>
        <v>80</v>
      </c>
      <c r="AB1334">
        <f t="shared" si="83"/>
        <v>120</v>
      </c>
    </row>
    <row r="1335" spans="1:28" x14ac:dyDescent="0.2">
      <c r="A1335">
        <v>2018</v>
      </c>
      <c r="B1335" s="1">
        <v>344</v>
      </c>
      <c r="C1335" s="2" t="s">
        <v>189</v>
      </c>
      <c r="D1335" s="2" t="s">
        <v>115</v>
      </c>
      <c r="E1335" s="2">
        <v>27</v>
      </c>
      <c r="F1335" s="3"/>
      <c r="G1335" s="2">
        <v>11</v>
      </c>
      <c r="H1335" s="2">
        <v>3</v>
      </c>
      <c r="I1335" s="2">
        <v>9</v>
      </c>
      <c r="J1335" s="2">
        <v>5</v>
      </c>
      <c r="K1335" s="2">
        <v>41</v>
      </c>
      <c r="L1335" s="2">
        <v>1</v>
      </c>
      <c r="M1335" s="2">
        <v>2</v>
      </c>
      <c r="N1335" s="2">
        <v>-4</v>
      </c>
      <c r="O1335" s="2">
        <v>-0.8</v>
      </c>
      <c r="P1335" s="2">
        <v>45</v>
      </c>
      <c r="Q1335" s="2">
        <v>9</v>
      </c>
      <c r="R1335" s="2">
        <v>-0.3</v>
      </c>
      <c r="S1335" s="2">
        <v>1</v>
      </c>
      <c r="T1335" s="2">
        <v>5</v>
      </c>
      <c r="U1335" s="2">
        <v>2</v>
      </c>
      <c r="V1335" s="2">
        <v>22.2</v>
      </c>
      <c r="W1335" s="3"/>
      <c r="X1335" s="2">
        <v>104.4</v>
      </c>
      <c r="Y1335" t="str">
        <f t="shared" si="80"/>
        <v>C.J. Anderson</v>
      </c>
      <c r="Z1335" t="str">
        <f t="shared" si="81"/>
        <v>2018-C.J. Anderson</v>
      </c>
      <c r="AA1335" s="13">
        <f t="shared" si="82"/>
        <v>59.636363636363633</v>
      </c>
      <c r="AB1335">
        <f t="shared" si="83"/>
        <v>65.454545454545453</v>
      </c>
    </row>
    <row r="1336" spans="1:28" x14ac:dyDescent="0.2">
      <c r="A1336">
        <v>2018</v>
      </c>
      <c r="B1336" s="1">
        <v>345</v>
      </c>
      <c r="C1336" s="2" t="s">
        <v>96</v>
      </c>
      <c r="D1336" s="2" t="s">
        <v>64</v>
      </c>
      <c r="E1336" s="2">
        <v>25</v>
      </c>
      <c r="F1336" s="3"/>
      <c r="G1336" s="2">
        <v>12</v>
      </c>
      <c r="H1336" s="2">
        <v>0</v>
      </c>
      <c r="I1336" s="2">
        <v>7</v>
      </c>
      <c r="J1336" s="2">
        <v>5</v>
      </c>
      <c r="K1336" s="2">
        <v>52</v>
      </c>
      <c r="L1336" s="2">
        <v>1</v>
      </c>
      <c r="M1336" s="2">
        <v>2</v>
      </c>
      <c r="N1336" s="2">
        <v>13</v>
      </c>
      <c r="O1336" s="2">
        <v>2.6</v>
      </c>
      <c r="P1336" s="2">
        <v>39</v>
      </c>
      <c r="Q1336" s="2">
        <v>7.8</v>
      </c>
      <c r="R1336" s="2">
        <v>2.6</v>
      </c>
      <c r="S1336" s="2">
        <v>0</v>
      </c>
      <c r="T1336" s="3"/>
      <c r="U1336" s="2">
        <v>0</v>
      </c>
      <c r="V1336" s="2">
        <v>0</v>
      </c>
      <c r="W1336" s="2">
        <v>0</v>
      </c>
      <c r="X1336" s="2">
        <v>132.1</v>
      </c>
      <c r="Y1336" t="str">
        <f t="shared" si="80"/>
        <v>Malcolm Brown</v>
      </c>
      <c r="Z1336" t="str">
        <f t="shared" si="81"/>
        <v>2018-Malcolm Brown</v>
      </c>
      <c r="AA1336" s="13">
        <f t="shared" si="82"/>
        <v>69.333333333333329</v>
      </c>
      <c r="AB1336">
        <f t="shared" si="83"/>
        <v>52</v>
      </c>
    </row>
    <row r="1337" spans="1:28" x14ac:dyDescent="0.2">
      <c r="A1337">
        <v>2018</v>
      </c>
      <c r="B1337" s="1">
        <v>346</v>
      </c>
      <c r="C1337" s="2" t="s">
        <v>443</v>
      </c>
      <c r="D1337" s="2" t="s">
        <v>37</v>
      </c>
      <c r="E1337" s="2">
        <v>22</v>
      </c>
      <c r="F1337" s="3"/>
      <c r="G1337" s="2">
        <v>8</v>
      </c>
      <c r="H1337" s="2">
        <v>2</v>
      </c>
      <c r="I1337" s="2">
        <v>8</v>
      </c>
      <c r="J1337" s="2">
        <v>5</v>
      </c>
      <c r="K1337" s="2">
        <v>54</v>
      </c>
      <c r="L1337" s="2">
        <v>0</v>
      </c>
      <c r="M1337" s="2">
        <v>3</v>
      </c>
      <c r="N1337" s="2">
        <v>34</v>
      </c>
      <c r="O1337" s="2">
        <v>6.8</v>
      </c>
      <c r="P1337" s="2">
        <v>20</v>
      </c>
      <c r="Q1337" s="2">
        <v>4</v>
      </c>
      <c r="R1337" s="2">
        <v>9.4</v>
      </c>
      <c r="S1337" s="2">
        <v>0</v>
      </c>
      <c r="T1337" s="3"/>
      <c r="U1337" s="2">
        <v>0</v>
      </c>
      <c r="V1337" s="2">
        <v>0</v>
      </c>
      <c r="W1337" s="2">
        <v>0</v>
      </c>
      <c r="X1337" s="2">
        <v>82.3</v>
      </c>
      <c r="Y1337" t="str">
        <f t="shared" si="80"/>
        <v>Noah Brown</v>
      </c>
      <c r="Z1337" t="str">
        <f t="shared" si="81"/>
        <v>2018-Noah Brown</v>
      </c>
      <c r="AA1337" s="13">
        <f t="shared" si="82"/>
        <v>108</v>
      </c>
      <c r="AB1337">
        <f t="shared" si="83"/>
        <v>40</v>
      </c>
    </row>
    <row r="1338" spans="1:28" x14ac:dyDescent="0.2">
      <c r="A1338">
        <v>2018</v>
      </c>
      <c r="B1338" s="1">
        <v>347</v>
      </c>
      <c r="C1338" s="2" t="s">
        <v>1049</v>
      </c>
      <c r="D1338" s="2" t="s">
        <v>53</v>
      </c>
      <c r="E1338" s="2">
        <v>30</v>
      </c>
      <c r="F1338" s="3"/>
      <c r="G1338" s="2">
        <v>15</v>
      </c>
      <c r="H1338" s="2">
        <v>1</v>
      </c>
      <c r="I1338" s="2">
        <v>8</v>
      </c>
      <c r="J1338" s="2">
        <v>5</v>
      </c>
      <c r="K1338" s="2">
        <v>90</v>
      </c>
      <c r="L1338" s="2">
        <v>2</v>
      </c>
      <c r="M1338" s="2">
        <v>5</v>
      </c>
      <c r="N1338" s="2">
        <v>47</v>
      </c>
      <c r="O1338" s="2">
        <v>9.4</v>
      </c>
      <c r="P1338" s="2">
        <v>43</v>
      </c>
      <c r="Q1338" s="2">
        <v>8.6</v>
      </c>
      <c r="R1338" s="2">
        <v>11.3</v>
      </c>
      <c r="S1338" s="2">
        <v>0</v>
      </c>
      <c r="T1338" s="3"/>
      <c r="U1338" s="2">
        <v>1</v>
      </c>
      <c r="V1338" s="2">
        <v>12.5</v>
      </c>
      <c r="W1338" s="2">
        <v>1</v>
      </c>
      <c r="X1338" s="2">
        <v>101</v>
      </c>
      <c r="Y1338" t="str">
        <f t="shared" si="80"/>
        <v>Garrett Celek</v>
      </c>
      <c r="Z1338" t="str">
        <f t="shared" si="81"/>
        <v>2018-Garrett Celek</v>
      </c>
      <c r="AA1338" s="13">
        <f t="shared" si="82"/>
        <v>96</v>
      </c>
      <c r="AB1338">
        <f t="shared" si="83"/>
        <v>45.866666666666667</v>
      </c>
    </row>
    <row r="1339" spans="1:28" x14ac:dyDescent="0.2">
      <c r="A1339">
        <v>2018</v>
      </c>
      <c r="B1339" s="1">
        <v>348</v>
      </c>
      <c r="C1339" s="2" t="s">
        <v>552</v>
      </c>
      <c r="D1339" s="2" t="s">
        <v>35</v>
      </c>
      <c r="E1339" s="2">
        <v>24</v>
      </c>
      <c r="F1339" s="3"/>
      <c r="G1339" s="2">
        <v>8</v>
      </c>
      <c r="H1339" s="2">
        <v>1</v>
      </c>
      <c r="I1339" s="2">
        <v>8</v>
      </c>
      <c r="J1339" s="2">
        <v>5</v>
      </c>
      <c r="K1339" s="2">
        <v>71</v>
      </c>
      <c r="L1339" s="2">
        <v>0</v>
      </c>
      <c r="M1339" s="2">
        <v>5</v>
      </c>
      <c r="N1339" s="2">
        <v>63</v>
      </c>
      <c r="O1339" s="2">
        <v>12.6</v>
      </c>
      <c r="P1339" s="2">
        <v>8</v>
      </c>
      <c r="Q1339" s="2">
        <v>1.6</v>
      </c>
      <c r="R1339" s="2">
        <v>12.5</v>
      </c>
      <c r="S1339" s="2">
        <v>0</v>
      </c>
      <c r="T1339" s="3"/>
      <c r="U1339" s="2">
        <v>1</v>
      </c>
      <c r="V1339" s="2">
        <v>12.5</v>
      </c>
      <c r="W1339" s="2">
        <v>0</v>
      </c>
      <c r="X1339" s="2">
        <v>91.1</v>
      </c>
      <c r="Y1339" t="str">
        <f t="shared" si="80"/>
        <v>Corey Coleman</v>
      </c>
      <c r="Z1339" t="str">
        <f t="shared" si="81"/>
        <v>2018-Corey Coleman</v>
      </c>
      <c r="AA1339" s="13">
        <f t="shared" si="82"/>
        <v>142</v>
      </c>
      <c r="AB1339">
        <f t="shared" si="83"/>
        <v>16</v>
      </c>
    </row>
    <row r="1340" spans="1:28" x14ac:dyDescent="0.2">
      <c r="A1340">
        <v>2018</v>
      </c>
      <c r="B1340" s="1">
        <v>349</v>
      </c>
      <c r="C1340" s="2" t="s">
        <v>1050</v>
      </c>
      <c r="D1340" s="2" t="s">
        <v>39</v>
      </c>
      <c r="E1340" s="2">
        <v>23</v>
      </c>
      <c r="F1340" s="3"/>
      <c r="G1340" s="2">
        <v>16</v>
      </c>
      <c r="H1340" s="2">
        <v>3</v>
      </c>
      <c r="I1340" s="2">
        <v>7</v>
      </c>
      <c r="J1340" s="2">
        <v>5</v>
      </c>
      <c r="K1340" s="2">
        <v>77</v>
      </c>
      <c r="L1340" s="2">
        <v>0</v>
      </c>
      <c r="M1340" s="2">
        <v>3</v>
      </c>
      <c r="N1340" s="2">
        <v>46</v>
      </c>
      <c r="O1340" s="2">
        <v>9.1999999999999993</v>
      </c>
      <c r="P1340" s="2">
        <v>31</v>
      </c>
      <c r="Q1340" s="2">
        <v>6.2</v>
      </c>
      <c r="R1340" s="2">
        <v>8.4</v>
      </c>
      <c r="S1340" s="2">
        <v>0</v>
      </c>
      <c r="T1340" s="3"/>
      <c r="U1340" s="2">
        <v>1</v>
      </c>
      <c r="V1340" s="2">
        <v>14.3</v>
      </c>
      <c r="W1340" s="2">
        <v>0</v>
      </c>
      <c r="X1340" s="2">
        <v>107.4</v>
      </c>
      <c r="Y1340" t="str">
        <f t="shared" si="80"/>
        <v>Tyler Conklin</v>
      </c>
      <c r="Z1340" t="str">
        <f t="shared" si="81"/>
        <v>2018-Tyler Conklin</v>
      </c>
      <c r="AA1340" s="13">
        <f t="shared" si="82"/>
        <v>77</v>
      </c>
      <c r="AB1340">
        <f t="shared" si="83"/>
        <v>31</v>
      </c>
    </row>
    <row r="1341" spans="1:28" x14ac:dyDescent="0.2">
      <c r="A1341">
        <v>2018</v>
      </c>
      <c r="B1341" s="1">
        <v>350</v>
      </c>
      <c r="C1341" s="2" t="s">
        <v>1051</v>
      </c>
      <c r="D1341" s="2" t="s">
        <v>28</v>
      </c>
      <c r="E1341" s="2">
        <v>25</v>
      </c>
      <c r="F1341" s="3"/>
      <c r="G1341" s="2">
        <v>13</v>
      </c>
      <c r="H1341" s="2">
        <v>4</v>
      </c>
      <c r="I1341" s="2">
        <v>7</v>
      </c>
      <c r="J1341" s="2">
        <v>5</v>
      </c>
      <c r="K1341" s="2">
        <v>74</v>
      </c>
      <c r="L1341" s="2">
        <v>1</v>
      </c>
      <c r="M1341" s="2">
        <v>3</v>
      </c>
      <c r="N1341" s="2">
        <v>59</v>
      </c>
      <c r="O1341" s="2">
        <v>11.8</v>
      </c>
      <c r="P1341" s="2">
        <v>15</v>
      </c>
      <c r="Q1341" s="2">
        <v>3</v>
      </c>
      <c r="R1341" s="2">
        <v>12.4</v>
      </c>
      <c r="S1341" s="2">
        <v>0</v>
      </c>
      <c r="T1341" s="3"/>
      <c r="U1341" s="2">
        <v>1</v>
      </c>
      <c r="V1341" s="2">
        <v>14.3</v>
      </c>
      <c r="W1341" s="2">
        <v>1</v>
      </c>
      <c r="X1341" s="2">
        <v>105.7</v>
      </c>
      <c r="Y1341" t="str">
        <f t="shared" si="80"/>
        <v>Seth Devalve</v>
      </c>
      <c r="Z1341" t="str">
        <f t="shared" si="81"/>
        <v>2018-Seth Devalve</v>
      </c>
      <c r="AA1341" s="13">
        <f t="shared" si="82"/>
        <v>91.07692307692308</v>
      </c>
      <c r="AB1341">
        <f t="shared" si="83"/>
        <v>18.46153846153846</v>
      </c>
    </row>
    <row r="1342" spans="1:28" x14ac:dyDescent="0.2">
      <c r="A1342">
        <v>2018</v>
      </c>
      <c r="B1342" s="1">
        <v>351</v>
      </c>
      <c r="C1342" s="2" t="s">
        <v>113</v>
      </c>
      <c r="D1342" s="2" t="s">
        <v>33</v>
      </c>
      <c r="E1342" s="2">
        <v>26</v>
      </c>
      <c r="F1342" s="3"/>
      <c r="G1342" s="2">
        <v>2</v>
      </c>
      <c r="H1342" s="2">
        <v>2</v>
      </c>
      <c r="I1342" s="2">
        <v>7</v>
      </c>
      <c r="J1342" s="2">
        <v>5</v>
      </c>
      <c r="K1342" s="2">
        <v>23</v>
      </c>
      <c r="L1342" s="2">
        <v>0</v>
      </c>
      <c r="M1342" s="2">
        <v>0</v>
      </c>
      <c r="N1342" s="2">
        <v>3</v>
      </c>
      <c r="O1342" s="2">
        <v>0.6</v>
      </c>
      <c r="P1342" s="2">
        <v>20</v>
      </c>
      <c r="Q1342" s="2">
        <v>4</v>
      </c>
      <c r="R1342" s="2">
        <v>0.1</v>
      </c>
      <c r="S1342" s="2">
        <v>1</v>
      </c>
      <c r="T1342" s="2">
        <v>5</v>
      </c>
      <c r="U1342" s="2">
        <v>1</v>
      </c>
      <c r="V1342" s="2">
        <v>14.3</v>
      </c>
      <c r="W1342" s="2">
        <v>0</v>
      </c>
      <c r="X1342" s="2">
        <v>75.3</v>
      </c>
      <c r="Y1342" t="str">
        <f t="shared" si="80"/>
        <v>Devonta Freeman</v>
      </c>
      <c r="Z1342" t="str">
        <f t="shared" si="81"/>
        <v>2018-Devonta Freeman</v>
      </c>
      <c r="AA1342" s="13">
        <f t="shared" si="82"/>
        <v>184</v>
      </c>
      <c r="AB1342">
        <f t="shared" si="83"/>
        <v>160</v>
      </c>
    </row>
    <row r="1343" spans="1:28" x14ac:dyDescent="0.2">
      <c r="A1343">
        <v>2018</v>
      </c>
      <c r="B1343" s="1">
        <v>352</v>
      </c>
      <c r="C1343" s="2" t="s">
        <v>218</v>
      </c>
      <c r="D1343" s="2" t="s">
        <v>49</v>
      </c>
      <c r="E1343" s="2">
        <v>28</v>
      </c>
      <c r="F1343" s="2" t="s">
        <v>17</v>
      </c>
      <c r="G1343" s="2">
        <v>16</v>
      </c>
      <c r="H1343" s="2">
        <v>6</v>
      </c>
      <c r="I1343" s="2">
        <v>10</v>
      </c>
      <c r="J1343" s="2">
        <v>5</v>
      </c>
      <c r="K1343" s="2">
        <v>14</v>
      </c>
      <c r="L1343" s="2">
        <v>2</v>
      </c>
      <c r="M1343" s="2">
        <v>2</v>
      </c>
      <c r="N1343" s="2">
        <v>7</v>
      </c>
      <c r="O1343" s="2">
        <v>1.4</v>
      </c>
      <c r="P1343" s="2">
        <v>7</v>
      </c>
      <c r="Q1343" s="2">
        <v>1.4</v>
      </c>
      <c r="R1343" s="2">
        <v>2.5</v>
      </c>
      <c r="S1343" s="2">
        <v>0</v>
      </c>
      <c r="T1343" s="3"/>
      <c r="U1343" s="2">
        <v>3</v>
      </c>
      <c r="V1343" s="2">
        <v>30</v>
      </c>
      <c r="W1343" s="2">
        <v>0</v>
      </c>
      <c r="X1343" s="2">
        <v>95.8</v>
      </c>
      <c r="Y1343" t="str">
        <f t="shared" si="80"/>
        <v>Zach Line</v>
      </c>
      <c r="Z1343" t="str">
        <f t="shared" si="81"/>
        <v>2018-Zach Line</v>
      </c>
      <c r="AA1343" s="13">
        <f t="shared" si="82"/>
        <v>14</v>
      </c>
      <c r="AB1343">
        <f t="shared" si="83"/>
        <v>7</v>
      </c>
    </row>
    <row r="1344" spans="1:28" x14ac:dyDescent="0.2">
      <c r="A1344">
        <v>2018</v>
      </c>
      <c r="B1344" s="1">
        <v>353</v>
      </c>
      <c r="C1344" s="2" t="s">
        <v>1052</v>
      </c>
      <c r="D1344" s="2" t="s">
        <v>115</v>
      </c>
      <c r="E1344" s="2">
        <v>29</v>
      </c>
      <c r="F1344" s="3"/>
      <c r="G1344" s="2">
        <v>8</v>
      </c>
      <c r="H1344" s="2">
        <v>0</v>
      </c>
      <c r="I1344" s="2">
        <v>9</v>
      </c>
      <c r="J1344" s="2">
        <v>5</v>
      </c>
      <c r="K1344" s="2">
        <v>24</v>
      </c>
      <c r="L1344" s="2">
        <v>0</v>
      </c>
      <c r="M1344" s="2">
        <v>1</v>
      </c>
      <c r="N1344" s="2">
        <v>19</v>
      </c>
      <c r="O1344" s="2">
        <v>3.8</v>
      </c>
      <c r="P1344" s="2">
        <v>5</v>
      </c>
      <c r="Q1344" s="2">
        <v>1</v>
      </c>
      <c r="R1344" s="2">
        <v>5</v>
      </c>
      <c r="S1344" s="2">
        <v>0</v>
      </c>
      <c r="T1344" s="3"/>
      <c r="U1344" s="2">
        <v>1</v>
      </c>
      <c r="V1344" s="2">
        <v>11.1</v>
      </c>
      <c r="W1344" s="3"/>
      <c r="X1344" s="2">
        <v>60.9</v>
      </c>
      <c r="Y1344" t="str">
        <f t="shared" si="80"/>
        <v>Rishard Matthews</v>
      </c>
      <c r="Z1344" t="str">
        <f t="shared" si="81"/>
        <v>2018-Rishard Matthews</v>
      </c>
      <c r="AA1344" s="13">
        <f t="shared" si="82"/>
        <v>48</v>
      </c>
      <c r="AB1344">
        <f t="shared" si="83"/>
        <v>10</v>
      </c>
    </row>
    <row r="1345" spans="1:28" x14ac:dyDescent="0.2">
      <c r="A1345">
        <v>2018</v>
      </c>
      <c r="B1345" s="1">
        <v>354</v>
      </c>
      <c r="C1345" s="2" t="s">
        <v>411</v>
      </c>
      <c r="D1345" s="2" t="s">
        <v>21</v>
      </c>
      <c r="E1345" s="2">
        <v>22</v>
      </c>
      <c r="F1345" s="3"/>
      <c r="G1345" s="2">
        <v>10</v>
      </c>
      <c r="H1345" s="2">
        <v>1</v>
      </c>
      <c r="I1345" s="2">
        <v>6</v>
      </c>
      <c r="J1345" s="2">
        <v>5</v>
      </c>
      <c r="K1345" s="2">
        <v>36</v>
      </c>
      <c r="L1345" s="2">
        <v>0</v>
      </c>
      <c r="M1345" s="2">
        <v>2</v>
      </c>
      <c r="N1345" s="2">
        <v>8</v>
      </c>
      <c r="O1345" s="2">
        <v>1.6</v>
      </c>
      <c r="P1345" s="2">
        <v>28</v>
      </c>
      <c r="Q1345" s="2">
        <v>5.6</v>
      </c>
      <c r="R1345" s="2">
        <v>2.2000000000000002</v>
      </c>
      <c r="S1345" s="2">
        <v>0</v>
      </c>
      <c r="T1345" s="3"/>
      <c r="U1345" s="2">
        <v>0</v>
      </c>
      <c r="V1345" s="2">
        <v>0</v>
      </c>
      <c r="W1345" s="2">
        <v>0</v>
      </c>
      <c r="X1345" s="2">
        <v>91.7</v>
      </c>
      <c r="Y1345" t="str">
        <f t="shared" si="80"/>
        <v>Ray-Ray McCloud</v>
      </c>
      <c r="Z1345" t="str">
        <f t="shared" si="81"/>
        <v>2018-Ray-Ray McCloud</v>
      </c>
      <c r="AA1345" s="13">
        <f t="shared" si="82"/>
        <v>57.6</v>
      </c>
      <c r="AB1345">
        <f t="shared" si="83"/>
        <v>44.8</v>
      </c>
    </row>
    <row r="1346" spans="1:28" x14ac:dyDescent="0.2">
      <c r="A1346">
        <v>2018</v>
      </c>
      <c r="B1346" s="1">
        <v>355</v>
      </c>
      <c r="C1346" s="2" t="s">
        <v>1053</v>
      </c>
      <c r="D1346" s="2" t="s">
        <v>39</v>
      </c>
      <c r="E1346" s="2">
        <v>25</v>
      </c>
      <c r="F1346" s="2" t="s">
        <v>311</v>
      </c>
      <c r="G1346" s="2">
        <v>11</v>
      </c>
      <c r="H1346" s="2">
        <v>6</v>
      </c>
      <c r="I1346" s="2">
        <v>6</v>
      </c>
      <c r="J1346" s="2">
        <v>5</v>
      </c>
      <c r="K1346" s="2">
        <v>36</v>
      </c>
      <c r="L1346" s="2">
        <v>0</v>
      </c>
      <c r="M1346" s="2">
        <v>2</v>
      </c>
      <c r="N1346" s="2">
        <v>9</v>
      </c>
      <c r="O1346" s="2">
        <v>1.8</v>
      </c>
      <c r="P1346" s="2">
        <v>27</v>
      </c>
      <c r="Q1346" s="2">
        <v>5.4</v>
      </c>
      <c r="R1346" s="2">
        <v>2</v>
      </c>
      <c r="S1346" s="2">
        <v>0</v>
      </c>
      <c r="T1346" s="3"/>
      <c r="U1346" s="2">
        <v>0</v>
      </c>
      <c r="V1346" s="2">
        <v>0</v>
      </c>
      <c r="W1346" s="2">
        <v>0</v>
      </c>
      <c r="X1346" s="2">
        <v>91.7</v>
      </c>
      <c r="Y1346" t="str">
        <f t="shared" si="80"/>
        <v>David Morgan</v>
      </c>
      <c r="Z1346" t="str">
        <f t="shared" si="81"/>
        <v>2018-David Morgan</v>
      </c>
      <c r="AA1346" s="13">
        <f t="shared" si="82"/>
        <v>52.363636363636367</v>
      </c>
      <c r="AB1346">
        <f t="shared" si="83"/>
        <v>39.272727272727273</v>
      </c>
    </row>
    <row r="1347" spans="1:28" x14ac:dyDescent="0.2">
      <c r="A1347">
        <v>2018</v>
      </c>
      <c r="B1347" s="1">
        <v>356</v>
      </c>
      <c r="C1347" s="2" t="s">
        <v>1054</v>
      </c>
      <c r="D1347" s="2" t="s">
        <v>60</v>
      </c>
      <c r="E1347" s="2">
        <v>26</v>
      </c>
      <c r="F1347" s="3"/>
      <c r="G1347" s="2">
        <v>13</v>
      </c>
      <c r="H1347" s="2">
        <v>1</v>
      </c>
      <c r="I1347" s="2">
        <v>10</v>
      </c>
      <c r="J1347" s="2">
        <v>5</v>
      </c>
      <c r="K1347" s="2">
        <v>33</v>
      </c>
      <c r="L1347" s="2">
        <v>0</v>
      </c>
      <c r="M1347" s="2">
        <v>2</v>
      </c>
      <c r="N1347" s="2">
        <v>4</v>
      </c>
      <c r="O1347" s="2">
        <v>0.8</v>
      </c>
      <c r="P1347" s="2">
        <v>29</v>
      </c>
      <c r="Q1347" s="2">
        <v>5.8</v>
      </c>
      <c r="R1347" s="2">
        <v>4.3</v>
      </c>
      <c r="S1347" s="2">
        <v>1</v>
      </c>
      <c r="T1347" s="2">
        <v>5</v>
      </c>
      <c r="U1347" s="2">
        <v>1</v>
      </c>
      <c r="V1347" s="2">
        <v>10</v>
      </c>
      <c r="W1347" s="2">
        <v>1</v>
      </c>
      <c r="X1347" s="2">
        <v>17.899999999999999</v>
      </c>
      <c r="Y1347" t="str">
        <f t="shared" ref="Y1347:Y1410" si="84">SUBSTITUTE(SUBSTITUTE(C1347,"*",""),"+","")</f>
        <v>Brian Parker</v>
      </c>
      <c r="Z1347" t="str">
        <f t="shared" ref="Z1347:Z1410" si="85">TRIM(CONCATENATE(A1347,"-",Y1347))</f>
        <v>2018-Brian Parker</v>
      </c>
      <c r="AA1347" s="13">
        <f t="shared" ref="AA1347:AA1410" si="86">K1347/G1347*16</f>
        <v>40.615384615384613</v>
      </c>
      <c r="AB1347">
        <f t="shared" ref="AB1347:AB1410" si="87">P1347/G1347*16</f>
        <v>35.692307692307693</v>
      </c>
    </row>
    <row r="1348" spans="1:28" x14ac:dyDescent="0.2">
      <c r="A1348">
        <v>2018</v>
      </c>
      <c r="B1348" s="1">
        <v>357</v>
      </c>
      <c r="C1348" s="2" t="s">
        <v>1055</v>
      </c>
      <c r="D1348" s="2" t="s">
        <v>47</v>
      </c>
      <c r="E1348" s="2">
        <v>25</v>
      </c>
      <c r="F1348" s="3"/>
      <c r="G1348" s="2">
        <v>9</v>
      </c>
      <c r="H1348" s="2">
        <v>1</v>
      </c>
      <c r="I1348" s="2">
        <v>11</v>
      </c>
      <c r="J1348" s="2">
        <v>5</v>
      </c>
      <c r="K1348" s="2">
        <v>67</v>
      </c>
      <c r="L1348" s="2">
        <v>0</v>
      </c>
      <c r="M1348" s="2">
        <v>4</v>
      </c>
      <c r="N1348" s="2">
        <v>51</v>
      </c>
      <c r="O1348" s="2">
        <v>10.199999999999999</v>
      </c>
      <c r="P1348" s="2">
        <v>16</v>
      </c>
      <c r="Q1348" s="2">
        <v>3.2</v>
      </c>
      <c r="R1348" s="2">
        <v>10.7</v>
      </c>
      <c r="S1348" s="2">
        <v>0</v>
      </c>
      <c r="T1348" s="3"/>
      <c r="U1348" s="2">
        <v>2</v>
      </c>
      <c r="V1348" s="2">
        <v>18.2</v>
      </c>
      <c r="W1348" s="2">
        <v>1</v>
      </c>
      <c r="X1348" s="2">
        <v>27.5</v>
      </c>
      <c r="Y1348" t="str">
        <f t="shared" si="84"/>
        <v>Joshua Perkins</v>
      </c>
      <c r="Z1348" t="str">
        <f t="shared" si="85"/>
        <v>2018-Joshua Perkins</v>
      </c>
      <c r="AA1348" s="13">
        <f t="shared" si="86"/>
        <v>119.11111111111111</v>
      </c>
      <c r="AB1348">
        <f t="shared" si="87"/>
        <v>28.444444444444443</v>
      </c>
    </row>
    <row r="1349" spans="1:28" x14ac:dyDescent="0.2">
      <c r="A1349">
        <v>2018</v>
      </c>
      <c r="B1349" s="1">
        <v>358</v>
      </c>
      <c r="C1349" s="2" t="s">
        <v>1056</v>
      </c>
      <c r="D1349" s="2" t="s">
        <v>33</v>
      </c>
      <c r="E1349" s="2">
        <v>24</v>
      </c>
      <c r="F1349" s="3"/>
      <c r="G1349" s="2">
        <v>16</v>
      </c>
      <c r="H1349" s="2">
        <v>1</v>
      </c>
      <c r="I1349" s="2">
        <v>9</v>
      </c>
      <c r="J1349" s="2">
        <v>5</v>
      </c>
      <c r="K1349" s="2">
        <v>48</v>
      </c>
      <c r="L1349" s="2">
        <v>0</v>
      </c>
      <c r="M1349" s="2">
        <v>2</v>
      </c>
      <c r="N1349" s="2">
        <v>35</v>
      </c>
      <c r="O1349" s="2">
        <v>7</v>
      </c>
      <c r="P1349" s="2">
        <v>13</v>
      </c>
      <c r="Q1349" s="2">
        <v>2.6</v>
      </c>
      <c r="R1349" s="2">
        <v>5.3</v>
      </c>
      <c r="S1349" s="2">
        <v>0</v>
      </c>
      <c r="T1349" s="3"/>
      <c r="U1349" s="2">
        <v>3</v>
      </c>
      <c r="V1349" s="2">
        <v>33.299999999999997</v>
      </c>
      <c r="W1349" s="2">
        <v>0</v>
      </c>
      <c r="X1349" s="2">
        <v>70.599999999999994</v>
      </c>
      <c r="Y1349" t="str">
        <f t="shared" si="84"/>
        <v>Eric Saubert</v>
      </c>
      <c r="Z1349" t="str">
        <f t="shared" si="85"/>
        <v>2018-Eric Saubert</v>
      </c>
      <c r="AA1349" s="13">
        <f t="shared" si="86"/>
        <v>48</v>
      </c>
      <c r="AB1349">
        <f t="shared" si="87"/>
        <v>13</v>
      </c>
    </row>
    <row r="1350" spans="1:28" x14ac:dyDescent="0.2">
      <c r="A1350">
        <v>2018</v>
      </c>
      <c r="B1350" s="1">
        <v>359</v>
      </c>
      <c r="C1350" s="2" t="s">
        <v>1057</v>
      </c>
      <c r="D1350" s="2" t="s">
        <v>41</v>
      </c>
      <c r="E1350" s="2">
        <v>24</v>
      </c>
      <c r="F1350" s="3"/>
      <c r="G1350" s="2">
        <v>6</v>
      </c>
      <c r="H1350" s="2">
        <v>4</v>
      </c>
      <c r="I1350" s="2">
        <v>6</v>
      </c>
      <c r="J1350" s="2">
        <v>5</v>
      </c>
      <c r="K1350" s="2">
        <v>48</v>
      </c>
      <c r="L1350" s="2">
        <v>1</v>
      </c>
      <c r="M1350" s="2">
        <v>3</v>
      </c>
      <c r="N1350" s="2">
        <v>35</v>
      </c>
      <c r="O1350" s="2">
        <v>7</v>
      </c>
      <c r="P1350" s="2">
        <v>13</v>
      </c>
      <c r="Q1350" s="2">
        <v>2.6</v>
      </c>
      <c r="R1350" s="2">
        <v>9.8000000000000007</v>
      </c>
      <c r="S1350" s="2">
        <v>0</v>
      </c>
      <c r="T1350" s="3"/>
      <c r="U1350" s="2">
        <v>0</v>
      </c>
      <c r="V1350" s="2">
        <v>0</v>
      </c>
      <c r="W1350" s="2">
        <v>0</v>
      </c>
      <c r="X1350" s="2">
        <v>139.6</v>
      </c>
      <c r="Y1350" t="str">
        <f t="shared" si="84"/>
        <v>Adam Shaheen</v>
      </c>
      <c r="Z1350" t="str">
        <f t="shared" si="85"/>
        <v>2018-Adam Shaheen</v>
      </c>
      <c r="AA1350" s="13">
        <f t="shared" si="86"/>
        <v>128</v>
      </c>
      <c r="AB1350">
        <f t="shared" si="87"/>
        <v>34.666666666666664</v>
      </c>
    </row>
    <row r="1351" spans="1:28" x14ac:dyDescent="0.2">
      <c r="A1351">
        <v>2018</v>
      </c>
      <c r="B1351" s="1">
        <v>360</v>
      </c>
      <c r="C1351" s="2" t="s">
        <v>235</v>
      </c>
      <c r="D1351" s="2" t="s">
        <v>109</v>
      </c>
      <c r="E1351" s="2">
        <v>26</v>
      </c>
      <c r="F1351" s="3"/>
      <c r="G1351" s="2">
        <v>16</v>
      </c>
      <c r="H1351" s="2">
        <v>3</v>
      </c>
      <c r="I1351" s="2">
        <v>6</v>
      </c>
      <c r="J1351" s="2">
        <v>5</v>
      </c>
      <c r="K1351" s="2">
        <v>23</v>
      </c>
      <c r="L1351" s="2">
        <v>0</v>
      </c>
      <c r="M1351" s="2">
        <v>3</v>
      </c>
      <c r="N1351" s="2">
        <v>5</v>
      </c>
      <c r="O1351" s="2">
        <v>1</v>
      </c>
      <c r="P1351" s="2">
        <v>18</v>
      </c>
      <c r="Q1351" s="2">
        <v>3.6</v>
      </c>
      <c r="R1351" s="2">
        <v>3.8</v>
      </c>
      <c r="S1351" s="2">
        <v>0</v>
      </c>
      <c r="T1351" s="3"/>
      <c r="U1351" s="2">
        <v>1</v>
      </c>
      <c r="V1351" s="2">
        <v>16.7</v>
      </c>
      <c r="W1351" s="2">
        <v>0</v>
      </c>
      <c r="X1351" s="2">
        <v>82.6</v>
      </c>
      <c r="Y1351" t="str">
        <f t="shared" si="84"/>
        <v>Keith Smith</v>
      </c>
      <c r="Z1351" t="str">
        <f t="shared" si="85"/>
        <v>2018-Keith Smith</v>
      </c>
      <c r="AA1351" s="13">
        <f t="shared" si="86"/>
        <v>23</v>
      </c>
      <c r="AB1351">
        <f t="shared" si="87"/>
        <v>18</v>
      </c>
    </row>
    <row r="1352" spans="1:28" x14ac:dyDescent="0.2">
      <c r="A1352">
        <v>2018</v>
      </c>
      <c r="B1352" s="1">
        <v>361</v>
      </c>
      <c r="C1352" s="2" t="s">
        <v>280</v>
      </c>
      <c r="D1352" s="2" t="s">
        <v>74</v>
      </c>
      <c r="E1352" s="2">
        <v>22</v>
      </c>
      <c r="F1352" s="3"/>
      <c r="G1352" s="2">
        <v>7</v>
      </c>
      <c r="H1352" s="2">
        <v>1</v>
      </c>
      <c r="I1352" s="2">
        <v>10</v>
      </c>
      <c r="J1352" s="2">
        <v>5</v>
      </c>
      <c r="K1352" s="2">
        <v>91</v>
      </c>
      <c r="L1352" s="2">
        <v>1</v>
      </c>
      <c r="M1352" s="2">
        <v>3</v>
      </c>
      <c r="N1352" s="2">
        <v>85</v>
      </c>
      <c r="O1352" s="2">
        <v>17</v>
      </c>
      <c r="P1352" s="2">
        <v>6</v>
      </c>
      <c r="Q1352" s="2">
        <v>1.2</v>
      </c>
      <c r="R1352" s="2">
        <v>19.3</v>
      </c>
      <c r="S1352" s="2">
        <v>0</v>
      </c>
      <c r="T1352" s="3"/>
      <c r="U1352" s="2">
        <v>1</v>
      </c>
      <c r="V1352" s="2">
        <v>10</v>
      </c>
      <c r="W1352" s="2">
        <v>1</v>
      </c>
      <c r="X1352" s="2">
        <v>75.400000000000006</v>
      </c>
      <c r="Y1352" t="str">
        <f t="shared" si="84"/>
        <v>Vyncint Smith</v>
      </c>
      <c r="Z1352" t="str">
        <f t="shared" si="85"/>
        <v>2018-Vyncint Smith</v>
      </c>
      <c r="AA1352" s="13">
        <f t="shared" si="86"/>
        <v>208</v>
      </c>
      <c r="AB1352">
        <f t="shared" si="87"/>
        <v>13.714285714285714</v>
      </c>
    </row>
    <row r="1353" spans="1:28" x14ac:dyDescent="0.2">
      <c r="A1353">
        <v>2018</v>
      </c>
      <c r="B1353" s="1">
        <v>362</v>
      </c>
      <c r="C1353" s="2" t="s">
        <v>1058</v>
      </c>
      <c r="D1353" s="2" t="s">
        <v>70</v>
      </c>
      <c r="E1353" s="2">
        <v>24</v>
      </c>
      <c r="F1353" s="2" t="s">
        <v>311</v>
      </c>
      <c r="G1353" s="2">
        <v>16</v>
      </c>
      <c r="H1353" s="2">
        <v>9</v>
      </c>
      <c r="I1353" s="2">
        <v>9</v>
      </c>
      <c r="J1353" s="2">
        <v>5</v>
      </c>
      <c r="K1353" s="2">
        <v>41</v>
      </c>
      <c r="L1353" s="2">
        <v>1</v>
      </c>
      <c r="M1353" s="2">
        <v>3</v>
      </c>
      <c r="N1353" s="2">
        <v>20</v>
      </c>
      <c r="O1353" s="2">
        <v>4</v>
      </c>
      <c r="P1353" s="2">
        <v>21</v>
      </c>
      <c r="Q1353" s="2">
        <v>4.2</v>
      </c>
      <c r="R1353" s="2">
        <v>6.4</v>
      </c>
      <c r="S1353" s="2">
        <v>1</v>
      </c>
      <c r="T1353" s="2">
        <v>5</v>
      </c>
      <c r="U1353" s="2">
        <v>0</v>
      </c>
      <c r="V1353" s="2">
        <v>0</v>
      </c>
      <c r="W1353" s="2">
        <v>0</v>
      </c>
      <c r="X1353" s="2">
        <v>104.4</v>
      </c>
      <c r="Y1353" t="str">
        <f t="shared" si="84"/>
        <v>Jeremy Sprinkle</v>
      </c>
      <c r="Z1353" t="str">
        <f t="shared" si="85"/>
        <v>2018-Jeremy Sprinkle</v>
      </c>
      <c r="AA1353" s="13">
        <f t="shared" si="86"/>
        <v>41</v>
      </c>
      <c r="AB1353">
        <f t="shared" si="87"/>
        <v>21</v>
      </c>
    </row>
    <row r="1354" spans="1:28" x14ac:dyDescent="0.2">
      <c r="A1354">
        <v>2018</v>
      </c>
      <c r="B1354" s="1">
        <v>363</v>
      </c>
      <c r="C1354" s="2" t="s">
        <v>147</v>
      </c>
      <c r="D1354" s="2" t="s">
        <v>86</v>
      </c>
      <c r="E1354" s="2">
        <v>21</v>
      </c>
      <c r="F1354" s="3"/>
      <c r="G1354" s="2">
        <v>14</v>
      </c>
      <c r="H1354" s="2">
        <v>0</v>
      </c>
      <c r="I1354" s="2">
        <v>8</v>
      </c>
      <c r="J1354" s="2">
        <v>5</v>
      </c>
      <c r="K1354" s="2">
        <v>41</v>
      </c>
      <c r="L1354" s="2">
        <v>0</v>
      </c>
      <c r="M1354" s="2">
        <v>1</v>
      </c>
      <c r="N1354" s="2">
        <v>-7</v>
      </c>
      <c r="O1354" s="2">
        <v>-1.4</v>
      </c>
      <c r="P1354" s="2">
        <v>48</v>
      </c>
      <c r="Q1354" s="2">
        <v>9.6</v>
      </c>
      <c r="R1354" s="2">
        <v>-1.4</v>
      </c>
      <c r="S1354" s="2">
        <v>0</v>
      </c>
      <c r="T1354" s="3"/>
      <c r="U1354" s="2">
        <v>1</v>
      </c>
      <c r="V1354" s="2">
        <v>12.5</v>
      </c>
      <c r="W1354" s="2">
        <v>0</v>
      </c>
      <c r="X1354" s="2">
        <v>75.5</v>
      </c>
      <c r="Y1354" t="str">
        <f t="shared" si="84"/>
        <v>Mark Walton</v>
      </c>
      <c r="Z1354" t="str">
        <f t="shared" si="85"/>
        <v>2018-Mark Walton</v>
      </c>
      <c r="AA1354" s="13">
        <f t="shared" si="86"/>
        <v>46.857142857142854</v>
      </c>
      <c r="AB1354">
        <f t="shared" si="87"/>
        <v>54.857142857142854</v>
      </c>
    </row>
    <row r="1355" spans="1:28" x14ac:dyDescent="0.2">
      <c r="A1355">
        <v>2018</v>
      </c>
      <c r="B1355" s="1">
        <v>364</v>
      </c>
      <c r="C1355" s="2" t="s">
        <v>1059</v>
      </c>
      <c r="D1355" s="2" t="s">
        <v>39</v>
      </c>
      <c r="E1355" s="2">
        <v>24</v>
      </c>
      <c r="F1355" s="3"/>
      <c r="G1355" s="2">
        <v>3</v>
      </c>
      <c r="H1355" s="2">
        <v>0</v>
      </c>
      <c r="I1355" s="2">
        <v>4</v>
      </c>
      <c r="J1355" s="2">
        <v>4</v>
      </c>
      <c r="K1355" s="2">
        <v>39</v>
      </c>
      <c r="L1355" s="2">
        <v>0</v>
      </c>
      <c r="M1355" s="2">
        <v>3</v>
      </c>
      <c r="N1355" s="2">
        <v>27</v>
      </c>
      <c r="O1355" s="2">
        <v>6.8</v>
      </c>
      <c r="P1355" s="2">
        <v>12</v>
      </c>
      <c r="Q1355" s="2">
        <v>3</v>
      </c>
      <c r="R1355" s="2">
        <v>6.8</v>
      </c>
      <c r="S1355" s="2">
        <v>0</v>
      </c>
      <c r="T1355" s="3"/>
      <c r="U1355" s="2">
        <v>0</v>
      </c>
      <c r="V1355" s="2">
        <v>0</v>
      </c>
      <c r="W1355" s="2">
        <v>0</v>
      </c>
      <c r="X1355" s="2">
        <v>107.3</v>
      </c>
      <c r="Y1355" t="str">
        <f t="shared" si="84"/>
        <v>Chad Beebe</v>
      </c>
      <c r="Z1355" t="str">
        <f t="shared" si="85"/>
        <v>2018-Chad Beebe</v>
      </c>
      <c r="AA1355" s="13">
        <f t="shared" si="86"/>
        <v>208</v>
      </c>
      <c r="AB1355">
        <f t="shared" si="87"/>
        <v>64</v>
      </c>
    </row>
    <row r="1356" spans="1:28" x14ac:dyDescent="0.2">
      <c r="A1356">
        <v>2018</v>
      </c>
      <c r="B1356" s="1">
        <v>365</v>
      </c>
      <c r="C1356" s="2" t="s">
        <v>547</v>
      </c>
      <c r="D1356" s="2" t="s">
        <v>90</v>
      </c>
      <c r="E1356" s="2">
        <v>29</v>
      </c>
      <c r="F1356" s="2" t="s">
        <v>217</v>
      </c>
      <c r="G1356" s="2">
        <v>14</v>
      </c>
      <c r="H1356" s="2">
        <v>4</v>
      </c>
      <c r="I1356" s="2">
        <v>4</v>
      </c>
      <c r="J1356" s="2">
        <v>4</v>
      </c>
      <c r="K1356" s="2">
        <v>15</v>
      </c>
      <c r="L1356" s="2">
        <v>0</v>
      </c>
      <c r="M1356" s="2">
        <v>2</v>
      </c>
      <c r="N1356" s="2">
        <v>1</v>
      </c>
      <c r="O1356" s="2">
        <v>0.3</v>
      </c>
      <c r="P1356" s="2">
        <v>14</v>
      </c>
      <c r="Q1356" s="2">
        <v>3.5</v>
      </c>
      <c r="R1356" s="2">
        <v>0.3</v>
      </c>
      <c r="S1356" s="2">
        <v>0</v>
      </c>
      <c r="T1356" s="3"/>
      <c r="U1356" s="2">
        <v>0</v>
      </c>
      <c r="V1356" s="2">
        <v>0</v>
      </c>
      <c r="W1356" s="2">
        <v>0</v>
      </c>
      <c r="X1356" s="2">
        <v>82.3</v>
      </c>
      <c r="Y1356" t="str">
        <f t="shared" si="84"/>
        <v>Nick Bellore</v>
      </c>
      <c r="Z1356" t="str">
        <f t="shared" si="85"/>
        <v>2018-Nick Bellore</v>
      </c>
      <c r="AA1356" s="13">
        <f t="shared" si="86"/>
        <v>17.142857142857142</v>
      </c>
      <c r="AB1356">
        <f t="shared" si="87"/>
        <v>16</v>
      </c>
    </row>
    <row r="1357" spans="1:28" x14ac:dyDescent="0.2">
      <c r="A1357">
        <v>2018</v>
      </c>
      <c r="B1357" s="1">
        <v>366</v>
      </c>
      <c r="C1357" s="2" t="s">
        <v>1060</v>
      </c>
      <c r="D1357" s="2" t="s">
        <v>35</v>
      </c>
      <c r="E1357" s="2">
        <v>23</v>
      </c>
      <c r="F1357" s="3"/>
      <c r="G1357" s="2">
        <v>7</v>
      </c>
      <c r="H1357" s="2">
        <v>0</v>
      </c>
      <c r="I1357" s="2">
        <v>8</v>
      </c>
      <c r="J1357" s="2">
        <v>4</v>
      </c>
      <c r="K1357" s="2">
        <v>40</v>
      </c>
      <c r="L1357" s="2">
        <v>0</v>
      </c>
      <c r="M1357" s="2">
        <v>3</v>
      </c>
      <c r="N1357" s="2">
        <v>36</v>
      </c>
      <c r="O1357" s="2">
        <v>9</v>
      </c>
      <c r="P1357" s="2">
        <v>4</v>
      </c>
      <c r="Q1357" s="2">
        <v>1</v>
      </c>
      <c r="R1357" s="2">
        <v>15.9</v>
      </c>
      <c r="S1357" s="2">
        <v>0</v>
      </c>
      <c r="T1357" s="3"/>
      <c r="U1357" s="2">
        <v>0</v>
      </c>
      <c r="V1357" s="2">
        <v>0</v>
      </c>
      <c r="W1357" s="2">
        <v>0</v>
      </c>
      <c r="X1357" s="2">
        <v>64.599999999999994</v>
      </c>
      <c r="Y1357" t="str">
        <f t="shared" si="84"/>
        <v>Jawill Davis</v>
      </c>
      <c r="Z1357" t="str">
        <f t="shared" si="85"/>
        <v>2018-Jawill Davis</v>
      </c>
      <c r="AA1357" s="13">
        <f t="shared" si="86"/>
        <v>91.428571428571431</v>
      </c>
      <c r="AB1357">
        <f t="shared" si="87"/>
        <v>9.1428571428571423</v>
      </c>
    </row>
    <row r="1358" spans="1:28" x14ac:dyDescent="0.2">
      <c r="A1358">
        <v>2018</v>
      </c>
      <c r="B1358" s="1">
        <v>367</v>
      </c>
      <c r="C1358" s="2" t="s">
        <v>1061</v>
      </c>
      <c r="D1358" s="2" t="s">
        <v>81</v>
      </c>
      <c r="E1358" s="2">
        <v>25</v>
      </c>
      <c r="F1358" s="3"/>
      <c r="G1358" s="2">
        <v>8</v>
      </c>
      <c r="H1358" s="2">
        <v>1</v>
      </c>
      <c r="I1358" s="2">
        <v>5</v>
      </c>
      <c r="J1358" s="2">
        <v>4</v>
      </c>
      <c r="K1358" s="2">
        <v>52</v>
      </c>
      <c r="L1358" s="2">
        <v>0</v>
      </c>
      <c r="M1358" s="2">
        <v>2</v>
      </c>
      <c r="N1358" s="2">
        <v>36</v>
      </c>
      <c r="O1358" s="2">
        <v>9</v>
      </c>
      <c r="P1358" s="2">
        <v>16</v>
      </c>
      <c r="Q1358" s="2">
        <v>4</v>
      </c>
      <c r="R1358" s="2">
        <v>8.1999999999999993</v>
      </c>
      <c r="S1358" s="2">
        <v>0</v>
      </c>
      <c r="T1358" s="3"/>
      <c r="U1358" s="2">
        <v>0</v>
      </c>
      <c r="V1358" s="2">
        <v>0</v>
      </c>
      <c r="W1358" s="2">
        <v>0</v>
      </c>
      <c r="X1358" s="2">
        <v>110</v>
      </c>
      <c r="Y1358" t="str">
        <f t="shared" si="84"/>
        <v>Jacob Hollister</v>
      </c>
      <c r="Z1358" t="str">
        <f t="shared" si="85"/>
        <v>2018-Jacob Hollister</v>
      </c>
      <c r="AA1358" s="13">
        <f t="shared" si="86"/>
        <v>104</v>
      </c>
      <c r="AB1358">
        <f t="shared" si="87"/>
        <v>32</v>
      </c>
    </row>
    <row r="1359" spans="1:28" x14ac:dyDescent="0.2">
      <c r="A1359">
        <v>2018</v>
      </c>
      <c r="B1359" s="1">
        <v>368</v>
      </c>
      <c r="C1359" s="2" t="s">
        <v>1062</v>
      </c>
      <c r="D1359" s="2" t="s">
        <v>86</v>
      </c>
      <c r="E1359" s="2">
        <v>26</v>
      </c>
      <c r="F1359" s="3"/>
      <c r="G1359" s="2">
        <v>5</v>
      </c>
      <c r="H1359" s="2">
        <v>2</v>
      </c>
      <c r="I1359" s="2">
        <v>6</v>
      </c>
      <c r="J1359" s="2">
        <v>4</v>
      </c>
      <c r="K1359" s="2">
        <v>36</v>
      </c>
      <c r="L1359" s="2">
        <v>0</v>
      </c>
      <c r="M1359" s="2">
        <v>4</v>
      </c>
      <c r="N1359" s="2">
        <v>19</v>
      </c>
      <c r="O1359" s="2">
        <v>4.8</v>
      </c>
      <c r="P1359" s="2">
        <v>17</v>
      </c>
      <c r="Q1359" s="2">
        <v>4.3</v>
      </c>
      <c r="R1359" s="2">
        <v>7.2</v>
      </c>
      <c r="S1359" s="2">
        <v>1</v>
      </c>
      <c r="T1359" s="2">
        <v>4</v>
      </c>
      <c r="U1359" s="2">
        <v>1</v>
      </c>
      <c r="V1359" s="2">
        <v>16.7</v>
      </c>
      <c r="W1359" s="2">
        <v>1</v>
      </c>
      <c r="X1359" s="2">
        <v>43.1</v>
      </c>
      <c r="Y1359" t="str">
        <f t="shared" si="84"/>
        <v>Tyler Kroft</v>
      </c>
      <c r="Z1359" t="str">
        <f t="shared" si="85"/>
        <v>2018-Tyler Kroft</v>
      </c>
      <c r="AA1359" s="13">
        <f t="shared" si="86"/>
        <v>115.2</v>
      </c>
      <c r="AB1359">
        <f t="shared" si="87"/>
        <v>54.4</v>
      </c>
    </row>
    <row r="1360" spans="1:28" x14ac:dyDescent="0.2">
      <c r="A1360">
        <v>2018</v>
      </c>
      <c r="B1360" s="1">
        <v>369</v>
      </c>
      <c r="C1360" s="2" t="s">
        <v>532</v>
      </c>
      <c r="D1360" s="2" t="s">
        <v>70</v>
      </c>
      <c r="E1360" s="2">
        <v>24</v>
      </c>
      <c r="F1360" s="3"/>
      <c r="G1360" s="2">
        <v>6</v>
      </c>
      <c r="H1360" s="2">
        <v>0</v>
      </c>
      <c r="I1360" s="2">
        <v>6</v>
      </c>
      <c r="J1360" s="2">
        <v>4</v>
      </c>
      <c r="K1360" s="2">
        <v>30</v>
      </c>
      <c r="L1360" s="2">
        <v>0</v>
      </c>
      <c r="M1360" s="2">
        <v>1</v>
      </c>
      <c r="N1360" s="2">
        <v>2</v>
      </c>
      <c r="O1360" s="2">
        <v>0.5</v>
      </c>
      <c r="P1360" s="2">
        <v>28</v>
      </c>
      <c r="Q1360" s="2">
        <v>7</v>
      </c>
      <c r="R1360" s="2">
        <v>1.7</v>
      </c>
      <c r="S1360" s="2">
        <v>0</v>
      </c>
      <c r="T1360" s="3"/>
      <c r="U1360" s="2">
        <v>0</v>
      </c>
      <c r="V1360" s="2">
        <v>0</v>
      </c>
      <c r="W1360" s="2">
        <v>0</v>
      </c>
      <c r="X1360" s="2">
        <v>78.5</v>
      </c>
      <c r="Y1360" t="str">
        <f t="shared" si="84"/>
        <v>Byron Marshall</v>
      </c>
      <c r="Z1360" t="str">
        <f t="shared" si="85"/>
        <v>2018-Byron Marshall</v>
      </c>
      <c r="AA1360" s="13">
        <f t="shared" si="86"/>
        <v>80</v>
      </c>
      <c r="AB1360">
        <f t="shared" si="87"/>
        <v>74.666666666666671</v>
      </c>
    </row>
    <row r="1361" spans="1:28" x14ac:dyDescent="0.2">
      <c r="A1361">
        <v>2018</v>
      </c>
      <c r="B1361" s="1">
        <v>370</v>
      </c>
      <c r="C1361" s="2" t="s">
        <v>565</v>
      </c>
      <c r="D1361" s="2" t="s">
        <v>72</v>
      </c>
      <c r="E1361" s="2">
        <v>26</v>
      </c>
      <c r="F1361" s="3"/>
      <c r="G1361" s="2">
        <v>16</v>
      </c>
      <c r="H1361" s="2">
        <v>0</v>
      </c>
      <c r="I1361" s="2">
        <v>6</v>
      </c>
      <c r="J1361" s="2">
        <v>4</v>
      </c>
      <c r="K1361" s="2">
        <v>38</v>
      </c>
      <c r="L1361" s="2">
        <v>0</v>
      </c>
      <c r="M1361" s="2">
        <v>2</v>
      </c>
      <c r="N1361" s="2">
        <v>-5</v>
      </c>
      <c r="O1361" s="2">
        <v>-1.3</v>
      </c>
      <c r="P1361" s="2">
        <v>43</v>
      </c>
      <c r="Q1361" s="2">
        <v>10.8</v>
      </c>
      <c r="R1361" s="2">
        <v>1.5</v>
      </c>
      <c r="S1361" s="2">
        <v>0</v>
      </c>
      <c r="T1361" s="3"/>
      <c r="U1361" s="2">
        <v>0</v>
      </c>
      <c r="V1361" s="2">
        <v>0</v>
      </c>
      <c r="W1361" s="2">
        <v>0</v>
      </c>
      <c r="X1361" s="2">
        <v>84</v>
      </c>
      <c r="Y1361" t="str">
        <f t="shared" si="84"/>
        <v>Roosevelt Nix</v>
      </c>
      <c r="Z1361" t="str">
        <f t="shared" si="85"/>
        <v>2018-Roosevelt Nix</v>
      </c>
      <c r="AA1361" s="13">
        <f t="shared" si="86"/>
        <v>38</v>
      </c>
      <c r="AB1361">
        <f t="shared" si="87"/>
        <v>43</v>
      </c>
    </row>
    <row r="1362" spans="1:28" x14ac:dyDescent="0.2">
      <c r="A1362">
        <v>2018</v>
      </c>
      <c r="B1362" s="1">
        <v>371</v>
      </c>
      <c r="C1362" s="2" t="s">
        <v>1063</v>
      </c>
      <c r="D1362" s="2" t="s">
        <v>86</v>
      </c>
      <c r="E1362" s="2">
        <v>21</v>
      </c>
      <c r="F1362" s="3"/>
      <c r="G1362" s="2">
        <v>7</v>
      </c>
      <c r="H1362" s="2">
        <v>0</v>
      </c>
      <c r="I1362" s="2">
        <v>12</v>
      </c>
      <c r="J1362" s="2">
        <v>4</v>
      </c>
      <c r="K1362" s="2">
        <v>35</v>
      </c>
      <c r="L1362" s="2">
        <v>0</v>
      </c>
      <c r="M1362" s="2">
        <v>2</v>
      </c>
      <c r="N1362" s="2">
        <v>33</v>
      </c>
      <c r="O1362" s="2">
        <v>8.3000000000000007</v>
      </c>
      <c r="P1362" s="2">
        <v>2</v>
      </c>
      <c r="Q1362" s="2">
        <v>0.5</v>
      </c>
      <c r="R1362" s="2">
        <v>10.199999999999999</v>
      </c>
      <c r="S1362" s="2">
        <v>0</v>
      </c>
      <c r="T1362" s="3"/>
      <c r="U1362" s="2">
        <v>1</v>
      </c>
      <c r="V1362" s="2">
        <v>8.3000000000000007</v>
      </c>
      <c r="W1362" s="2">
        <v>0</v>
      </c>
      <c r="X1362" s="2">
        <v>42.4</v>
      </c>
      <c r="Y1362" t="str">
        <f t="shared" si="84"/>
        <v>Auden Tate</v>
      </c>
      <c r="Z1362" t="str">
        <f t="shared" si="85"/>
        <v>2018-Auden Tate</v>
      </c>
      <c r="AA1362" s="13">
        <f t="shared" si="86"/>
        <v>80</v>
      </c>
      <c r="AB1362">
        <f t="shared" si="87"/>
        <v>4.5714285714285712</v>
      </c>
    </row>
    <row r="1363" spans="1:28" x14ac:dyDescent="0.2">
      <c r="A1363">
        <v>2018</v>
      </c>
      <c r="B1363" s="1">
        <v>372</v>
      </c>
      <c r="C1363" s="2" t="s">
        <v>1064</v>
      </c>
      <c r="D1363" s="2" t="s">
        <v>19</v>
      </c>
      <c r="E1363" s="2">
        <v>24</v>
      </c>
      <c r="F1363" s="3"/>
      <c r="G1363" s="2">
        <v>16</v>
      </c>
      <c r="H1363" s="2">
        <v>1</v>
      </c>
      <c r="I1363" s="2">
        <v>6</v>
      </c>
      <c r="J1363" s="2">
        <v>4</v>
      </c>
      <c r="K1363" s="2">
        <v>77</v>
      </c>
      <c r="L1363" s="2">
        <v>1</v>
      </c>
      <c r="M1363" s="2">
        <v>3</v>
      </c>
      <c r="N1363" s="2">
        <v>67</v>
      </c>
      <c r="O1363" s="2">
        <v>16.8</v>
      </c>
      <c r="P1363" s="2">
        <v>10</v>
      </c>
      <c r="Q1363" s="2">
        <v>2.5</v>
      </c>
      <c r="R1363" s="2">
        <v>13.8</v>
      </c>
      <c r="S1363" s="2">
        <v>0</v>
      </c>
      <c r="T1363" s="3"/>
      <c r="U1363" s="2">
        <v>1</v>
      </c>
      <c r="V1363" s="2">
        <v>16.7</v>
      </c>
      <c r="W1363" s="2">
        <v>0</v>
      </c>
      <c r="X1363" s="2">
        <v>149.30000000000001</v>
      </c>
      <c r="Y1363" t="str">
        <f t="shared" si="84"/>
        <v>Robert Tonyan</v>
      </c>
      <c r="Z1363" t="str">
        <f t="shared" si="85"/>
        <v>2018-Robert Tonyan</v>
      </c>
      <c r="AA1363" s="13">
        <f t="shared" si="86"/>
        <v>77</v>
      </c>
      <c r="AB1363">
        <f t="shared" si="87"/>
        <v>10</v>
      </c>
    </row>
    <row r="1364" spans="1:28" x14ac:dyDescent="0.2">
      <c r="A1364">
        <v>2018</v>
      </c>
      <c r="B1364" s="1">
        <v>373</v>
      </c>
      <c r="C1364" s="2" t="s">
        <v>1065</v>
      </c>
      <c r="D1364" s="2" t="s">
        <v>26</v>
      </c>
      <c r="E1364" s="2">
        <v>34</v>
      </c>
      <c r="F1364" s="3"/>
      <c r="G1364" s="2">
        <v>1</v>
      </c>
      <c r="H1364" s="2">
        <v>1</v>
      </c>
      <c r="I1364" s="2">
        <v>7</v>
      </c>
      <c r="J1364" s="2">
        <v>4</v>
      </c>
      <c r="K1364" s="2">
        <v>52</v>
      </c>
      <c r="L1364" s="2">
        <v>0</v>
      </c>
      <c r="M1364" s="2">
        <v>3</v>
      </c>
      <c r="N1364" s="2">
        <v>32</v>
      </c>
      <c r="O1364" s="2">
        <v>8</v>
      </c>
      <c r="P1364" s="2">
        <v>20</v>
      </c>
      <c r="Q1364" s="2">
        <v>5</v>
      </c>
      <c r="R1364" s="2">
        <v>6.6</v>
      </c>
      <c r="S1364" s="2">
        <v>0</v>
      </c>
      <c r="T1364" s="3"/>
      <c r="U1364" s="2">
        <v>0</v>
      </c>
      <c r="V1364" s="2">
        <v>0</v>
      </c>
      <c r="W1364" s="2">
        <v>1</v>
      </c>
      <c r="X1364" s="2">
        <v>41.1</v>
      </c>
      <c r="Y1364" t="str">
        <f t="shared" si="84"/>
        <v>Delanie Walker</v>
      </c>
      <c r="Z1364" t="str">
        <f t="shared" si="85"/>
        <v>2018-Delanie Walker</v>
      </c>
      <c r="AA1364" s="13">
        <f t="shared" si="86"/>
        <v>832</v>
      </c>
      <c r="AB1364">
        <f t="shared" si="87"/>
        <v>320</v>
      </c>
    </row>
    <row r="1365" spans="1:28" x14ac:dyDescent="0.2">
      <c r="A1365">
        <v>2018</v>
      </c>
      <c r="B1365" s="1">
        <v>374</v>
      </c>
      <c r="C1365" s="2" t="s">
        <v>1066</v>
      </c>
      <c r="D1365" s="2" t="s">
        <v>41</v>
      </c>
      <c r="E1365" s="2">
        <v>26</v>
      </c>
      <c r="F1365" s="3"/>
      <c r="G1365" s="2">
        <v>9</v>
      </c>
      <c r="H1365" s="2">
        <v>0</v>
      </c>
      <c r="I1365" s="2">
        <v>8</v>
      </c>
      <c r="J1365" s="2">
        <v>4</v>
      </c>
      <c r="K1365" s="2">
        <v>92</v>
      </c>
      <c r="L1365" s="2">
        <v>0</v>
      </c>
      <c r="M1365" s="2">
        <v>3</v>
      </c>
      <c r="N1365" s="2">
        <v>86</v>
      </c>
      <c r="O1365" s="2">
        <v>21.5</v>
      </c>
      <c r="P1365" s="2">
        <v>6</v>
      </c>
      <c r="Q1365" s="2">
        <v>1.5</v>
      </c>
      <c r="R1365" s="2">
        <v>23.1</v>
      </c>
      <c r="S1365" s="2">
        <v>0</v>
      </c>
      <c r="T1365" s="3"/>
      <c r="U1365" s="2">
        <v>0</v>
      </c>
      <c r="V1365" s="2">
        <v>0</v>
      </c>
      <c r="W1365" s="2">
        <v>0</v>
      </c>
      <c r="X1365" s="2">
        <v>91.7</v>
      </c>
      <c r="Y1365" t="str">
        <f t="shared" si="84"/>
        <v>Kevin White</v>
      </c>
      <c r="Z1365" t="str">
        <f t="shared" si="85"/>
        <v>2018-Kevin White</v>
      </c>
      <c r="AA1365" s="13">
        <f t="shared" si="86"/>
        <v>163.55555555555554</v>
      </c>
      <c r="AB1365">
        <f t="shared" si="87"/>
        <v>10.666666666666666</v>
      </c>
    </row>
    <row r="1366" spans="1:28" x14ac:dyDescent="0.2">
      <c r="A1366">
        <v>2018</v>
      </c>
      <c r="B1366" s="1">
        <v>375</v>
      </c>
      <c r="C1366" s="2" t="s">
        <v>1067</v>
      </c>
      <c r="D1366" s="2" t="s">
        <v>16</v>
      </c>
      <c r="E1366" s="2">
        <v>23</v>
      </c>
      <c r="F1366" s="3"/>
      <c r="G1366" s="2">
        <v>5</v>
      </c>
      <c r="H1366" s="2">
        <v>0</v>
      </c>
      <c r="I1366" s="2">
        <v>5</v>
      </c>
      <c r="J1366" s="2">
        <v>4</v>
      </c>
      <c r="K1366" s="2">
        <v>52</v>
      </c>
      <c r="L1366" s="2">
        <v>0</v>
      </c>
      <c r="M1366" s="2">
        <v>2</v>
      </c>
      <c r="N1366" s="2">
        <v>32</v>
      </c>
      <c r="O1366" s="2">
        <v>8</v>
      </c>
      <c r="P1366" s="2">
        <v>20</v>
      </c>
      <c r="Q1366" s="2">
        <v>5</v>
      </c>
      <c r="R1366" s="2">
        <v>10.8</v>
      </c>
      <c r="S1366" s="2">
        <v>0</v>
      </c>
      <c r="T1366" s="3"/>
      <c r="U1366" s="2">
        <v>0</v>
      </c>
      <c r="V1366" s="2">
        <v>0</v>
      </c>
      <c r="W1366" s="2">
        <v>0</v>
      </c>
      <c r="X1366" s="2">
        <v>110</v>
      </c>
      <c r="Y1366" t="str">
        <f t="shared" si="84"/>
        <v>Bobo Wilson</v>
      </c>
      <c r="Z1366" t="str">
        <f t="shared" si="85"/>
        <v>2018-Bobo Wilson</v>
      </c>
      <c r="AA1366" s="13">
        <f t="shared" si="86"/>
        <v>166.4</v>
      </c>
      <c r="AB1366">
        <f t="shared" si="87"/>
        <v>64</v>
      </c>
    </row>
    <row r="1367" spans="1:28" x14ac:dyDescent="0.2">
      <c r="A1367">
        <v>2018</v>
      </c>
      <c r="B1367" s="1">
        <v>376</v>
      </c>
      <c r="C1367" s="2" t="s">
        <v>474</v>
      </c>
      <c r="D1367" s="2" t="s">
        <v>41</v>
      </c>
      <c r="E1367" s="2">
        <v>24</v>
      </c>
      <c r="F1367" s="3"/>
      <c r="G1367" s="2">
        <v>4</v>
      </c>
      <c r="H1367" s="2">
        <v>0</v>
      </c>
      <c r="I1367" s="2">
        <v>5</v>
      </c>
      <c r="J1367" s="2">
        <v>4</v>
      </c>
      <c r="K1367" s="2">
        <v>32</v>
      </c>
      <c r="L1367" s="2">
        <v>0</v>
      </c>
      <c r="M1367" s="2">
        <v>2</v>
      </c>
      <c r="N1367" s="2">
        <v>30</v>
      </c>
      <c r="O1367" s="2">
        <v>7.5</v>
      </c>
      <c r="P1367" s="2">
        <v>2</v>
      </c>
      <c r="Q1367" s="2">
        <v>0.5</v>
      </c>
      <c r="R1367" s="2">
        <v>6.8</v>
      </c>
      <c r="S1367" s="2">
        <v>0</v>
      </c>
      <c r="T1367" s="3"/>
      <c r="U1367" s="2">
        <v>0</v>
      </c>
      <c r="V1367" s="2">
        <v>0</v>
      </c>
      <c r="W1367" s="2">
        <v>0</v>
      </c>
      <c r="X1367" s="2">
        <v>93.3</v>
      </c>
      <c r="Y1367" t="str">
        <f t="shared" si="84"/>
        <v>Javon Wims</v>
      </c>
      <c r="Z1367" t="str">
        <f t="shared" si="85"/>
        <v>2018-Javon Wims</v>
      </c>
      <c r="AA1367" s="13">
        <f t="shared" si="86"/>
        <v>128</v>
      </c>
      <c r="AB1367">
        <f t="shared" si="87"/>
        <v>8</v>
      </c>
    </row>
    <row r="1368" spans="1:28" x14ac:dyDescent="0.2">
      <c r="A1368">
        <v>2018</v>
      </c>
      <c r="B1368" s="1">
        <v>377</v>
      </c>
      <c r="C1368" s="2" t="s">
        <v>172</v>
      </c>
      <c r="D1368" s="2" t="s">
        <v>115</v>
      </c>
      <c r="E1368" s="2">
        <v>25</v>
      </c>
      <c r="F1368" s="3"/>
      <c r="G1368" s="2">
        <v>10</v>
      </c>
      <c r="H1368" s="2">
        <v>0</v>
      </c>
      <c r="I1368" s="2">
        <v>4</v>
      </c>
      <c r="J1368" s="2">
        <v>3</v>
      </c>
      <c r="K1368" s="2">
        <v>28</v>
      </c>
      <c r="L1368" s="2">
        <v>0</v>
      </c>
      <c r="M1368" s="2">
        <v>1</v>
      </c>
      <c r="N1368" s="2">
        <v>0</v>
      </c>
      <c r="O1368" s="2">
        <v>0</v>
      </c>
      <c r="P1368" s="2">
        <v>28</v>
      </c>
      <c r="Q1368" s="2">
        <v>9.3000000000000007</v>
      </c>
      <c r="R1368" s="2">
        <v>4.3</v>
      </c>
      <c r="S1368" s="2">
        <v>0</v>
      </c>
      <c r="T1368" s="3"/>
      <c r="U1368" s="2">
        <v>0</v>
      </c>
      <c r="V1368" s="2">
        <v>0</v>
      </c>
      <c r="W1368" s="3"/>
      <c r="X1368" s="2">
        <v>93.7</v>
      </c>
      <c r="Y1368" t="str">
        <f t="shared" si="84"/>
        <v>Ameer Abdullah</v>
      </c>
      <c r="Z1368" t="str">
        <f t="shared" si="85"/>
        <v>2018-Ameer Abdullah</v>
      </c>
      <c r="AA1368" s="13">
        <f t="shared" si="86"/>
        <v>44.8</v>
      </c>
      <c r="AB1368">
        <f t="shared" si="87"/>
        <v>44.8</v>
      </c>
    </row>
    <row r="1369" spans="1:28" x14ac:dyDescent="0.2">
      <c r="A1369">
        <v>2018</v>
      </c>
      <c r="B1369" s="1">
        <v>378</v>
      </c>
      <c r="C1369" s="2" t="s">
        <v>1068</v>
      </c>
      <c r="D1369" s="2" t="s">
        <v>81</v>
      </c>
      <c r="E1369" s="2">
        <v>28</v>
      </c>
      <c r="F1369" s="2" t="s">
        <v>311</v>
      </c>
      <c r="G1369" s="2">
        <v>13</v>
      </c>
      <c r="H1369" s="2">
        <v>8</v>
      </c>
      <c r="I1369" s="2">
        <v>4</v>
      </c>
      <c r="J1369" s="2">
        <v>3</v>
      </c>
      <c r="K1369" s="2">
        <v>27</v>
      </c>
      <c r="L1369" s="2">
        <v>0</v>
      </c>
      <c r="M1369" s="2">
        <v>2</v>
      </c>
      <c r="N1369" s="2">
        <v>-1</v>
      </c>
      <c r="O1369" s="2">
        <v>-0.3</v>
      </c>
      <c r="P1369" s="2">
        <v>28</v>
      </c>
      <c r="Q1369" s="2">
        <v>9.3000000000000007</v>
      </c>
      <c r="R1369" s="2">
        <v>8</v>
      </c>
      <c r="S1369" s="2">
        <v>0</v>
      </c>
      <c r="T1369" s="3"/>
      <c r="U1369" s="2">
        <v>0</v>
      </c>
      <c r="V1369" s="2">
        <v>0</v>
      </c>
      <c r="W1369" s="2">
        <v>0</v>
      </c>
      <c r="X1369" s="2">
        <v>92.7</v>
      </c>
      <c r="Y1369" t="str">
        <f t="shared" si="84"/>
        <v>Dwayne Allen</v>
      </c>
      <c r="Z1369" t="str">
        <f t="shared" si="85"/>
        <v>2018-Dwayne Allen</v>
      </c>
      <c r="AA1369" s="13">
        <f t="shared" si="86"/>
        <v>33.230769230769234</v>
      </c>
      <c r="AB1369">
        <f t="shared" si="87"/>
        <v>34.46153846153846</v>
      </c>
    </row>
    <row r="1370" spans="1:28" x14ac:dyDescent="0.2">
      <c r="A1370">
        <v>2018</v>
      </c>
      <c r="B1370" s="1">
        <v>379</v>
      </c>
      <c r="C1370" s="2" t="s">
        <v>504</v>
      </c>
      <c r="D1370" s="2" t="s">
        <v>43</v>
      </c>
      <c r="E1370" s="2">
        <v>28</v>
      </c>
      <c r="F1370" s="3"/>
      <c r="G1370" s="2">
        <v>9</v>
      </c>
      <c r="H1370" s="2">
        <v>0</v>
      </c>
      <c r="I1370" s="2">
        <v>4</v>
      </c>
      <c r="J1370" s="2">
        <v>3</v>
      </c>
      <c r="K1370" s="2">
        <v>15</v>
      </c>
      <c r="L1370" s="2">
        <v>0</v>
      </c>
      <c r="M1370" s="2">
        <v>1</v>
      </c>
      <c r="N1370" s="2">
        <v>0</v>
      </c>
      <c r="O1370" s="2">
        <v>0</v>
      </c>
      <c r="P1370" s="2">
        <v>15</v>
      </c>
      <c r="Q1370" s="2">
        <v>5</v>
      </c>
      <c r="R1370" s="2">
        <v>-1.3</v>
      </c>
      <c r="S1370" s="2">
        <v>1</v>
      </c>
      <c r="T1370" s="2">
        <v>3</v>
      </c>
      <c r="U1370" s="2">
        <v>0</v>
      </c>
      <c r="V1370" s="2">
        <v>0</v>
      </c>
      <c r="W1370" s="2">
        <v>0</v>
      </c>
      <c r="X1370" s="2">
        <v>80.2</v>
      </c>
      <c r="Y1370" t="str">
        <f t="shared" si="84"/>
        <v>Cameron Artis-Payne</v>
      </c>
      <c r="Z1370" t="str">
        <f t="shared" si="85"/>
        <v>2018-Cameron Artis-Payne</v>
      </c>
      <c r="AA1370" s="13">
        <f t="shared" si="86"/>
        <v>26.666666666666668</v>
      </c>
      <c r="AB1370">
        <f t="shared" si="87"/>
        <v>26.666666666666668</v>
      </c>
    </row>
    <row r="1371" spans="1:28" x14ac:dyDescent="0.2">
      <c r="A1371">
        <v>2018</v>
      </c>
      <c r="B1371" s="1">
        <v>380</v>
      </c>
      <c r="C1371" s="2" t="s">
        <v>191</v>
      </c>
      <c r="D1371" s="2" t="s">
        <v>78</v>
      </c>
      <c r="E1371" s="2">
        <v>28</v>
      </c>
      <c r="F1371" s="3"/>
      <c r="G1371" s="2">
        <v>16</v>
      </c>
      <c r="H1371" s="2">
        <v>0</v>
      </c>
      <c r="I1371" s="2">
        <v>3</v>
      </c>
      <c r="J1371" s="2">
        <v>3</v>
      </c>
      <c r="K1371" s="2">
        <v>13</v>
      </c>
      <c r="L1371" s="2">
        <v>1</v>
      </c>
      <c r="M1371" s="2">
        <v>1</v>
      </c>
      <c r="N1371" s="2">
        <v>-6</v>
      </c>
      <c r="O1371" s="2">
        <v>-2</v>
      </c>
      <c r="P1371" s="2">
        <v>19</v>
      </c>
      <c r="Q1371" s="2">
        <v>6.3</v>
      </c>
      <c r="R1371" s="2">
        <v>-2</v>
      </c>
      <c r="S1371" s="2">
        <v>0</v>
      </c>
      <c r="T1371" s="3"/>
      <c r="U1371" s="2">
        <v>0</v>
      </c>
      <c r="V1371" s="2">
        <v>0</v>
      </c>
      <c r="W1371" s="2">
        <v>0</v>
      </c>
      <c r="X1371" s="2">
        <v>124.3</v>
      </c>
      <c r="Y1371" t="str">
        <f t="shared" si="84"/>
        <v>Brandon Bolden</v>
      </c>
      <c r="Z1371" t="str">
        <f t="shared" si="85"/>
        <v>2018-Brandon Bolden</v>
      </c>
      <c r="AA1371" s="13">
        <f t="shared" si="86"/>
        <v>13</v>
      </c>
      <c r="AB1371">
        <f t="shared" si="87"/>
        <v>19</v>
      </c>
    </row>
    <row r="1372" spans="1:28" x14ac:dyDescent="0.2">
      <c r="A1372">
        <v>2018</v>
      </c>
      <c r="B1372" s="1">
        <v>381</v>
      </c>
      <c r="C1372" s="2" t="s">
        <v>1069</v>
      </c>
      <c r="D1372" s="2" t="s">
        <v>41</v>
      </c>
      <c r="E1372" s="2">
        <v>24</v>
      </c>
      <c r="F1372" s="3"/>
      <c r="G1372" s="2">
        <v>15</v>
      </c>
      <c r="H1372" s="2">
        <v>2</v>
      </c>
      <c r="I1372" s="2">
        <v>5</v>
      </c>
      <c r="J1372" s="2">
        <v>3</v>
      </c>
      <c r="K1372" s="2">
        <v>42</v>
      </c>
      <c r="L1372" s="2">
        <v>0</v>
      </c>
      <c r="M1372" s="2">
        <v>2</v>
      </c>
      <c r="N1372" s="2">
        <v>38</v>
      </c>
      <c r="O1372" s="2">
        <v>12.7</v>
      </c>
      <c r="P1372" s="2">
        <v>4</v>
      </c>
      <c r="Q1372" s="2">
        <v>1.3</v>
      </c>
      <c r="R1372" s="2">
        <v>13.8</v>
      </c>
      <c r="S1372" s="2">
        <v>0</v>
      </c>
      <c r="T1372" s="3"/>
      <c r="U1372" s="2">
        <v>0</v>
      </c>
      <c r="V1372" s="2">
        <v>0</v>
      </c>
      <c r="W1372" s="2">
        <v>1</v>
      </c>
      <c r="X1372" s="2">
        <v>47.5</v>
      </c>
      <c r="Y1372" t="str">
        <f t="shared" si="84"/>
        <v>Ben Braunecker</v>
      </c>
      <c r="Z1372" t="str">
        <f t="shared" si="85"/>
        <v>2018-Ben Braunecker</v>
      </c>
      <c r="AA1372" s="13">
        <f t="shared" si="86"/>
        <v>44.8</v>
      </c>
      <c r="AB1372">
        <f t="shared" si="87"/>
        <v>4.2666666666666666</v>
      </c>
    </row>
    <row r="1373" spans="1:28" x14ac:dyDescent="0.2">
      <c r="A1373">
        <v>2018</v>
      </c>
      <c r="B1373" s="1">
        <v>382</v>
      </c>
      <c r="C1373" s="2" t="s">
        <v>1070</v>
      </c>
      <c r="D1373" s="2" t="s">
        <v>28</v>
      </c>
      <c r="E1373" s="2">
        <v>27</v>
      </c>
      <c r="F1373" s="3"/>
      <c r="G1373" s="2">
        <v>13</v>
      </c>
      <c r="H1373" s="2">
        <v>2</v>
      </c>
      <c r="I1373" s="2">
        <v>5</v>
      </c>
      <c r="J1373" s="2">
        <v>3</v>
      </c>
      <c r="K1373" s="2">
        <v>23</v>
      </c>
      <c r="L1373" s="2">
        <v>0</v>
      </c>
      <c r="M1373" s="3"/>
      <c r="N1373" s="2">
        <v>-1</v>
      </c>
      <c r="O1373" s="2">
        <v>-0.3</v>
      </c>
      <c r="P1373" s="2">
        <v>24</v>
      </c>
      <c r="Q1373" s="2">
        <v>8</v>
      </c>
      <c r="R1373" s="2">
        <v>3.4</v>
      </c>
      <c r="S1373" s="2">
        <v>0</v>
      </c>
      <c r="T1373" s="3"/>
      <c r="U1373" s="2">
        <v>1</v>
      </c>
      <c r="V1373" s="2">
        <v>20</v>
      </c>
      <c r="W1373" s="2">
        <v>0</v>
      </c>
      <c r="X1373" s="2">
        <v>71.2</v>
      </c>
      <c r="Y1373" t="str">
        <f t="shared" si="84"/>
        <v>Orson Charles</v>
      </c>
      <c r="Z1373" t="str">
        <f t="shared" si="85"/>
        <v>2018-Orson Charles</v>
      </c>
      <c r="AA1373" s="13">
        <f t="shared" si="86"/>
        <v>28.307692307692307</v>
      </c>
      <c r="AB1373">
        <f t="shared" si="87"/>
        <v>29.53846153846154</v>
      </c>
    </row>
    <row r="1374" spans="1:28" x14ac:dyDescent="0.2">
      <c r="A1374">
        <v>2018</v>
      </c>
      <c r="B1374" s="1">
        <v>383</v>
      </c>
      <c r="C1374" s="2" t="s">
        <v>1071</v>
      </c>
      <c r="D1374" s="2" t="s">
        <v>78</v>
      </c>
      <c r="E1374" s="2">
        <v>27</v>
      </c>
      <c r="F1374" s="3"/>
      <c r="G1374" s="2">
        <v>4</v>
      </c>
      <c r="H1374" s="2">
        <v>0</v>
      </c>
      <c r="I1374" s="2">
        <v>5</v>
      </c>
      <c r="J1374" s="2">
        <v>3</v>
      </c>
      <c r="K1374" s="2">
        <v>48</v>
      </c>
      <c r="L1374" s="2">
        <v>1</v>
      </c>
      <c r="M1374" s="2">
        <v>3</v>
      </c>
      <c r="N1374" s="2">
        <v>39</v>
      </c>
      <c r="O1374" s="2">
        <v>13</v>
      </c>
      <c r="P1374" s="2">
        <v>9</v>
      </c>
      <c r="Q1374" s="2">
        <v>3</v>
      </c>
      <c r="R1374" s="2">
        <v>8.8000000000000007</v>
      </c>
      <c r="S1374" s="2">
        <v>1</v>
      </c>
      <c r="T1374" s="2">
        <v>3</v>
      </c>
      <c r="U1374" s="2">
        <v>0</v>
      </c>
      <c r="V1374" s="2">
        <v>0</v>
      </c>
      <c r="W1374" s="2">
        <v>0</v>
      </c>
      <c r="X1374" s="2">
        <v>131.69999999999999</v>
      </c>
      <c r="Y1374" t="str">
        <f t="shared" si="84"/>
        <v>A.J. Derby</v>
      </c>
      <c r="Z1374" t="str">
        <f t="shared" si="85"/>
        <v>2018-A.J. Derby</v>
      </c>
      <c r="AA1374" s="13">
        <f t="shared" si="86"/>
        <v>192</v>
      </c>
      <c r="AB1374">
        <f t="shared" si="87"/>
        <v>36</v>
      </c>
    </row>
    <row r="1375" spans="1:28" x14ac:dyDescent="0.2">
      <c r="A1375">
        <v>2018</v>
      </c>
      <c r="B1375" s="1">
        <v>384</v>
      </c>
      <c r="C1375" s="2" t="s">
        <v>264</v>
      </c>
      <c r="D1375" s="2" t="s">
        <v>21</v>
      </c>
      <c r="E1375" s="2">
        <v>29</v>
      </c>
      <c r="F1375" s="2" t="s">
        <v>217</v>
      </c>
      <c r="G1375" s="2">
        <v>16</v>
      </c>
      <c r="H1375" s="2">
        <v>5</v>
      </c>
      <c r="I1375" s="2">
        <v>4</v>
      </c>
      <c r="J1375" s="2">
        <v>3</v>
      </c>
      <c r="K1375" s="2">
        <v>62</v>
      </c>
      <c r="L1375" s="2">
        <v>0</v>
      </c>
      <c r="M1375" s="2">
        <v>2</v>
      </c>
      <c r="N1375" s="2">
        <v>27</v>
      </c>
      <c r="O1375" s="2">
        <v>9</v>
      </c>
      <c r="P1375" s="2">
        <v>35</v>
      </c>
      <c r="Q1375" s="2">
        <v>11.7</v>
      </c>
      <c r="R1375" s="2">
        <v>6.8</v>
      </c>
      <c r="S1375" s="2">
        <v>0</v>
      </c>
      <c r="T1375" s="3"/>
      <c r="U1375" s="2">
        <v>0</v>
      </c>
      <c r="V1375" s="2">
        <v>0</v>
      </c>
      <c r="W1375" s="2">
        <v>0</v>
      </c>
      <c r="X1375" s="2">
        <v>116.7</v>
      </c>
      <c r="Y1375" t="str">
        <f t="shared" si="84"/>
        <v>Patrick DiMarco</v>
      </c>
      <c r="Z1375" t="str">
        <f t="shared" si="85"/>
        <v>2018-Patrick DiMarco</v>
      </c>
      <c r="AA1375" s="13">
        <f t="shared" si="86"/>
        <v>62</v>
      </c>
      <c r="AB1375">
        <f t="shared" si="87"/>
        <v>35</v>
      </c>
    </row>
    <row r="1376" spans="1:28" x14ac:dyDescent="0.2">
      <c r="A1376">
        <v>2018</v>
      </c>
      <c r="B1376" s="1">
        <v>385</v>
      </c>
      <c r="C1376" s="2" t="s">
        <v>319</v>
      </c>
      <c r="D1376" s="2" t="s">
        <v>74</v>
      </c>
      <c r="E1376" s="2">
        <v>25</v>
      </c>
      <c r="F1376" s="3"/>
      <c r="G1376" s="2">
        <v>9</v>
      </c>
      <c r="H1376" s="2">
        <v>0</v>
      </c>
      <c r="I1376" s="2">
        <v>3</v>
      </c>
      <c r="J1376" s="2">
        <v>3</v>
      </c>
      <c r="K1376" s="2">
        <v>35</v>
      </c>
      <c r="L1376" s="2">
        <v>0</v>
      </c>
      <c r="M1376" s="2">
        <v>1</v>
      </c>
      <c r="N1376" s="2">
        <v>23</v>
      </c>
      <c r="O1376" s="2">
        <v>7.7</v>
      </c>
      <c r="P1376" s="2">
        <v>12</v>
      </c>
      <c r="Q1376" s="2">
        <v>4</v>
      </c>
      <c r="R1376" s="2">
        <v>7.7</v>
      </c>
      <c r="S1376" s="2">
        <v>0</v>
      </c>
      <c r="T1376" s="3"/>
      <c r="U1376" s="2">
        <v>0</v>
      </c>
      <c r="V1376" s="2">
        <v>0</v>
      </c>
      <c r="W1376" s="2">
        <v>0</v>
      </c>
      <c r="X1376" s="2">
        <v>115.3</v>
      </c>
      <c r="Y1376" t="str">
        <f t="shared" si="84"/>
        <v>Tyler Ervin</v>
      </c>
      <c r="Z1376" t="str">
        <f t="shared" si="85"/>
        <v>2018-Tyler Ervin</v>
      </c>
      <c r="AA1376" s="13">
        <f t="shared" si="86"/>
        <v>62.222222222222221</v>
      </c>
      <c r="AB1376">
        <f t="shared" si="87"/>
        <v>21.333333333333332</v>
      </c>
    </row>
    <row r="1377" spans="1:28" x14ac:dyDescent="0.2">
      <c r="A1377">
        <v>2018</v>
      </c>
      <c r="B1377" s="1">
        <v>386</v>
      </c>
      <c r="C1377" s="2" t="s">
        <v>503</v>
      </c>
      <c r="D1377" s="2" t="s">
        <v>21</v>
      </c>
      <c r="E1377" s="2">
        <v>24</v>
      </c>
      <c r="F1377" s="3"/>
      <c r="G1377" s="2">
        <v>2</v>
      </c>
      <c r="H1377" s="2">
        <v>1</v>
      </c>
      <c r="I1377" s="2">
        <v>5</v>
      </c>
      <c r="J1377" s="2">
        <v>3</v>
      </c>
      <c r="K1377" s="2">
        <v>21</v>
      </c>
      <c r="L1377" s="2">
        <v>0</v>
      </c>
      <c r="M1377" s="2">
        <v>1</v>
      </c>
      <c r="N1377" s="2">
        <v>-1</v>
      </c>
      <c r="O1377" s="2">
        <v>-0.3</v>
      </c>
      <c r="P1377" s="2">
        <v>22</v>
      </c>
      <c r="Q1377" s="2">
        <v>7.3</v>
      </c>
      <c r="R1377" s="2">
        <v>-1.8</v>
      </c>
      <c r="S1377" s="2">
        <v>0</v>
      </c>
      <c r="T1377" s="3"/>
      <c r="U1377" s="2">
        <v>0</v>
      </c>
      <c r="V1377" s="2">
        <v>0</v>
      </c>
      <c r="W1377" s="2">
        <v>0</v>
      </c>
      <c r="X1377" s="2">
        <v>69.599999999999994</v>
      </c>
      <c r="Y1377" t="str">
        <f t="shared" si="84"/>
        <v>Keith Ford</v>
      </c>
      <c r="Z1377" t="str">
        <f t="shared" si="85"/>
        <v>2018-Keith Ford</v>
      </c>
      <c r="AA1377" s="13">
        <f t="shared" si="86"/>
        <v>168</v>
      </c>
      <c r="AB1377">
        <f t="shared" si="87"/>
        <v>176</v>
      </c>
    </row>
    <row r="1378" spans="1:28" x14ac:dyDescent="0.2">
      <c r="A1378">
        <v>2018</v>
      </c>
      <c r="B1378" s="1">
        <v>387</v>
      </c>
      <c r="C1378" s="2" t="s">
        <v>1072</v>
      </c>
      <c r="D1378" s="2" t="s">
        <v>37</v>
      </c>
      <c r="E1378" s="2">
        <v>24</v>
      </c>
      <c r="F1378" s="3"/>
      <c r="G1378" s="2">
        <v>15</v>
      </c>
      <c r="H1378" s="2">
        <v>4</v>
      </c>
      <c r="I1378" s="2">
        <v>7</v>
      </c>
      <c r="J1378" s="2">
        <v>3</v>
      </c>
      <c r="K1378" s="2">
        <v>45</v>
      </c>
      <c r="L1378" s="2">
        <v>0</v>
      </c>
      <c r="M1378" s="2">
        <v>2</v>
      </c>
      <c r="N1378" s="2">
        <v>18</v>
      </c>
      <c r="O1378" s="2">
        <v>6</v>
      </c>
      <c r="P1378" s="2">
        <v>27</v>
      </c>
      <c r="Q1378" s="2">
        <v>9</v>
      </c>
      <c r="R1378" s="2">
        <v>10</v>
      </c>
      <c r="S1378" s="2">
        <v>0</v>
      </c>
      <c r="T1378" s="3"/>
      <c r="U1378" s="2">
        <v>0</v>
      </c>
      <c r="V1378" s="2">
        <v>0</v>
      </c>
      <c r="W1378" s="2">
        <v>0</v>
      </c>
      <c r="X1378" s="2">
        <v>64.599999999999994</v>
      </c>
      <c r="Y1378" t="str">
        <f t="shared" si="84"/>
        <v>Rico Gathers</v>
      </c>
      <c r="Z1378" t="str">
        <f t="shared" si="85"/>
        <v>2018-Rico Gathers</v>
      </c>
      <c r="AA1378" s="13">
        <f t="shared" si="86"/>
        <v>48</v>
      </c>
      <c r="AB1378">
        <f t="shared" si="87"/>
        <v>28.8</v>
      </c>
    </row>
    <row r="1379" spans="1:28" x14ac:dyDescent="0.2">
      <c r="A1379">
        <v>2018</v>
      </c>
      <c r="B1379" s="1">
        <v>388</v>
      </c>
      <c r="C1379" s="2" t="s">
        <v>168</v>
      </c>
      <c r="D1379" s="2" t="s">
        <v>49</v>
      </c>
      <c r="E1379" s="2">
        <v>28</v>
      </c>
      <c r="F1379" s="3"/>
      <c r="G1379" s="2">
        <v>16</v>
      </c>
      <c r="H1379" s="2">
        <v>4</v>
      </c>
      <c r="I1379" s="2">
        <v>7</v>
      </c>
      <c r="J1379" s="2">
        <v>3</v>
      </c>
      <c r="K1379" s="2">
        <v>4</v>
      </c>
      <c r="L1379" s="2">
        <v>0</v>
      </c>
      <c r="M1379" s="2">
        <v>1</v>
      </c>
      <c r="N1379" s="2">
        <v>-1</v>
      </c>
      <c r="O1379" s="2">
        <v>-0.3</v>
      </c>
      <c r="P1379" s="2">
        <v>5</v>
      </c>
      <c r="Q1379" s="2">
        <v>1.7</v>
      </c>
      <c r="R1379" s="2">
        <v>5.0999999999999996</v>
      </c>
      <c r="S1379" s="2">
        <v>0</v>
      </c>
      <c r="T1379" s="3"/>
      <c r="U1379" s="2">
        <v>2</v>
      </c>
      <c r="V1379" s="2">
        <v>28.6</v>
      </c>
      <c r="W1379" s="2">
        <v>0</v>
      </c>
      <c r="X1379" s="2">
        <v>50.3</v>
      </c>
      <c r="Y1379" t="str">
        <f t="shared" si="84"/>
        <v>Taysom Hill</v>
      </c>
      <c r="Z1379" t="str">
        <f t="shared" si="85"/>
        <v>2018-Taysom Hill</v>
      </c>
      <c r="AA1379" s="13">
        <f t="shared" si="86"/>
        <v>4</v>
      </c>
      <c r="AB1379">
        <f t="shared" si="87"/>
        <v>5</v>
      </c>
    </row>
    <row r="1380" spans="1:28" x14ac:dyDescent="0.2">
      <c r="A1380">
        <v>2018</v>
      </c>
      <c r="B1380" s="1">
        <v>389</v>
      </c>
      <c r="C1380" s="2" t="s">
        <v>1073</v>
      </c>
      <c r="D1380" s="2" t="s">
        <v>72</v>
      </c>
      <c r="E1380" s="2">
        <v>27</v>
      </c>
      <c r="F1380" s="3"/>
      <c r="G1380" s="2">
        <v>5</v>
      </c>
      <c r="H1380" s="2">
        <v>0</v>
      </c>
      <c r="I1380" s="2">
        <v>13</v>
      </c>
      <c r="J1380" s="2">
        <v>3</v>
      </c>
      <c r="K1380" s="2">
        <v>21</v>
      </c>
      <c r="L1380" s="2">
        <v>0</v>
      </c>
      <c r="M1380" s="2">
        <v>2</v>
      </c>
      <c r="N1380" s="2">
        <v>19</v>
      </c>
      <c r="O1380" s="2">
        <v>6.3</v>
      </c>
      <c r="P1380" s="2">
        <v>2</v>
      </c>
      <c r="Q1380" s="2">
        <v>0.7</v>
      </c>
      <c r="R1380" s="2">
        <v>20.5</v>
      </c>
      <c r="S1380" s="2">
        <v>0</v>
      </c>
      <c r="T1380" s="3"/>
      <c r="U1380" s="2">
        <v>0</v>
      </c>
      <c r="V1380" s="2">
        <v>0</v>
      </c>
      <c r="W1380" s="2">
        <v>0</v>
      </c>
      <c r="X1380" s="2">
        <v>39.6</v>
      </c>
      <c r="Y1380" t="str">
        <f t="shared" si="84"/>
        <v>Justin Hunter</v>
      </c>
      <c r="Z1380" t="str">
        <f t="shared" si="85"/>
        <v>2018-Justin Hunter</v>
      </c>
      <c r="AA1380" s="13">
        <f t="shared" si="86"/>
        <v>67.2</v>
      </c>
      <c r="AB1380">
        <f t="shared" si="87"/>
        <v>6.4</v>
      </c>
    </row>
    <row r="1381" spans="1:28" x14ac:dyDescent="0.2">
      <c r="A1381">
        <v>2018</v>
      </c>
      <c r="B1381" s="1">
        <v>390</v>
      </c>
      <c r="C1381" s="2" t="s">
        <v>1074</v>
      </c>
      <c r="D1381" s="2" t="s">
        <v>86</v>
      </c>
      <c r="E1381" s="2">
        <v>28</v>
      </c>
      <c r="F1381" s="3"/>
      <c r="G1381" s="2">
        <v>11</v>
      </c>
      <c r="H1381" s="2">
        <v>2</v>
      </c>
      <c r="I1381" s="2">
        <v>8</v>
      </c>
      <c r="J1381" s="2">
        <v>3</v>
      </c>
      <c r="K1381" s="2">
        <v>17</v>
      </c>
      <c r="L1381" s="2">
        <v>1</v>
      </c>
      <c r="M1381" s="2">
        <v>2</v>
      </c>
      <c r="N1381" s="2">
        <v>10</v>
      </c>
      <c r="O1381" s="2">
        <v>3.3</v>
      </c>
      <c r="P1381" s="2">
        <v>7</v>
      </c>
      <c r="Q1381" s="2">
        <v>2.2999999999999998</v>
      </c>
      <c r="R1381" s="2">
        <v>5</v>
      </c>
      <c r="S1381" s="2">
        <v>0</v>
      </c>
      <c r="T1381" s="3"/>
      <c r="U1381" s="2">
        <v>0</v>
      </c>
      <c r="V1381" s="2">
        <v>0</v>
      </c>
      <c r="W1381" s="2">
        <v>0</v>
      </c>
      <c r="X1381" s="2">
        <v>85.4</v>
      </c>
      <c r="Y1381" t="str">
        <f t="shared" si="84"/>
        <v>Matt Lengel</v>
      </c>
      <c r="Z1381" t="str">
        <f t="shared" si="85"/>
        <v>2018-Matt Lengel</v>
      </c>
      <c r="AA1381" s="13">
        <f t="shared" si="86"/>
        <v>24.727272727272727</v>
      </c>
      <c r="AB1381">
        <f t="shared" si="87"/>
        <v>10.181818181818182</v>
      </c>
    </row>
    <row r="1382" spans="1:28" x14ac:dyDescent="0.2">
      <c r="A1382">
        <v>2018</v>
      </c>
      <c r="B1382" s="1">
        <v>391</v>
      </c>
      <c r="C1382" s="2" t="s">
        <v>1075</v>
      </c>
      <c r="D1382" s="2" t="s">
        <v>19</v>
      </c>
      <c r="E1382" s="2">
        <v>34</v>
      </c>
      <c r="F1382" s="3"/>
      <c r="G1382" s="2">
        <v>16</v>
      </c>
      <c r="H1382" s="2">
        <v>4</v>
      </c>
      <c r="I1382" s="2">
        <v>4</v>
      </c>
      <c r="J1382" s="2">
        <v>3</v>
      </c>
      <c r="K1382" s="2">
        <v>39</v>
      </c>
      <c r="L1382" s="2">
        <v>0</v>
      </c>
      <c r="M1382" s="2">
        <v>1</v>
      </c>
      <c r="N1382" s="2">
        <v>8</v>
      </c>
      <c r="O1382" s="2">
        <v>2.7</v>
      </c>
      <c r="P1382" s="2">
        <v>31</v>
      </c>
      <c r="Q1382" s="2">
        <v>10.3</v>
      </c>
      <c r="R1382" s="2">
        <v>1.3</v>
      </c>
      <c r="S1382" s="2">
        <v>0</v>
      </c>
      <c r="T1382" s="3"/>
      <c r="U1382" s="2">
        <v>0</v>
      </c>
      <c r="V1382" s="2">
        <v>0</v>
      </c>
      <c r="W1382" s="2">
        <v>0</v>
      </c>
      <c r="X1382" s="2">
        <v>105.2</v>
      </c>
      <c r="Y1382" t="str">
        <f t="shared" si="84"/>
        <v>Marcedes Lewis</v>
      </c>
      <c r="Z1382" t="str">
        <f t="shared" si="85"/>
        <v>2018-Marcedes Lewis</v>
      </c>
      <c r="AA1382" s="13">
        <f t="shared" si="86"/>
        <v>39</v>
      </c>
      <c r="AB1382">
        <f t="shared" si="87"/>
        <v>31</v>
      </c>
    </row>
    <row r="1383" spans="1:28" x14ac:dyDescent="0.2">
      <c r="A1383">
        <v>2018</v>
      </c>
      <c r="B1383" s="1">
        <v>392</v>
      </c>
      <c r="C1383" s="2" t="s">
        <v>428</v>
      </c>
      <c r="D1383" s="2" t="s">
        <v>49</v>
      </c>
      <c r="E1383" s="2">
        <v>26</v>
      </c>
      <c r="F1383" s="3"/>
      <c r="G1383" s="2">
        <v>7</v>
      </c>
      <c r="H1383" s="2">
        <v>3</v>
      </c>
      <c r="I1383" s="2">
        <v>3</v>
      </c>
      <c r="J1383" s="2">
        <v>3</v>
      </c>
      <c r="K1383" s="2">
        <v>60</v>
      </c>
      <c r="L1383" s="2">
        <v>1</v>
      </c>
      <c r="M1383" s="2">
        <v>3</v>
      </c>
      <c r="N1383" s="2">
        <v>59</v>
      </c>
      <c r="O1383" s="2">
        <v>19.7</v>
      </c>
      <c r="P1383" s="2">
        <v>1</v>
      </c>
      <c r="Q1383" s="2">
        <v>0.3</v>
      </c>
      <c r="R1383" s="2">
        <v>19.7</v>
      </c>
      <c r="S1383" s="2">
        <v>0</v>
      </c>
      <c r="T1383" s="3"/>
      <c r="U1383" s="2">
        <v>0</v>
      </c>
      <c r="V1383" s="2">
        <v>0</v>
      </c>
      <c r="W1383" s="2">
        <v>0</v>
      </c>
      <c r="X1383" s="2">
        <v>158.30000000000001</v>
      </c>
      <c r="Y1383" t="str">
        <f t="shared" si="84"/>
        <v>Tommylee Lewis</v>
      </c>
      <c r="Z1383" t="str">
        <f t="shared" si="85"/>
        <v>2018-Tommylee Lewis</v>
      </c>
      <c r="AA1383" s="13">
        <f t="shared" si="86"/>
        <v>137.14285714285714</v>
      </c>
      <c r="AB1383">
        <f t="shared" si="87"/>
        <v>2.2857142857142856</v>
      </c>
    </row>
    <row r="1384" spans="1:28" x14ac:dyDescent="0.2">
      <c r="A1384">
        <v>2018</v>
      </c>
      <c r="B1384" s="1">
        <v>393</v>
      </c>
      <c r="C1384" s="2" t="s">
        <v>625</v>
      </c>
      <c r="D1384" s="2" t="s">
        <v>33</v>
      </c>
      <c r="E1384" s="2">
        <v>24</v>
      </c>
      <c r="F1384" s="2" t="s">
        <v>217</v>
      </c>
      <c r="G1384" s="2">
        <v>12</v>
      </c>
      <c r="H1384" s="2">
        <v>9</v>
      </c>
      <c r="I1384" s="2">
        <v>4</v>
      </c>
      <c r="J1384" s="2">
        <v>3</v>
      </c>
      <c r="K1384" s="2">
        <v>11</v>
      </c>
      <c r="L1384" s="2">
        <v>0</v>
      </c>
      <c r="M1384" s="3"/>
      <c r="N1384" s="2">
        <v>-2</v>
      </c>
      <c r="O1384" s="2">
        <v>-0.7</v>
      </c>
      <c r="P1384" s="2">
        <v>13</v>
      </c>
      <c r="Q1384" s="2">
        <v>4.3</v>
      </c>
      <c r="R1384" s="2">
        <v>-0.3</v>
      </c>
      <c r="S1384" s="2">
        <v>2</v>
      </c>
      <c r="T1384" s="2">
        <v>1.5</v>
      </c>
      <c r="U1384" s="2">
        <v>0</v>
      </c>
      <c r="V1384" s="2">
        <v>0</v>
      </c>
      <c r="W1384" s="2">
        <v>0</v>
      </c>
      <c r="X1384" s="2">
        <v>77.099999999999994</v>
      </c>
      <c r="Y1384" t="str">
        <f t="shared" si="84"/>
        <v>Ricky Ortiz</v>
      </c>
      <c r="Z1384" t="str">
        <f t="shared" si="85"/>
        <v>2018-Ricky Ortiz</v>
      </c>
      <c r="AA1384" s="13">
        <f t="shared" si="86"/>
        <v>14.666666666666666</v>
      </c>
      <c r="AB1384">
        <f t="shared" si="87"/>
        <v>17.333333333333332</v>
      </c>
    </row>
    <row r="1385" spans="1:28" x14ac:dyDescent="0.2">
      <c r="A1385">
        <v>2018</v>
      </c>
      <c r="B1385" s="1">
        <v>394</v>
      </c>
      <c r="C1385" s="2" t="s">
        <v>233</v>
      </c>
      <c r="D1385" s="2" t="s">
        <v>70</v>
      </c>
      <c r="E1385" s="2">
        <v>23</v>
      </c>
      <c r="F1385" s="3"/>
      <c r="G1385" s="2">
        <v>5</v>
      </c>
      <c r="H1385" s="2">
        <v>0</v>
      </c>
      <c r="I1385" s="2">
        <v>4</v>
      </c>
      <c r="J1385" s="2">
        <v>3</v>
      </c>
      <c r="K1385" s="2">
        <v>5</v>
      </c>
      <c r="L1385" s="2">
        <v>0</v>
      </c>
      <c r="M1385" s="2">
        <v>0</v>
      </c>
      <c r="N1385" s="2">
        <v>-4</v>
      </c>
      <c r="O1385" s="2">
        <v>-1.3</v>
      </c>
      <c r="P1385" s="2">
        <v>9</v>
      </c>
      <c r="Q1385" s="2">
        <v>3</v>
      </c>
      <c r="R1385" s="2">
        <v>-2.2999999999999998</v>
      </c>
      <c r="S1385" s="2">
        <v>0</v>
      </c>
      <c r="T1385" s="3"/>
      <c r="U1385" s="2">
        <v>0</v>
      </c>
      <c r="V1385" s="2">
        <v>0</v>
      </c>
      <c r="W1385" s="2">
        <v>0</v>
      </c>
      <c r="X1385" s="2">
        <v>77.099999999999994</v>
      </c>
      <c r="Y1385" t="str">
        <f t="shared" si="84"/>
        <v>Samaje Perine</v>
      </c>
      <c r="Z1385" t="str">
        <f t="shared" si="85"/>
        <v>2018-Samaje Perine</v>
      </c>
      <c r="AA1385" s="13">
        <f t="shared" si="86"/>
        <v>16</v>
      </c>
      <c r="AB1385">
        <f t="shared" si="87"/>
        <v>28.8</v>
      </c>
    </row>
    <row r="1386" spans="1:28" x14ac:dyDescent="0.2">
      <c r="A1386">
        <v>2018</v>
      </c>
      <c r="B1386" s="1">
        <v>395</v>
      </c>
      <c r="C1386" s="2" t="s">
        <v>1076</v>
      </c>
      <c r="D1386" s="2" t="s">
        <v>88</v>
      </c>
      <c r="E1386" s="2">
        <v>31</v>
      </c>
      <c r="F1386" s="3"/>
      <c r="G1386" s="2">
        <v>8</v>
      </c>
      <c r="H1386" s="2">
        <v>4</v>
      </c>
      <c r="I1386" s="2">
        <v>3</v>
      </c>
      <c r="J1386" s="2">
        <v>3</v>
      </c>
      <c r="K1386" s="2">
        <v>38</v>
      </c>
      <c r="L1386" s="2">
        <v>0</v>
      </c>
      <c r="M1386" s="2">
        <v>1</v>
      </c>
      <c r="N1386" s="2">
        <v>30</v>
      </c>
      <c r="O1386" s="2">
        <v>10</v>
      </c>
      <c r="P1386" s="2">
        <v>8</v>
      </c>
      <c r="Q1386" s="2">
        <v>2.7</v>
      </c>
      <c r="R1386" s="2">
        <v>10</v>
      </c>
      <c r="S1386" s="2">
        <v>0</v>
      </c>
      <c r="T1386" s="3"/>
      <c r="U1386" s="2">
        <v>0</v>
      </c>
      <c r="V1386" s="2">
        <v>0</v>
      </c>
      <c r="W1386" s="2">
        <v>0</v>
      </c>
      <c r="X1386" s="2">
        <v>118.7</v>
      </c>
      <c r="Y1386" t="str">
        <f t="shared" si="84"/>
        <v>John Phillips</v>
      </c>
      <c r="Z1386" t="str">
        <f t="shared" si="85"/>
        <v>2018-John Phillips</v>
      </c>
      <c r="AA1386" s="13">
        <f t="shared" si="86"/>
        <v>76</v>
      </c>
      <c r="AB1386">
        <f t="shared" si="87"/>
        <v>16</v>
      </c>
    </row>
    <row r="1387" spans="1:28" x14ac:dyDescent="0.2">
      <c r="A1387">
        <v>2018</v>
      </c>
      <c r="B1387" s="1">
        <v>396</v>
      </c>
      <c r="C1387" s="2" t="s">
        <v>173</v>
      </c>
      <c r="D1387" s="2" t="s">
        <v>51</v>
      </c>
      <c r="E1387" s="2">
        <v>24</v>
      </c>
      <c r="F1387" s="3"/>
      <c r="G1387" s="2">
        <v>5</v>
      </c>
      <c r="H1387" s="2">
        <v>0</v>
      </c>
      <c r="I1387" s="2">
        <v>3</v>
      </c>
      <c r="J1387" s="2">
        <v>3</v>
      </c>
      <c r="K1387" s="2">
        <v>22</v>
      </c>
      <c r="L1387" s="2">
        <v>0</v>
      </c>
      <c r="M1387" s="3"/>
      <c r="N1387" s="2">
        <v>5</v>
      </c>
      <c r="O1387" s="2">
        <v>1.7</v>
      </c>
      <c r="P1387" s="2">
        <v>17</v>
      </c>
      <c r="Q1387" s="2">
        <v>5.7</v>
      </c>
      <c r="R1387" s="2">
        <v>1.7</v>
      </c>
      <c r="S1387" s="2">
        <v>0</v>
      </c>
      <c r="T1387" s="3"/>
      <c r="U1387" s="2">
        <v>0</v>
      </c>
      <c r="V1387" s="2">
        <v>0</v>
      </c>
      <c r="W1387" s="2">
        <v>0</v>
      </c>
      <c r="X1387" s="2">
        <v>97.2</v>
      </c>
      <c r="Y1387" t="str">
        <f t="shared" si="84"/>
        <v>C.J. Prosise</v>
      </c>
      <c r="Z1387" t="str">
        <f t="shared" si="85"/>
        <v>2018-C.J. Prosise</v>
      </c>
      <c r="AA1387" s="13">
        <f t="shared" si="86"/>
        <v>70.400000000000006</v>
      </c>
      <c r="AB1387">
        <f t="shared" si="87"/>
        <v>54.4</v>
      </c>
    </row>
    <row r="1388" spans="1:28" x14ac:dyDescent="0.2">
      <c r="A1388">
        <v>2018</v>
      </c>
      <c r="B1388" s="1">
        <v>397</v>
      </c>
      <c r="C1388" s="2" t="s">
        <v>1077</v>
      </c>
      <c r="D1388" s="2" t="s">
        <v>70</v>
      </c>
      <c r="E1388" s="2">
        <v>29</v>
      </c>
      <c r="F1388" s="3"/>
      <c r="G1388" s="2">
        <v>6</v>
      </c>
      <c r="H1388" s="2">
        <v>3</v>
      </c>
      <c r="I1388" s="2">
        <v>3</v>
      </c>
      <c r="J1388" s="2">
        <v>3</v>
      </c>
      <c r="K1388" s="2">
        <v>18</v>
      </c>
      <c r="L1388" s="2">
        <v>0</v>
      </c>
      <c r="M1388" s="2">
        <v>2</v>
      </c>
      <c r="N1388" s="2">
        <v>17</v>
      </c>
      <c r="O1388" s="2">
        <v>5.7</v>
      </c>
      <c r="P1388" s="2">
        <v>1</v>
      </c>
      <c r="Q1388" s="2">
        <v>0.3</v>
      </c>
      <c r="R1388" s="2">
        <v>5.7</v>
      </c>
      <c r="S1388" s="2">
        <v>0</v>
      </c>
      <c r="T1388" s="3"/>
      <c r="U1388" s="2">
        <v>0</v>
      </c>
      <c r="V1388" s="2">
        <v>0</v>
      </c>
      <c r="W1388" s="2">
        <v>0</v>
      </c>
      <c r="X1388" s="2">
        <v>91.7</v>
      </c>
      <c r="Y1388" t="str">
        <f t="shared" si="84"/>
        <v>Brian Quick</v>
      </c>
      <c r="Z1388" t="str">
        <f t="shared" si="85"/>
        <v>2018-Brian Quick</v>
      </c>
      <c r="AA1388" s="13">
        <f t="shared" si="86"/>
        <v>48</v>
      </c>
      <c r="AB1388">
        <f t="shared" si="87"/>
        <v>2.6666666666666665</v>
      </c>
    </row>
    <row r="1389" spans="1:28" x14ac:dyDescent="0.2">
      <c r="A1389">
        <v>2018</v>
      </c>
      <c r="B1389" s="1">
        <v>398</v>
      </c>
      <c r="C1389" s="2" t="s">
        <v>500</v>
      </c>
      <c r="D1389" s="2" t="s">
        <v>72</v>
      </c>
      <c r="E1389" s="2">
        <v>29</v>
      </c>
      <c r="F1389" s="3"/>
      <c r="G1389" s="2">
        <v>10</v>
      </c>
      <c r="H1389" s="2">
        <v>0</v>
      </c>
      <c r="I1389" s="2">
        <v>4</v>
      </c>
      <c r="J1389" s="2">
        <v>3</v>
      </c>
      <c r="K1389" s="2">
        <v>18</v>
      </c>
      <c r="L1389" s="2">
        <v>0</v>
      </c>
      <c r="M1389" s="2">
        <v>1</v>
      </c>
      <c r="N1389" s="2">
        <v>6</v>
      </c>
      <c r="O1389" s="2">
        <v>2</v>
      </c>
      <c r="P1389" s="2">
        <v>12</v>
      </c>
      <c r="Q1389" s="2">
        <v>4</v>
      </c>
      <c r="R1389" s="2">
        <v>2.2999999999999998</v>
      </c>
      <c r="S1389" s="2">
        <v>0</v>
      </c>
      <c r="T1389" s="3"/>
      <c r="U1389" s="2">
        <v>0</v>
      </c>
      <c r="V1389" s="2">
        <v>0</v>
      </c>
      <c r="W1389" s="2">
        <v>0</v>
      </c>
      <c r="X1389" s="2">
        <v>83.3</v>
      </c>
      <c r="Y1389" t="str">
        <f t="shared" si="84"/>
        <v>Stevan Ridley</v>
      </c>
      <c r="Z1389" t="str">
        <f t="shared" si="85"/>
        <v>2018-Stevan Ridley</v>
      </c>
      <c r="AA1389" s="13">
        <f t="shared" si="86"/>
        <v>28.8</v>
      </c>
      <c r="AB1389">
        <f t="shared" si="87"/>
        <v>19.2</v>
      </c>
    </row>
    <row r="1390" spans="1:28" x14ac:dyDescent="0.2">
      <c r="A1390">
        <v>2018</v>
      </c>
      <c r="B1390" s="1">
        <v>399</v>
      </c>
      <c r="C1390" s="2" t="s">
        <v>303</v>
      </c>
      <c r="D1390" s="2" t="s">
        <v>62</v>
      </c>
      <c r="E1390" s="2">
        <v>25</v>
      </c>
      <c r="F1390" s="3"/>
      <c r="G1390" s="2">
        <v>5</v>
      </c>
      <c r="H1390" s="2">
        <v>0</v>
      </c>
      <c r="I1390" s="2">
        <v>5</v>
      </c>
      <c r="J1390" s="2">
        <v>3</v>
      </c>
      <c r="K1390" s="2">
        <v>29</v>
      </c>
      <c r="L1390" s="2">
        <v>1</v>
      </c>
      <c r="M1390" s="2">
        <v>3</v>
      </c>
      <c r="N1390" s="2">
        <v>-1</v>
      </c>
      <c r="O1390" s="2">
        <v>-0.3</v>
      </c>
      <c r="P1390" s="2">
        <v>30</v>
      </c>
      <c r="Q1390" s="2">
        <v>10</v>
      </c>
      <c r="R1390" s="2">
        <v>13.6</v>
      </c>
      <c r="S1390" s="2">
        <v>0</v>
      </c>
      <c r="T1390" s="3"/>
      <c r="U1390" s="2">
        <v>0</v>
      </c>
      <c r="V1390" s="2">
        <v>0</v>
      </c>
      <c r="W1390" s="2">
        <v>0</v>
      </c>
      <c r="X1390" s="2">
        <v>115.8</v>
      </c>
      <c r="Y1390" t="str">
        <f t="shared" si="84"/>
        <v>De'Anthony Thomas</v>
      </c>
      <c r="Z1390" t="str">
        <f t="shared" si="85"/>
        <v>2018-De'Anthony Thomas</v>
      </c>
      <c r="AA1390" s="13">
        <f t="shared" si="86"/>
        <v>92.8</v>
      </c>
      <c r="AB1390">
        <f t="shared" si="87"/>
        <v>96</v>
      </c>
    </row>
    <row r="1391" spans="1:28" x14ac:dyDescent="0.2">
      <c r="A1391">
        <v>2018</v>
      </c>
      <c r="B1391" s="1">
        <v>400</v>
      </c>
      <c r="C1391" s="2" t="s">
        <v>1078</v>
      </c>
      <c r="D1391" s="2" t="s">
        <v>88</v>
      </c>
      <c r="E1391" s="2">
        <v>23</v>
      </c>
      <c r="F1391" s="3"/>
      <c r="G1391" s="2">
        <v>3</v>
      </c>
      <c r="H1391" s="2">
        <v>1</v>
      </c>
      <c r="I1391" s="2">
        <v>6</v>
      </c>
      <c r="J1391" s="2">
        <v>3</v>
      </c>
      <c r="K1391" s="2">
        <v>37</v>
      </c>
      <c r="L1391" s="2">
        <v>0</v>
      </c>
      <c r="M1391" s="2">
        <v>3</v>
      </c>
      <c r="N1391" s="2">
        <v>23</v>
      </c>
      <c r="O1391" s="2">
        <v>7.7</v>
      </c>
      <c r="P1391" s="2">
        <v>14</v>
      </c>
      <c r="Q1391" s="2">
        <v>4.7</v>
      </c>
      <c r="R1391" s="2">
        <v>13.8</v>
      </c>
      <c r="S1391" s="2">
        <v>0</v>
      </c>
      <c r="T1391" s="3"/>
      <c r="U1391" s="2">
        <v>0</v>
      </c>
      <c r="V1391" s="2">
        <v>0</v>
      </c>
      <c r="W1391" s="2">
        <v>0</v>
      </c>
      <c r="X1391" s="2">
        <v>69.400000000000006</v>
      </c>
      <c r="Y1391" t="str">
        <f t="shared" si="84"/>
        <v>Jalen Tolliver</v>
      </c>
      <c r="Z1391" t="str">
        <f t="shared" si="85"/>
        <v>2018-Jalen Tolliver</v>
      </c>
      <c r="AA1391" s="13">
        <f t="shared" si="86"/>
        <v>197.33333333333334</v>
      </c>
      <c r="AB1391">
        <f t="shared" si="87"/>
        <v>74.666666666666671</v>
      </c>
    </row>
    <row r="1392" spans="1:28" x14ac:dyDescent="0.2">
      <c r="A1392">
        <v>2018</v>
      </c>
      <c r="B1392" s="1">
        <v>401</v>
      </c>
      <c r="C1392" s="2" t="s">
        <v>154</v>
      </c>
      <c r="D1392" s="2" t="s">
        <v>62</v>
      </c>
      <c r="E1392" s="2">
        <v>23</v>
      </c>
      <c r="F1392" s="3"/>
      <c r="G1392" s="2">
        <v>6</v>
      </c>
      <c r="H1392" s="2">
        <v>0</v>
      </c>
      <c r="I1392" s="2">
        <v>3</v>
      </c>
      <c r="J1392" s="2">
        <v>3</v>
      </c>
      <c r="K1392" s="2">
        <v>27</v>
      </c>
      <c r="L1392" s="2">
        <v>1</v>
      </c>
      <c r="M1392" s="2">
        <v>1</v>
      </c>
      <c r="N1392" s="2">
        <v>-7</v>
      </c>
      <c r="O1392" s="2">
        <v>-2.2999999999999998</v>
      </c>
      <c r="P1392" s="2">
        <v>34</v>
      </c>
      <c r="Q1392" s="2">
        <v>11.3</v>
      </c>
      <c r="R1392" s="2">
        <v>-2.2999999999999998</v>
      </c>
      <c r="S1392" s="2">
        <v>0</v>
      </c>
      <c r="T1392" s="3"/>
      <c r="U1392" s="2">
        <v>0</v>
      </c>
      <c r="V1392" s="2">
        <v>0</v>
      </c>
      <c r="W1392" s="2">
        <v>0</v>
      </c>
      <c r="X1392" s="2">
        <v>143.69999999999999</v>
      </c>
      <c r="Y1392" t="str">
        <f t="shared" si="84"/>
        <v>Darrel Williams</v>
      </c>
      <c r="Z1392" t="str">
        <f t="shared" si="85"/>
        <v>2018-Darrel Williams</v>
      </c>
      <c r="AA1392" s="13">
        <f t="shared" si="86"/>
        <v>72</v>
      </c>
      <c r="AB1392">
        <f t="shared" si="87"/>
        <v>90.666666666666671</v>
      </c>
    </row>
    <row r="1393" spans="1:28" x14ac:dyDescent="0.2">
      <c r="A1393">
        <v>2018</v>
      </c>
      <c r="B1393" s="1">
        <v>402</v>
      </c>
      <c r="C1393" s="2" t="s">
        <v>1079</v>
      </c>
      <c r="D1393" s="2" t="s">
        <v>28</v>
      </c>
      <c r="E1393" s="2">
        <v>24</v>
      </c>
      <c r="F1393" s="3"/>
      <c r="G1393" s="2">
        <v>5</v>
      </c>
      <c r="H1393" s="2">
        <v>0</v>
      </c>
      <c r="I1393" s="2">
        <v>5</v>
      </c>
      <c r="J1393" s="2">
        <v>3</v>
      </c>
      <c r="K1393" s="2">
        <v>61</v>
      </c>
      <c r="L1393" s="2">
        <v>0</v>
      </c>
      <c r="M1393" s="2">
        <v>2</v>
      </c>
      <c r="N1393" s="2">
        <v>29</v>
      </c>
      <c r="O1393" s="2">
        <v>9.6999999999999993</v>
      </c>
      <c r="P1393" s="2">
        <v>32</v>
      </c>
      <c r="Q1393" s="2">
        <v>10.7</v>
      </c>
      <c r="R1393" s="2">
        <v>11.4</v>
      </c>
      <c r="S1393" s="2">
        <v>0</v>
      </c>
      <c r="T1393" s="3"/>
      <c r="U1393" s="2">
        <v>0</v>
      </c>
      <c r="V1393" s="2">
        <v>0</v>
      </c>
      <c r="W1393" s="2">
        <v>0</v>
      </c>
      <c r="X1393" s="2">
        <v>102.9</v>
      </c>
      <c r="Y1393" t="str">
        <f t="shared" si="84"/>
        <v>Derrick Willies</v>
      </c>
      <c r="Z1393" t="str">
        <f t="shared" si="85"/>
        <v>2018-Derrick Willies</v>
      </c>
      <c r="AA1393" s="13">
        <f t="shared" si="86"/>
        <v>195.2</v>
      </c>
      <c r="AB1393">
        <f t="shared" si="87"/>
        <v>102.4</v>
      </c>
    </row>
    <row r="1394" spans="1:28" x14ac:dyDescent="0.2">
      <c r="A1394">
        <v>2018</v>
      </c>
      <c r="B1394" s="1">
        <v>403</v>
      </c>
      <c r="C1394" s="2" t="s">
        <v>521</v>
      </c>
      <c r="D1394" s="2" t="s">
        <v>16</v>
      </c>
      <c r="E1394" s="2">
        <v>23</v>
      </c>
      <c r="F1394" s="3"/>
      <c r="G1394" s="2">
        <v>5</v>
      </c>
      <c r="H1394" s="2">
        <v>0</v>
      </c>
      <c r="I1394" s="2">
        <v>5</v>
      </c>
      <c r="J1394" s="2">
        <v>3</v>
      </c>
      <c r="K1394" s="2">
        <v>5</v>
      </c>
      <c r="L1394" s="2">
        <v>0</v>
      </c>
      <c r="M1394" s="3"/>
      <c r="N1394" s="2">
        <v>0</v>
      </c>
      <c r="O1394" s="2">
        <v>0</v>
      </c>
      <c r="P1394" s="2">
        <v>5</v>
      </c>
      <c r="Q1394" s="2">
        <v>1.7</v>
      </c>
      <c r="R1394" s="2">
        <v>4.8</v>
      </c>
      <c r="S1394" s="2">
        <v>0</v>
      </c>
      <c r="T1394" s="3"/>
      <c r="U1394" s="2">
        <v>0</v>
      </c>
      <c r="V1394" s="2">
        <v>0</v>
      </c>
      <c r="W1394" s="2">
        <v>1</v>
      </c>
      <c r="X1394" s="2">
        <v>25</v>
      </c>
      <c r="Y1394" t="str">
        <f t="shared" si="84"/>
        <v>Shaun Wilson</v>
      </c>
      <c r="Z1394" t="str">
        <f t="shared" si="85"/>
        <v>2018-Shaun Wilson</v>
      </c>
      <c r="AA1394" s="13">
        <f t="shared" si="86"/>
        <v>16</v>
      </c>
      <c r="AB1394">
        <f t="shared" si="87"/>
        <v>16</v>
      </c>
    </row>
    <row r="1395" spans="1:28" x14ac:dyDescent="0.2">
      <c r="A1395">
        <v>2018</v>
      </c>
      <c r="B1395" s="1">
        <v>404</v>
      </c>
      <c r="C1395" s="2" t="s">
        <v>151</v>
      </c>
      <c r="D1395" s="2" t="s">
        <v>39</v>
      </c>
      <c r="E1395" s="2">
        <v>23</v>
      </c>
      <c r="F1395" s="3"/>
      <c r="G1395" s="2">
        <v>8</v>
      </c>
      <c r="H1395" s="2">
        <v>0</v>
      </c>
      <c r="I1395" s="2">
        <v>3</v>
      </c>
      <c r="J1395" s="2">
        <v>2</v>
      </c>
      <c r="K1395" s="2">
        <v>1</v>
      </c>
      <c r="L1395" s="2">
        <v>0</v>
      </c>
      <c r="M1395" s="2">
        <v>0</v>
      </c>
      <c r="N1395" s="2">
        <v>-4</v>
      </c>
      <c r="O1395" s="2">
        <v>-2</v>
      </c>
      <c r="P1395" s="2">
        <v>5</v>
      </c>
      <c r="Q1395" s="2">
        <v>2.5</v>
      </c>
      <c r="R1395" s="2">
        <v>-0.7</v>
      </c>
      <c r="S1395" s="2">
        <v>0</v>
      </c>
      <c r="T1395" s="3"/>
      <c r="U1395" s="2">
        <v>1</v>
      </c>
      <c r="V1395" s="2">
        <v>33.299999999999997</v>
      </c>
      <c r="W1395" s="2">
        <v>0</v>
      </c>
      <c r="X1395" s="2">
        <v>70.099999999999994</v>
      </c>
      <c r="Y1395" t="str">
        <f t="shared" si="84"/>
        <v>Mike Boone</v>
      </c>
      <c r="Z1395" t="str">
        <f t="shared" si="85"/>
        <v>2018-Mike Boone</v>
      </c>
      <c r="AA1395" s="13">
        <f t="shared" si="86"/>
        <v>2</v>
      </c>
      <c r="AB1395">
        <f t="shared" si="87"/>
        <v>10</v>
      </c>
    </row>
    <row r="1396" spans="1:28" x14ac:dyDescent="0.2">
      <c r="A1396">
        <v>2018</v>
      </c>
      <c r="B1396" s="1">
        <v>405</v>
      </c>
      <c r="C1396" s="2" t="s">
        <v>549</v>
      </c>
      <c r="D1396" s="2" t="s">
        <v>78</v>
      </c>
      <c r="E1396" s="2">
        <v>24</v>
      </c>
      <c r="F1396" s="3"/>
      <c r="G1396" s="2">
        <v>9</v>
      </c>
      <c r="H1396" s="2">
        <v>0</v>
      </c>
      <c r="I1396" s="2">
        <v>4</v>
      </c>
      <c r="J1396" s="2">
        <v>2</v>
      </c>
      <c r="K1396" s="2">
        <v>94</v>
      </c>
      <c r="L1396" s="2">
        <v>1</v>
      </c>
      <c r="M1396" s="2">
        <v>2</v>
      </c>
      <c r="N1396" s="2">
        <v>58</v>
      </c>
      <c r="O1396" s="2">
        <v>29</v>
      </c>
      <c r="P1396" s="2">
        <v>36</v>
      </c>
      <c r="Q1396" s="2">
        <v>18</v>
      </c>
      <c r="R1396" s="2">
        <v>26.3</v>
      </c>
      <c r="S1396" s="2">
        <v>0</v>
      </c>
      <c r="T1396" s="3"/>
      <c r="U1396" s="2">
        <v>0</v>
      </c>
      <c r="V1396" s="2">
        <v>0</v>
      </c>
      <c r="W1396" s="2">
        <v>0</v>
      </c>
      <c r="X1396" s="2">
        <v>135.4</v>
      </c>
      <c r="Y1396" t="str">
        <f t="shared" si="84"/>
        <v>Leonte Carroo</v>
      </c>
      <c r="Z1396" t="str">
        <f t="shared" si="85"/>
        <v>2018-Leonte Carroo</v>
      </c>
      <c r="AA1396" s="13">
        <f t="shared" si="86"/>
        <v>167.11111111111111</v>
      </c>
      <c r="AB1396">
        <f t="shared" si="87"/>
        <v>64</v>
      </c>
    </row>
    <row r="1397" spans="1:28" x14ac:dyDescent="0.2">
      <c r="A1397">
        <v>2018</v>
      </c>
      <c r="B1397" s="1">
        <v>406</v>
      </c>
      <c r="C1397" s="2" t="s">
        <v>515</v>
      </c>
      <c r="D1397" s="2" t="s">
        <v>31</v>
      </c>
      <c r="E1397" s="2">
        <v>32</v>
      </c>
      <c r="F1397" s="3"/>
      <c r="G1397" s="2">
        <v>2</v>
      </c>
      <c r="H1397" s="2">
        <v>0</v>
      </c>
      <c r="I1397" s="2">
        <v>3</v>
      </c>
      <c r="J1397" s="2">
        <v>2</v>
      </c>
      <c r="K1397" s="2">
        <v>7</v>
      </c>
      <c r="L1397" s="2">
        <v>0</v>
      </c>
      <c r="M1397" s="3"/>
      <c r="N1397" s="2">
        <v>2</v>
      </c>
      <c r="O1397" s="2">
        <v>1</v>
      </c>
      <c r="P1397" s="2">
        <v>5</v>
      </c>
      <c r="Q1397" s="2">
        <v>2.5</v>
      </c>
      <c r="R1397" s="2">
        <v>1.3</v>
      </c>
      <c r="S1397" s="2">
        <v>0</v>
      </c>
      <c r="T1397" s="3"/>
      <c r="U1397" s="2">
        <v>1</v>
      </c>
      <c r="V1397" s="2">
        <v>33.299999999999997</v>
      </c>
      <c r="W1397" s="2">
        <v>0</v>
      </c>
      <c r="X1397" s="2">
        <v>70.099999999999994</v>
      </c>
      <c r="Y1397" t="str">
        <f t="shared" si="84"/>
        <v>Jamaal Charles</v>
      </c>
      <c r="Z1397" t="str">
        <f t="shared" si="85"/>
        <v>2018-Jamaal Charles</v>
      </c>
      <c r="AA1397" s="13">
        <f t="shared" si="86"/>
        <v>56</v>
      </c>
      <c r="AB1397">
        <f t="shared" si="87"/>
        <v>40</v>
      </c>
    </row>
    <row r="1398" spans="1:28" x14ac:dyDescent="0.2">
      <c r="A1398">
        <v>2018</v>
      </c>
      <c r="B1398" s="1">
        <v>407</v>
      </c>
      <c r="C1398" s="2" t="s">
        <v>537</v>
      </c>
      <c r="D1398" s="2" t="s">
        <v>88</v>
      </c>
      <c r="E1398" s="2">
        <v>28</v>
      </c>
      <c r="F1398" s="3"/>
      <c r="G1398" s="2">
        <v>16</v>
      </c>
      <c r="H1398" s="2">
        <v>4</v>
      </c>
      <c r="I1398" s="2">
        <v>3</v>
      </c>
      <c r="J1398" s="2">
        <v>2</v>
      </c>
      <c r="K1398" s="2">
        <v>17</v>
      </c>
      <c r="L1398" s="2">
        <v>0</v>
      </c>
      <c r="M1398" s="2">
        <v>1</v>
      </c>
      <c r="N1398" s="2">
        <v>10</v>
      </c>
      <c r="O1398" s="2">
        <v>5</v>
      </c>
      <c r="P1398" s="2">
        <v>7</v>
      </c>
      <c r="Q1398" s="2">
        <v>3.5</v>
      </c>
      <c r="R1398" s="2">
        <v>9</v>
      </c>
      <c r="S1398" s="2">
        <v>0</v>
      </c>
      <c r="T1398" s="3"/>
      <c r="U1398" s="2">
        <v>0</v>
      </c>
      <c r="V1398" s="2">
        <v>0</v>
      </c>
      <c r="W1398" s="2">
        <v>0</v>
      </c>
      <c r="X1398" s="2">
        <v>81.2</v>
      </c>
      <c r="Y1398" t="str">
        <f t="shared" si="84"/>
        <v>Derrick Coleman</v>
      </c>
      <c r="Z1398" t="str">
        <f t="shared" si="85"/>
        <v>2018-Derrick Coleman</v>
      </c>
      <c r="AA1398" s="13">
        <f t="shared" si="86"/>
        <v>17</v>
      </c>
      <c r="AB1398">
        <f t="shared" si="87"/>
        <v>7</v>
      </c>
    </row>
    <row r="1399" spans="1:28" x14ac:dyDescent="0.2">
      <c r="A1399">
        <v>2018</v>
      </c>
      <c r="B1399" s="1">
        <v>408</v>
      </c>
      <c r="C1399" s="2" t="s">
        <v>1080</v>
      </c>
      <c r="D1399" s="2" t="s">
        <v>16</v>
      </c>
      <c r="E1399" s="2">
        <v>25</v>
      </c>
      <c r="F1399" s="3"/>
      <c r="G1399" s="2">
        <v>14</v>
      </c>
      <c r="H1399" s="2">
        <v>3</v>
      </c>
      <c r="I1399" s="2">
        <v>5</v>
      </c>
      <c r="J1399" s="2">
        <v>2</v>
      </c>
      <c r="K1399" s="2">
        <v>9</v>
      </c>
      <c r="L1399" s="2">
        <v>0</v>
      </c>
      <c r="M1399" s="2">
        <v>1</v>
      </c>
      <c r="N1399" s="2">
        <v>2</v>
      </c>
      <c r="O1399" s="2">
        <v>1</v>
      </c>
      <c r="P1399" s="2">
        <v>7</v>
      </c>
      <c r="Q1399" s="2">
        <v>3.5</v>
      </c>
      <c r="R1399" s="2">
        <v>2.4</v>
      </c>
      <c r="S1399" s="2">
        <v>0</v>
      </c>
      <c r="T1399" s="3"/>
      <c r="U1399" s="2">
        <v>1</v>
      </c>
      <c r="V1399" s="2">
        <v>20</v>
      </c>
      <c r="W1399" s="2">
        <v>0</v>
      </c>
      <c r="X1399" s="2">
        <v>47.9</v>
      </c>
      <c r="Y1399" t="str">
        <f t="shared" si="84"/>
        <v>Alan Cross</v>
      </c>
      <c r="Z1399" t="str">
        <f t="shared" si="85"/>
        <v>2018-Alan Cross</v>
      </c>
      <c r="AA1399" s="13">
        <f t="shared" si="86"/>
        <v>10.285714285714286</v>
      </c>
      <c r="AB1399">
        <f t="shared" si="87"/>
        <v>8</v>
      </c>
    </row>
    <row r="1400" spans="1:28" x14ac:dyDescent="0.2">
      <c r="A1400">
        <v>2018</v>
      </c>
      <c r="B1400" s="1">
        <v>409</v>
      </c>
      <c r="C1400" s="2" t="s">
        <v>1081</v>
      </c>
      <c r="D1400" s="2" t="s">
        <v>53</v>
      </c>
      <c r="E1400" s="2">
        <v>23</v>
      </c>
      <c r="F1400" s="3"/>
      <c r="G1400" s="2">
        <v>11</v>
      </c>
      <c r="H1400" s="2">
        <v>0</v>
      </c>
      <c r="I1400" s="2">
        <v>2</v>
      </c>
      <c r="J1400" s="2">
        <v>2</v>
      </c>
      <c r="K1400" s="2">
        <v>14</v>
      </c>
      <c r="L1400" s="2">
        <v>0</v>
      </c>
      <c r="M1400" s="3"/>
      <c r="N1400" s="2">
        <v>13</v>
      </c>
      <c r="O1400" s="2">
        <v>6.5</v>
      </c>
      <c r="P1400" s="2">
        <v>1</v>
      </c>
      <c r="Q1400" s="2">
        <v>0.5</v>
      </c>
      <c r="R1400" s="2">
        <v>6.5</v>
      </c>
      <c r="S1400" s="2">
        <v>0</v>
      </c>
      <c r="T1400" s="3"/>
      <c r="U1400" s="2">
        <v>0</v>
      </c>
      <c r="V1400" s="2">
        <v>0</v>
      </c>
      <c r="W1400" s="2">
        <v>0</v>
      </c>
      <c r="X1400" s="2">
        <v>95.8</v>
      </c>
      <c r="Y1400" t="str">
        <f t="shared" si="84"/>
        <v>Ross Dwelley</v>
      </c>
      <c r="Z1400" t="str">
        <f t="shared" si="85"/>
        <v>2018-Ross Dwelley</v>
      </c>
      <c r="AA1400" s="13">
        <f t="shared" si="86"/>
        <v>20.363636363636363</v>
      </c>
      <c r="AB1400">
        <f t="shared" si="87"/>
        <v>1.4545454545454546</v>
      </c>
    </row>
    <row r="1401" spans="1:28" x14ac:dyDescent="0.2">
      <c r="A1401">
        <v>2018</v>
      </c>
      <c r="B1401" s="1">
        <v>410</v>
      </c>
      <c r="C1401" s="2" t="s">
        <v>29</v>
      </c>
      <c r="D1401" s="2" t="s">
        <v>23</v>
      </c>
      <c r="E1401" s="2">
        <v>23</v>
      </c>
      <c r="F1401" s="2" t="s">
        <v>24</v>
      </c>
      <c r="G1401" s="2">
        <v>11</v>
      </c>
      <c r="H1401" s="2">
        <v>6</v>
      </c>
      <c r="I1401" s="2">
        <v>2</v>
      </c>
      <c r="J1401" s="2">
        <v>2</v>
      </c>
      <c r="K1401" s="2">
        <v>20</v>
      </c>
      <c r="L1401" s="2">
        <v>0</v>
      </c>
      <c r="M1401" s="2">
        <v>1</v>
      </c>
      <c r="N1401" s="2">
        <v>3</v>
      </c>
      <c r="O1401" s="2">
        <v>1.5</v>
      </c>
      <c r="P1401" s="2">
        <v>17</v>
      </c>
      <c r="Q1401" s="2">
        <v>8.5</v>
      </c>
      <c r="R1401" s="2">
        <v>1.5</v>
      </c>
      <c r="S1401" s="2">
        <v>0</v>
      </c>
      <c r="T1401" s="3"/>
      <c r="U1401" s="2">
        <v>0</v>
      </c>
      <c r="V1401" s="2">
        <v>0</v>
      </c>
      <c r="W1401" s="2">
        <v>0</v>
      </c>
      <c r="X1401" s="2">
        <v>108.3</v>
      </c>
      <c r="Y1401" t="str">
        <f t="shared" si="84"/>
        <v>Gus Edwards</v>
      </c>
      <c r="Z1401" t="str">
        <f t="shared" si="85"/>
        <v>2018-Gus Edwards</v>
      </c>
      <c r="AA1401" s="13">
        <f t="shared" si="86"/>
        <v>29.09090909090909</v>
      </c>
      <c r="AB1401">
        <f t="shared" si="87"/>
        <v>24.727272727272727</v>
      </c>
    </row>
    <row r="1402" spans="1:28" x14ac:dyDescent="0.2">
      <c r="A1402">
        <v>2018</v>
      </c>
      <c r="B1402" s="1">
        <v>411</v>
      </c>
      <c r="C1402" s="2" t="s">
        <v>380</v>
      </c>
      <c r="D1402" s="2" t="s">
        <v>74</v>
      </c>
      <c r="E1402" s="2">
        <v>22</v>
      </c>
      <c r="F1402" s="3"/>
      <c r="G1402" s="2">
        <v>1</v>
      </c>
      <c r="H1402" s="2">
        <v>0</v>
      </c>
      <c r="I1402" s="2">
        <v>2</v>
      </c>
      <c r="J1402" s="2">
        <v>2</v>
      </c>
      <c r="K1402" s="2">
        <v>28</v>
      </c>
      <c r="L1402" s="2">
        <v>1</v>
      </c>
      <c r="M1402" s="2">
        <v>1</v>
      </c>
      <c r="N1402" s="2">
        <v>18</v>
      </c>
      <c r="O1402" s="2">
        <v>9</v>
      </c>
      <c r="P1402" s="2">
        <v>10</v>
      </c>
      <c r="Q1402" s="2">
        <v>5</v>
      </c>
      <c r="R1402" s="2">
        <v>9</v>
      </c>
      <c r="S1402" s="2">
        <v>0</v>
      </c>
      <c r="T1402" s="3"/>
      <c r="U1402" s="2">
        <v>0</v>
      </c>
      <c r="V1402" s="2">
        <v>0</v>
      </c>
      <c r="W1402" s="2">
        <v>0</v>
      </c>
      <c r="X1402" s="2">
        <v>158.30000000000001</v>
      </c>
      <c r="Y1402" t="str">
        <f t="shared" si="84"/>
        <v>D'Onta Foreman</v>
      </c>
      <c r="Z1402" t="str">
        <f t="shared" si="85"/>
        <v>2018-D'Onta Foreman</v>
      </c>
      <c r="AA1402" s="13">
        <f t="shared" si="86"/>
        <v>448</v>
      </c>
      <c r="AB1402">
        <f t="shared" si="87"/>
        <v>160</v>
      </c>
    </row>
    <row r="1403" spans="1:28" x14ac:dyDescent="0.2">
      <c r="A1403">
        <v>2018</v>
      </c>
      <c r="B1403" s="1">
        <v>412</v>
      </c>
      <c r="C1403" s="2" t="s">
        <v>674</v>
      </c>
      <c r="D1403" s="2" t="s">
        <v>86</v>
      </c>
      <c r="E1403" s="2">
        <v>22</v>
      </c>
      <c r="F1403" s="3"/>
      <c r="G1403" s="2">
        <v>6</v>
      </c>
      <c r="H1403" s="2">
        <v>0</v>
      </c>
      <c r="I1403" s="2">
        <v>3</v>
      </c>
      <c r="J1403" s="2">
        <v>2</v>
      </c>
      <c r="K1403" s="2">
        <v>37</v>
      </c>
      <c r="L1403" s="2">
        <v>0</v>
      </c>
      <c r="M1403" s="2">
        <v>1</v>
      </c>
      <c r="N1403" s="2">
        <v>23</v>
      </c>
      <c r="O1403" s="2">
        <v>11.5</v>
      </c>
      <c r="P1403" s="2">
        <v>14</v>
      </c>
      <c r="Q1403" s="2">
        <v>7</v>
      </c>
      <c r="R1403" s="2">
        <v>15.3</v>
      </c>
      <c r="S1403" s="2">
        <v>0</v>
      </c>
      <c r="T1403" s="3"/>
      <c r="U1403" s="2">
        <v>0</v>
      </c>
      <c r="V1403" s="2">
        <v>0</v>
      </c>
      <c r="W1403" s="2">
        <v>1</v>
      </c>
      <c r="X1403" s="2">
        <v>69.400000000000006</v>
      </c>
      <c r="Y1403" t="str">
        <f t="shared" si="84"/>
        <v>Jordan Franks</v>
      </c>
      <c r="Z1403" t="str">
        <f t="shared" si="85"/>
        <v>2018-Jordan Franks</v>
      </c>
      <c r="AA1403" s="13">
        <f t="shared" si="86"/>
        <v>98.666666666666671</v>
      </c>
      <c r="AB1403">
        <f t="shared" si="87"/>
        <v>37.333333333333336</v>
      </c>
    </row>
    <row r="1404" spans="1:28" x14ac:dyDescent="0.2">
      <c r="A1404">
        <v>2018</v>
      </c>
      <c r="B1404" s="1">
        <v>413</v>
      </c>
      <c r="C1404" s="2" t="s">
        <v>1082</v>
      </c>
      <c r="D1404" s="2" t="s">
        <v>64</v>
      </c>
      <c r="E1404" s="2">
        <v>23</v>
      </c>
      <c r="F1404" s="3"/>
      <c r="G1404" s="2">
        <v>14</v>
      </c>
      <c r="H1404" s="2">
        <v>0</v>
      </c>
      <c r="I1404" s="2">
        <v>3</v>
      </c>
      <c r="J1404" s="2">
        <v>2</v>
      </c>
      <c r="K1404" s="2">
        <v>17</v>
      </c>
      <c r="L1404" s="2">
        <v>0</v>
      </c>
      <c r="M1404" s="2">
        <v>1</v>
      </c>
      <c r="N1404" s="2">
        <v>17</v>
      </c>
      <c r="O1404" s="2">
        <v>8.5</v>
      </c>
      <c r="P1404" s="2">
        <v>0</v>
      </c>
      <c r="Q1404" s="2">
        <v>0</v>
      </c>
      <c r="R1404" s="2">
        <v>8</v>
      </c>
      <c r="S1404" s="2">
        <v>0</v>
      </c>
      <c r="T1404" s="3"/>
      <c r="U1404" s="2">
        <v>0</v>
      </c>
      <c r="V1404" s="2">
        <v>0</v>
      </c>
      <c r="W1404" s="2">
        <v>0</v>
      </c>
      <c r="X1404" s="2">
        <v>81.2</v>
      </c>
      <c r="Y1404" t="str">
        <f t="shared" si="84"/>
        <v>KhaDarel Hodge</v>
      </c>
      <c r="Z1404" t="str">
        <f t="shared" si="85"/>
        <v>2018-KhaDarel Hodge</v>
      </c>
      <c r="AA1404" s="13">
        <f t="shared" si="86"/>
        <v>19.428571428571427</v>
      </c>
      <c r="AB1404">
        <f t="shared" si="87"/>
        <v>0</v>
      </c>
    </row>
    <row r="1405" spans="1:28" x14ac:dyDescent="0.2">
      <c r="A1405">
        <v>2018</v>
      </c>
      <c r="B1405" s="1">
        <v>414</v>
      </c>
      <c r="C1405" s="2" t="s">
        <v>273</v>
      </c>
      <c r="D1405" s="2" t="s">
        <v>64</v>
      </c>
      <c r="E1405" s="2">
        <v>22</v>
      </c>
      <c r="F1405" s="3"/>
      <c r="G1405" s="2">
        <v>4</v>
      </c>
      <c r="H1405" s="2">
        <v>0</v>
      </c>
      <c r="I1405" s="2">
        <v>3</v>
      </c>
      <c r="J1405" s="2">
        <v>2</v>
      </c>
      <c r="K1405" s="2">
        <v>27</v>
      </c>
      <c r="L1405" s="2">
        <v>0</v>
      </c>
      <c r="M1405" s="2">
        <v>1</v>
      </c>
      <c r="N1405" s="2">
        <v>0</v>
      </c>
      <c r="O1405" s="2">
        <v>0</v>
      </c>
      <c r="P1405" s="2">
        <v>27</v>
      </c>
      <c r="Q1405" s="2">
        <v>13.5</v>
      </c>
      <c r="R1405" s="2">
        <v>-2</v>
      </c>
      <c r="S1405" s="2">
        <v>0</v>
      </c>
      <c r="T1405" s="3"/>
      <c r="U1405" s="2">
        <v>1</v>
      </c>
      <c r="V1405" s="2">
        <v>33.299999999999997</v>
      </c>
      <c r="W1405" s="2">
        <v>0</v>
      </c>
      <c r="X1405" s="2">
        <v>95.1</v>
      </c>
      <c r="Y1405" t="str">
        <f t="shared" si="84"/>
        <v>John Kelly</v>
      </c>
      <c r="Z1405" t="str">
        <f t="shared" si="85"/>
        <v>2018-John Kelly</v>
      </c>
      <c r="AA1405" s="13">
        <f t="shared" si="86"/>
        <v>108</v>
      </c>
      <c r="AB1405">
        <f t="shared" si="87"/>
        <v>108</v>
      </c>
    </row>
    <row r="1406" spans="1:28" x14ac:dyDescent="0.2">
      <c r="A1406">
        <v>2018</v>
      </c>
      <c r="B1406" s="1">
        <v>415</v>
      </c>
      <c r="C1406" s="2" t="s">
        <v>1083</v>
      </c>
      <c r="D1406" s="2" t="s">
        <v>21</v>
      </c>
      <c r="E1406" s="2">
        <v>30</v>
      </c>
      <c r="F1406" s="3"/>
      <c r="G1406" s="2">
        <v>1</v>
      </c>
      <c r="H1406" s="2">
        <v>1</v>
      </c>
      <c r="I1406" s="2">
        <v>4</v>
      </c>
      <c r="J1406" s="2">
        <v>2</v>
      </c>
      <c r="K1406" s="2">
        <v>7</v>
      </c>
      <c r="L1406" s="2">
        <v>0</v>
      </c>
      <c r="M1406" s="3"/>
      <c r="N1406" s="2">
        <v>-8</v>
      </c>
      <c r="O1406" s="2">
        <v>-4</v>
      </c>
      <c r="P1406" s="2">
        <v>15</v>
      </c>
      <c r="Q1406" s="2">
        <v>7.5</v>
      </c>
      <c r="R1406" s="2">
        <v>3.8</v>
      </c>
      <c r="S1406" s="2">
        <v>0</v>
      </c>
      <c r="T1406" s="3"/>
      <c r="U1406" s="2">
        <v>1</v>
      </c>
      <c r="V1406" s="2">
        <v>25</v>
      </c>
      <c r="W1406" s="2">
        <v>0</v>
      </c>
      <c r="X1406" s="2">
        <v>56.2</v>
      </c>
      <c r="Y1406" t="str">
        <f t="shared" si="84"/>
        <v>Jeremy Kerley</v>
      </c>
      <c r="Z1406" t="str">
        <f t="shared" si="85"/>
        <v>2018-Jeremy Kerley</v>
      </c>
      <c r="AA1406" s="13">
        <f t="shared" si="86"/>
        <v>112</v>
      </c>
      <c r="AB1406">
        <f t="shared" si="87"/>
        <v>240</v>
      </c>
    </row>
    <row r="1407" spans="1:28" x14ac:dyDescent="0.2">
      <c r="A1407">
        <v>2018</v>
      </c>
      <c r="B1407" s="1">
        <v>416</v>
      </c>
      <c r="C1407" s="2" t="s">
        <v>531</v>
      </c>
      <c r="D1407" s="2" t="s">
        <v>51</v>
      </c>
      <c r="E1407" s="2">
        <v>25</v>
      </c>
      <c r="F1407" s="3"/>
      <c r="G1407" s="2">
        <v>14</v>
      </c>
      <c r="H1407" s="2">
        <v>3</v>
      </c>
      <c r="I1407" s="2">
        <v>3</v>
      </c>
      <c r="J1407" s="2">
        <v>2</v>
      </c>
      <c r="K1407" s="2">
        <v>35</v>
      </c>
      <c r="L1407" s="2">
        <v>0</v>
      </c>
      <c r="M1407" s="2">
        <v>1</v>
      </c>
      <c r="N1407" s="2">
        <v>15</v>
      </c>
      <c r="O1407" s="2">
        <v>7.5</v>
      </c>
      <c r="P1407" s="2">
        <v>20</v>
      </c>
      <c r="Q1407" s="2">
        <v>10</v>
      </c>
      <c r="R1407" s="2">
        <v>8.3000000000000007</v>
      </c>
      <c r="S1407" s="2">
        <v>0</v>
      </c>
      <c r="T1407" s="3"/>
      <c r="U1407" s="2">
        <v>0</v>
      </c>
      <c r="V1407" s="2">
        <v>0</v>
      </c>
      <c r="W1407" s="2">
        <v>0</v>
      </c>
      <c r="X1407" s="2">
        <v>106.2</v>
      </c>
      <c r="Y1407" t="str">
        <f t="shared" si="84"/>
        <v>Tre Madden</v>
      </c>
      <c r="Z1407" t="str">
        <f t="shared" si="85"/>
        <v>2018-Tre Madden</v>
      </c>
      <c r="AA1407" s="13">
        <f t="shared" si="86"/>
        <v>40</v>
      </c>
      <c r="AB1407">
        <f t="shared" si="87"/>
        <v>22.857142857142858</v>
      </c>
    </row>
    <row r="1408" spans="1:28" x14ac:dyDescent="0.2">
      <c r="A1408">
        <v>2018</v>
      </c>
      <c r="B1408" s="1">
        <v>417</v>
      </c>
      <c r="C1408" s="2" t="s">
        <v>1084</v>
      </c>
      <c r="D1408" s="2" t="s">
        <v>43</v>
      </c>
      <c r="E1408" s="2">
        <v>26</v>
      </c>
      <c r="F1408" s="3"/>
      <c r="G1408" s="2">
        <v>16</v>
      </c>
      <c r="H1408" s="2">
        <v>4</v>
      </c>
      <c r="I1408" s="2">
        <v>5</v>
      </c>
      <c r="J1408" s="2">
        <v>2</v>
      </c>
      <c r="K1408" s="2">
        <v>52</v>
      </c>
      <c r="L1408" s="2">
        <v>1</v>
      </c>
      <c r="M1408" s="2">
        <v>1</v>
      </c>
      <c r="N1408" s="2">
        <v>7</v>
      </c>
      <c r="O1408" s="2">
        <v>3.5</v>
      </c>
      <c r="P1408" s="2">
        <v>45</v>
      </c>
      <c r="Q1408" s="2">
        <v>22.5</v>
      </c>
      <c r="R1408" s="2">
        <v>6.6</v>
      </c>
      <c r="S1408" s="2">
        <v>0</v>
      </c>
      <c r="T1408" s="3"/>
      <c r="U1408" s="2">
        <v>1</v>
      </c>
      <c r="V1408" s="2">
        <v>20</v>
      </c>
      <c r="W1408" s="2">
        <v>1</v>
      </c>
      <c r="X1408" s="2">
        <v>78.7</v>
      </c>
      <c r="Y1408" t="str">
        <f t="shared" si="84"/>
        <v>Chris Manhertz</v>
      </c>
      <c r="Z1408" t="str">
        <f t="shared" si="85"/>
        <v>2018-Chris Manhertz</v>
      </c>
      <c r="AA1408" s="13">
        <f t="shared" si="86"/>
        <v>52</v>
      </c>
      <c r="AB1408">
        <f t="shared" si="87"/>
        <v>45</v>
      </c>
    </row>
    <row r="1409" spans="1:28" x14ac:dyDescent="0.2">
      <c r="A1409">
        <v>2018</v>
      </c>
      <c r="B1409" s="1">
        <v>418</v>
      </c>
      <c r="C1409" s="2" t="s">
        <v>1085</v>
      </c>
      <c r="D1409" s="2" t="s">
        <v>19</v>
      </c>
      <c r="E1409" s="2">
        <v>23</v>
      </c>
      <c r="F1409" s="3"/>
      <c r="G1409" s="2">
        <v>12</v>
      </c>
      <c r="H1409" s="2">
        <v>0</v>
      </c>
      <c r="I1409" s="2">
        <v>3</v>
      </c>
      <c r="J1409" s="2">
        <v>2</v>
      </c>
      <c r="K1409" s="2">
        <v>15</v>
      </c>
      <c r="L1409" s="2">
        <v>0</v>
      </c>
      <c r="M1409" s="2">
        <v>1</v>
      </c>
      <c r="N1409" s="2">
        <v>9</v>
      </c>
      <c r="O1409" s="2">
        <v>4.5</v>
      </c>
      <c r="P1409" s="2">
        <v>6</v>
      </c>
      <c r="Q1409" s="2">
        <v>3</v>
      </c>
      <c r="R1409" s="2">
        <v>6.3</v>
      </c>
      <c r="S1409" s="2">
        <v>0</v>
      </c>
      <c r="T1409" s="3"/>
      <c r="U1409" s="2">
        <v>0</v>
      </c>
      <c r="V1409" s="2">
        <v>0</v>
      </c>
      <c r="W1409" s="2">
        <v>0</v>
      </c>
      <c r="X1409" s="2">
        <v>78.5</v>
      </c>
      <c r="Y1409" t="str">
        <f t="shared" si="84"/>
        <v>J'Mon Moore</v>
      </c>
      <c r="Z1409" t="str">
        <f t="shared" si="85"/>
        <v>2018-J'Mon Moore</v>
      </c>
      <c r="AA1409" s="13">
        <f t="shared" si="86"/>
        <v>20</v>
      </c>
      <c r="AB1409">
        <f t="shared" si="87"/>
        <v>8</v>
      </c>
    </row>
    <row r="1410" spans="1:28" x14ac:dyDescent="0.2">
      <c r="A1410">
        <v>2018</v>
      </c>
      <c r="B1410" s="1">
        <v>419</v>
      </c>
      <c r="C1410" s="2" t="s">
        <v>509</v>
      </c>
      <c r="D1410" s="2" t="s">
        <v>55</v>
      </c>
      <c r="E1410" s="2">
        <v>24</v>
      </c>
      <c r="F1410" s="3"/>
      <c r="G1410" s="2">
        <v>9</v>
      </c>
      <c r="H1410" s="2">
        <v>0</v>
      </c>
      <c r="I1410" s="2">
        <v>2</v>
      </c>
      <c r="J1410" s="2">
        <v>2</v>
      </c>
      <c r="K1410" s="2">
        <v>19</v>
      </c>
      <c r="L1410" s="2">
        <v>0</v>
      </c>
      <c r="M1410" s="2">
        <v>2</v>
      </c>
      <c r="N1410" s="2">
        <v>0</v>
      </c>
      <c r="O1410" s="2">
        <v>0</v>
      </c>
      <c r="P1410" s="2">
        <v>19</v>
      </c>
      <c r="Q1410" s="2">
        <v>9.5</v>
      </c>
      <c r="R1410" s="2">
        <v>0</v>
      </c>
      <c r="S1410" s="2">
        <v>1</v>
      </c>
      <c r="T1410" s="2">
        <v>2</v>
      </c>
      <c r="U1410" s="2">
        <v>0</v>
      </c>
      <c r="V1410" s="2">
        <v>0</v>
      </c>
      <c r="W1410" s="2">
        <v>0</v>
      </c>
      <c r="X1410" s="2">
        <v>106.2</v>
      </c>
      <c r="Y1410" t="str">
        <f t="shared" si="84"/>
        <v>Detrez Newsome</v>
      </c>
      <c r="Z1410" t="str">
        <f t="shared" si="85"/>
        <v>2018-Detrez Newsome</v>
      </c>
      <c r="AA1410" s="13">
        <f t="shared" si="86"/>
        <v>33.777777777777779</v>
      </c>
      <c r="AB1410">
        <f t="shared" si="87"/>
        <v>33.777777777777779</v>
      </c>
    </row>
    <row r="1411" spans="1:28" x14ac:dyDescent="0.2">
      <c r="A1411">
        <v>2018</v>
      </c>
      <c r="B1411" s="1">
        <v>420</v>
      </c>
      <c r="C1411" s="2" t="s">
        <v>693</v>
      </c>
      <c r="D1411" s="2" t="s">
        <v>37</v>
      </c>
      <c r="E1411" s="2">
        <v>29</v>
      </c>
      <c r="F1411" s="2" t="s">
        <v>217</v>
      </c>
      <c r="G1411" s="2">
        <v>16</v>
      </c>
      <c r="H1411" s="2">
        <v>4</v>
      </c>
      <c r="I1411" s="2">
        <v>4</v>
      </c>
      <c r="J1411" s="2">
        <v>2</v>
      </c>
      <c r="K1411" s="2">
        <v>13</v>
      </c>
      <c r="L1411" s="2">
        <v>0</v>
      </c>
      <c r="M1411" s="2">
        <v>1</v>
      </c>
      <c r="N1411" s="2">
        <v>0</v>
      </c>
      <c r="O1411" s="2">
        <v>0</v>
      </c>
      <c r="P1411" s="2">
        <v>13</v>
      </c>
      <c r="Q1411" s="2">
        <v>6.5</v>
      </c>
      <c r="R1411" s="2">
        <v>0.3</v>
      </c>
      <c r="S1411" s="2">
        <v>0</v>
      </c>
      <c r="T1411" s="3"/>
      <c r="U1411" s="2">
        <v>1</v>
      </c>
      <c r="V1411" s="2">
        <v>25</v>
      </c>
      <c r="W1411" s="2">
        <v>0</v>
      </c>
      <c r="X1411" s="2">
        <v>57.3</v>
      </c>
      <c r="Y1411" t="str">
        <f t="shared" ref="Y1411:Y1474" si="88">SUBSTITUTE(SUBSTITUTE(C1411,"*",""),"+","")</f>
        <v>Jamize Olawale</v>
      </c>
      <c r="Z1411" t="str">
        <f t="shared" ref="Z1411:Z1474" si="89">TRIM(CONCATENATE(A1411,"-",Y1411))</f>
        <v>2018-Jamize Olawale</v>
      </c>
      <c r="AA1411" s="13">
        <f t="shared" ref="AA1411:AA1474" si="90">K1411/G1411*16</f>
        <v>13</v>
      </c>
      <c r="AB1411">
        <f t="shared" ref="AB1411:AB1474" si="91">P1411/G1411*16</f>
        <v>13</v>
      </c>
    </row>
    <row r="1412" spans="1:28" x14ac:dyDescent="0.2">
      <c r="A1412">
        <v>2018</v>
      </c>
      <c r="B1412" s="1">
        <v>421</v>
      </c>
      <c r="C1412" s="2" t="s">
        <v>1086</v>
      </c>
      <c r="D1412" s="2" t="s">
        <v>68</v>
      </c>
      <c r="E1412" s="2">
        <v>26</v>
      </c>
      <c r="F1412" s="3"/>
      <c r="G1412" s="2">
        <v>13</v>
      </c>
      <c r="H1412" s="2">
        <v>0</v>
      </c>
      <c r="I1412" s="2">
        <v>3</v>
      </c>
      <c r="J1412" s="2">
        <v>2</v>
      </c>
      <c r="K1412" s="2">
        <v>25</v>
      </c>
      <c r="L1412" s="2">
        <v>0</v>
      </c>
      <c r="M1412" s="2">
        <v>2</v>
      </c>
      <c r="N1412" s="2">
        <v>21</v>
      </c>
      <c r="O1412" s="2">
        <v>10.5</v>
      </c>
      <c r="P1412" s="2">
        <v>4</v>
      </c>
      <c r="Q1412" s="2">
        <v>2</v>
      </c>
      <c r="R1412" s="2">
        <v>10.7</v>
      </c>
      <c r="S1412" s="2">
        <v>0</v>
      </c>
      <c r="T1412" s="3"/>
      <c r="U1412" s="2">
        <v>1</v>
      </c>
      <c r="V1412" s="2">
        <v>33.299999999999997</v>
      </c>
      <c r="W1412" s="2">
        <v>1</v>
      </c>
      <c r="X1412" s="2">
        <v>52.8</v>
      </c>
      <c r="Y1412" t="str">
        <f t="shared" si="88"/>
        <v>Charone Peake</v>
      </c>
      <c r="Z1412" t="str">
        <f t="shared" si="89"/>
        <v>2018-Charone Peake</v>
      </c>
      <c r="AA1412" s="13">
        <f t="shared" si="90"/>
        <v>30.76923076923077</v>
      </c>
      <c r="AB1412">
        <f t="shared" si="91"/>
        <v>4.9230769230769234</v>
      </c>
    </row>
    <row r="1413" spans="1:28" x14ac:dyDescent="0.2">
      <c r="A1413">
        <v>2018</v>
      </c>
      <c r="B1413" s="1">
        <v>422</v>
      </c>
      <c r="C1413" s="2" t="s">
        <v>1087</v>
      </c>
      <c r="D1413" s="2" t="s">
        <v>41</v>
      </c>
      <c r="E1413" s="2">
        <v>27</v>
      </c>
      <c r="F1413" s="3"/>
      <c r="G1413" s="2">
        <v>8</v>
      </c>
      <c r="H1413" s="2">
        <v>4</v>
      </c>
      <c r="I1413" s="2">
        <v>4</v>
      </c>
      <c r="J1413" s="2">
        <v>2</v>
      </c>
      <c r="K1413" s="2">
        <v>9</v>
      </c>
      <c r="L1413" s="2">
        <v>0</v>
      </c>
      <c r="M1413" s="3"/>
      <c r="N1413" s="2">
        <v>0</v>
      </c>
      <c r="O1413" s="2">
        <v>0</v>
      </c>
      <c r="P1413" s="2">
        <v>9</v>
      </c>
      <c r="Q1413" s="2">
        <v>4.5</v>
      </c>
      <c r="R1413" s="2">
        <v>9</v>
      </c>
      <c r="S1413" s="2">
        <v>0</v>
      </c>
      <c r="T1413" s="3"/>
      <c r="U1413" s="2">
        <v>1</v>
      </c>
      <c r="V1413" s="2">
        <v>25</v>
      </c>
      <c r="W1413" s="2">
        <v>0</v>
      </c>
      <c r="X1413" s="2">
        <v>56.2</v>
      </c>
      <c r="Y1413" t="str">
        <f t="shared" si="88"/>
        <v>Dion Sims</v>
      </c>
      <c r="Z1413" t="str">
        <f t="shared" si="89"/>
        <v>2018-Dion Sims</v>
      </c>
      <c r="AA1413" s="13">
        <f t="shared" si="90"/>
        <v>18</v>
      </c>
      <c r="AB1413">
        <f t="shared" si="91"/>
        <v>18</v>
      </c>
    </row>
    <row r="1414" spans="1:28" x14ac:dyDescent="0.2">
      <c r="A1414">
        <v>2018</v>
      </c>
      <c r="B1414" s="1">
        <v>423</v>
      </c>
      <c r="C1414" s="2" t="s">
        <v>512</v>
      </c>
      <c r="D1414" s="2" t="s">
        <v>39</v>
      </c>
      <c r="E1414" s="2">
        <v>23</v>
      </c>
      <c r="F1414" s="3"/>
      <c r="G1414" s="2">
        <v>5</v>
      </c>
      <c r="H1414" s="2">
        <v>0</v>
      </c>
      <c r="I1414" s="2">
        <v>4</v>
      </c>
      <c r="J1414" s="2">
        <v>2</v>
      </c>
      <c r="K1414" s="2">
        <v>21</v>
      </c>
      <c r="L1414" s="2">
        <v>0</v>
      </c>
      <c r="M1414" s="2">
        <v>0</v>
      </c>
      <c r="N1414" s="2">
        <v>9</v>
      </c>
      <c r="O1414" s="2">
        <v>4.5</v>
      </c>
      <c r="P1414" s="2">
        <v>12</v>
      </c>
      <c r="Q1414" s="2">
        <v>6</v>
      </c>
      <c r="R1414" s="2">
        <v>2</v>
      </c>
      <c r="S1414" s="2">
        <v>0</v>
      </c>
      <c r="T1414" s="3"/>
      <c r="U1414" s="2">
        <v>0</v>
      </c>
      <c r="V1414" s="2">
        <v>0</v>
      </c>
      <c r="W1414" s="2">
        <v>0</v>
      </c>
      <c r="X1414" s="2">
        <v>65.599999999999994</v>
      </c>
      <c r="Y1414" t="str">
        <f t="shared" si="88"/>
        <v>Roc Thomas</v>
      </c>
      <c r="Z1414" t="str">
        <f t="shared" si="89"/>
        <v>2018-Roc Thomas</v>
      </c>
      <c r="AA1414" s="13">
        <f t="shared" si="90"/>
        <v>67.2</v>
      </c>
      <c r="AB1414">
        <f t="shared" si="91"/>
        <v>38.4</v>
      </c>
    </row>
    <row r="1415" spans="1:28" x14ac:dyDescent="0.2">
      <c r="A1415">
        <v>2018</v>
      </c>
      <c r="B1415" s="1">
        <v>424</v>
      </c>
      <c r="C1415" s="2" t="s">
        <v>259</v>
      </c>
      <c r="D1415" s="2" t="s">
        <v>23</v>
      </c>
      <c r="E1415" s="2">
        <v>23</v>
      </c>
      <c r="F1415" s="3"/>
      <c r="G1415" s="2">
        <v>4</v>
      </c>
      <c r="H1415" s="2">
        <v>0</v>
      </c>
      <c r="I1415" s="2">
        <v>2</v>
      </c>
      <c r="J1415" s="2">
        <v>2</v>
      </c>
      <c r="K1415" s="2">
        <v>17</v>
      </c>
      <c r="L1415" s="2">
        <v>0</v>
      </c>
      <c r="M1415" s="3"/>
      <c r="N1415" s="2">
        <v>3</v>
      </c>
      <c r="O1415" s="2">
        <v>1.5</v>
      </c>
      <c r="P1415" s="2">
        <v>14</v>
      </c>
      <c r="Q1415" s="2">
        <v>7</v>
      </c>
      <c r="R1415" s="2">
        <v>1.5</v>
      </c>
      <c r="S1415" s="2">
        <v>1</v>
      </c>
      <c r="T1415" s="2">
        <v>2</v>
      </c>
      <c r="U1415" s="2">
        <v>0</v>
      </c>
      <c r="V1415" s="2">
        <v>0</v>
      </c>
      <c r="W1415" s="2">
        <v>0</v>
      </c>
      <c r="X1415" s="2">
        <v>102.1</v>
      </c>
      <c r="Y1415" t="str">
        <f t="shared" si="88"/>
        <v>De'Lance Turner</v>
      </c>
      <c r="Z1415" t="str">
        <f t="shared" si="89"/>
        <v>2018-De'Lance Turner</v>
      </c>
      <c r="AA1415" s="13">
        <f t="shared" si="90"/>
        <v>68</v>
      </c>
      <c r="AB1415">
        <f t="shared" si="91"/>
        <v>56</v>
      </c>
    </row>
    <row r="1416" spans="1:28" x14ac:dyDescent="0.2">
      <c r="A1416">
        <v>2018</v>
      </c>
      <c r="B1416" s="1">
        <v>425</v>
      </c>
      <c r="C1416" s="2" t="s">
        <v>1088</v>
      </c>
      <c r="D1416" s="2" t="s">
        <v>51</v>
      </c>
      <c r="E1416" s="2">
        <v>22</v>
      </c>
      <c r="F1416" s="3"/>
      <c r="G1416" s="2">
        <v>6</v>
      </c>
      <c r="H1416" s="2">
        <v>0</v>
      </c>
      <c r="I1416" s="2">
        <v>3</v>
      </c>
      <c r="J1416" s="2">
        <v>2</v>
      </c>
      <c r="K1416" s="2">
        <v>20</v>
      </c>
      <c r="L1416" s="2">
        <v>0</v>
      </c>
      <c r="M1416" s="2">
        <v>1</v>
      </c>
      <c r="N1416" s="2">
        <v>6</v>
      </c>
      <c r="O1416" s="2">
        <v>3</v>
      </c>
      <c r="P1416" s="2">
        <v>14</v>
      </c>
      <c r="Q1416" s="2">
        <v>7</v>
      </c>
      <c r="R1416" s="2">
        <v>3.7</v>
      </c>
      <c r="S1416" s="2">
        <v>0</v>
      </c>
      <c r="T1416" s="3"/>
      <c r="U1416" s="2">
        <v>0</v>
      </c>
      <c r="V1416" s="2">
        <v>0</v>
      </c>
      <c r="W1416" s="2">
        <v>0</v>
      </c>
      <c r="X1416" s="2">
        <v>85.4</v>
      </c>
      <c r="Y1416" t="str">
        <f t="shared" si="88"/>
        <v>Malik Turner</v>
      </c>
      <c r="Z1416" t="str">
        <f t="shared" si="89"/>
        <v>2018-Malik Turner</v>
      </c>
      <c r="AA1416" s="13">
        <f t="shared" si="90"/>
        <v>53.333333333333336</v>
      </c>
      <c r="AB1416">
        <f t="shared" si="91"/>
        <v>37.333333333333336</v>
      </c>
    </row>
    <row r="1417" spans="1:28" x14ac:dyDescent="0.2">
      <c r="A1417">
        <v>2018</v>
      </c>
      <c r="B1417" s="1">
        <v>426</v>
      </c>
      <c r="C1417" s="2" t="s">
        <v>1089</v>
      </c>
      <c r="D1417" s="2" t="s">
        <v>90</v>
      </c>
      <c r="E1417" s="2">
        <v>26</v>
      </c>
      <c r="F1417" s="3"/>
      <c r="G1417" s="2">
        <v>3</v>
      </c>
      <c r="H1417" s="2">
        <v>0</v>
      </c>
      <c r="I1417" s="2">
        <v>3</v>
      </c>
      <c r="J1417" s="2">
        <v>2</v>
      </c>
      <c r="K1417" s="2">
        <v>11</v>
      </c>
      <c r="L1417" s="2">
        <v>0</v>
      </c>
      <c r="M1417" s="3"/>
      <c r="N1417" s="2">
        <v>10</v>
      </c>
      <c r="O1417" s="2">
        <v>5</v>
      </c>
      <c r="P1417" s="2">
        <v>1</v>
      </c>
      <c r="Q1417" s="2">
        <v>0.5</v>
      </c>
      <c r="R1417" s="2">
        <v>8.3000000000000007</v>
      </c>
      <c r="S1417" s="2">
        <v>0</v>
      </c>
      <c r="T1417" s="3"/>
      <c r="U1417" s="2">
        <v>0</v>
      </c>
      <c r="V1417" s="2">
        <v>0</v>
      </c>
      <c r="W1417" s="2">
        <v>0</v>
      </c>
      <c r="X1417" s="2">
        <v>72.900000000000006</v>
      </c>
      <c r="Y1417" t="str">
        <f t="shared" si="88"/>
        <v>Hakeem Valles</v>
      </c>
      <c r="Z1417" t="str">
        <f t="shared" si="89"/>
        <v>2018-Hakeem Valles</v>
      </c>
      <c r="AA1417" s="13">
        <f t="shared" si="90"/>
        <v>58.666666666666664</v>
      </c>
      <c r="AB1417">
        <f t="shared" si="91"/>
        <v>5.333333333333333</v>
      </c>
    </row>
    <row r="1418" spans="1:28" x14ac:dyDescent="0.2">
      <c r="A1418">
        <v>2018</v>
      </c>
      <c r="B1418" s="1">
        <v>427</v>
      </c>
      <c r="C1418" s="2" t="s">
        <v>1090</v>
      </c>
      <c r="D1418" s="2" t="s">
        <v>74</v>
      </c>
      <c r="E1418" s="2">
        <v>32</v>
      </c>
      <c r="F1418" s="3"/>
      <c r="G1418" s="2">
        <v>16</v>
      </c>
      <c r="H1418" s="2">
        <v>0</v>
      </c>
      <c r="I1418" s="2">
        <v>3</v>
      </c>
      <c r="J1418" s="2">
        <v>2</v>
      </c>
      <c r="K1418" s="2">
        <v>13</v>
      </c>
      <c r="L1418" s="2">
        <v>0</v>
      </c>
      <c r="M1418" s="3"/>
      <c r="N1418" s="2">
        <v>7</v>
      </c>
      <c r="O1418" s="2">
        <v>3.5</v>
      </c>
      <c r="P1418" s="2">
        <v>6</v>
      </c>
      <c r="Q1418" s="2">
        <v>3</v>
      </c>
      <c r="R1418" s="2">
        <v>5.7</v>
      </c>
      <c r="S1418" s="2">
        <v>0</v>
      </c>
      <c r="T1418" s="3"/>
      <c r="U1418" s="2">
        <v>0</v>
      </c>
      <c r="V1418" s="2">
        <v>0</v>
      </c>
      <c r="W1418" s="2">
        <v>0</v>
      </c>
      <c r="X1418" s="2">
        <v>75.7</v>
      </c>
      <c r="Y1418" t="str">
        <f t="shared" si="88"/>
        <v>Joe Webb</v>
      </c>
      <c r="Z1418" t="str">
        <f t="shared" si="89"/>
        <v>2018-Joe Webb</v>
      </c>
      <c r="AA1418" s="13">
        <f t="shared" si="90"/>
        <v>13</v>
      </c>
      <c r="AB1418">
        <f t="shared" si="91"/>
        <v>6</v>
      </c>
    </row>
    <row r="1419" spans="1:28" x14ac:dyDescent="0.2">
      <c r="A1419">
        <v>2018</v>
      </c>
      <c r="B1419" s="1">
        <v>428</v>
      </c>
      <c r="C1419" s="2" t="s">
        <v>545</v>
      </c>
      <c r="D1419" s="2" t="s">
        <v>62</v>
      </c>
      <c r="E1419" s="2">
        <v>27</v>
      </c>
      <c r="F1419" s="3"/>
      <c r="G1419" s="2">
        <v>3</v>
      </c>
      <c r="H1419" s="2">
        <v>0</v>
      </c>
      <c r="I1419" s="2">
        <v>3</v>
      </c>
      <c r="J1419" s="2">
        <v>2</v>
      </c>
      <c r="K1419" s="2">
        <v>37</v>
      </c>
      <c r="L1419" s="2">
        <v>1</v>
      </c>
      <c r="M1419" s="2">
        <v>2</v>
      </c>
      <c r="N1419" s="2">
        <v>12</v>
      </c>
      <c r="O1419" s="2">
        <v>6</v>
      </c>
      <c r="P1419" s="2">
        <v>25</v>
      </c>
      <c r="Q1419" s="2">
        <v>12.5</v>
      </c>
      <c r="R1419" s="2">
        <v>5.3</v>
      </c>
      <c r="S1419" s="2">
        <v>0</v>
      </c>
      <c r="T1419" s="3"/>
      <c r="U1419" s="2">
        <v>0</v>
      </c>
      <c r="V1419" s="2">
        <v>0</v>
      </c>
      <c r="W1419" s="2">
        <v>0</v>
      </c>
      <c r="X1419" s="2">
        <v>148.6</v>
      </c>
      <c r="Y1419" t="str">
        <f t="shared" si="88"/>
        <v>Charcandrick West</v>
      </c>
      <c r="Z1419" t="str">
        <f t="shared" si="89"/>
        <v>2018-Charcandrick West</v>
      </c>
      <c r="AA1419" s="13">
        <f t="shared" si="90"/>
        <v>197.33333333333334</v>
      </c>
      <c r="AB1419">
        <f t="shared" si="91"/>
        <v>133.33333333333334</v>
      </c>
    </row>
    <row r="1420" spans="1:28" x14ac:dyDescent="0.2">
      <c r="A1420">
        <v>2018</v>
      </c>
      <c r="B1420" s="1">
        <v>429</v>
      </c>
      <c r="C1420" s="2" t="s">
        <v>1091</v>
      </c>
      <c r="D1420" s="2" t="s">
        <v>115</v>
      </c>
      <c r="E1420" s="2">
        <v>28</v>
      </c>
      <c r="F1420" s="3"/>
      <c r="G1420" s="2">
        <v>4</v>
      </c>
      <c r="H1420" s="2">
        <v>0</v>
      </c>
      <c r="I1420" s="2">
        <v>5</v>
      </c>
      <c r="J1420" s="2">
        <v>2</v>
      </c>
      <c r="K1420" s="2">
        <v>17</v>
      </c>
      <c r="L1420" s="2">
        <v>0</v>
      </c>
      <c r="M1420" s="3"/>
      <c r="N1420" s="2">
        <v>12</v>
      </c>
      <c r="O1420" s="2">
        <v>6</v>
      </c>
      <c r="P1420" s="2">
        <v>5</v>
      </c>
      <c r="Q1420" s="2">
        <v>2.5</v>
      </c>
      <c r="R1420" s="2">
        <v>9.4</v>
      </c>
      <c r="S1420" s="2">
        <v>0</v>
      </c>
      <c r="T1420" s="3"/>
      <c r="U1420" s="2">
        <v>1</v>
      </c>
      <c r="V1420" s="2">
        <v>20</v>
      </c>
      <c r="W1420" s="3"/>
      <c r="X1420" s="2">
        <v>49.6</v>
      </c>
      <c r="Y1420" t="str">
        <f t="shared" si="88"/>
        <v>Nick Williams</v>
      </c>
      <c r="Z1420" t="str">
        <f t="shared" si="89"/>
        <v>2018-Nick Williams</v>
      </c>
      <c r="AA1420" s="13">
        <f t="shared" si="90"/>
        <v>68</v>
      </c>
      <c r="AB1420">
        <f t="shared" si="91"/>
        <v>20</v>
      </c>
    </row>
    <row r="1421" spans="1:28" x14ac:dyDescent="0.2">
      <c r="A1421">
        <v>2018</v>
      </c>
      <c r="B1421" s="1">
        <v>430</v>
      </c>
      <c r="C1421" s="2" t="s">
        <v>1092</v>
      </c>
      <c r="D1421" s="2" t="s">
        <v>37</v>
      </c>
      <c r="E1421" s="2">
        <v>29</v>
      </c>
      <c r="F1421" s="3"/>
      <c r="G1421" s="2">
        <v>3</v>
      </c>
      <c r="H1421" s="2">
        <v>2</v>
      </c>
      <c r="I1421" s="2">
        <v>3</v>
      </c>
      <c r="J1421" s="2">
        <v>2</v>
      </c>
      <c r="K1421" s="2">
        <v>18</v>
      </c>
      <c r="L1421" s="2">
        <v>0</v>
      </c>
      <c r="M1421" s="2">
        <v>1</v>
      </c>
      <c r="N1421" s="2">
        <v>12</v>
      </c>
      <c r="O1421" s="2">
        <v>6</v>
      </c>
      <c r="P1421" s="2">
        <v>6</v>
      </c>
      <c r="Q1421" s="2">
        <v>3</v>
      </c>
      <c r="R1421" s="2">
        <v>9</v>
      </c>
      <c r="S1421" s="2">
        <v>0</v>
      </c>
      <c r="T1421" s="3"/>
      <c r="U1421" s="2">
        <v>0</v>
      </c>
      <c r="V1421" s="2">
        <v>0</v>
      </c>
      <c r="W1421" s="2">
        <v>0</v>
      </c>
      <c r="X1421" s="2">
        <v>82.6</v>
      </c>
      <c r="Y1421" t="str">
        <f t="shared" si="88"/>
        <v>Terrance Williams</v>
      </c>
      <c r="Z1421" t="str">
        <f t="shared" si="89"/>
        <v>2018-Terrance Williams</v>
      </c>
      <c r="AA1421" s="13">
        <f t="shared" si="90"/>
        <v>96</v>
      </c>
      <c r="AB1421">
        <f t="shared" si="91"/>
        <v>32</v>
      </c>
    </row>
    <row r="1422" spans="1:28" x14ac:dyDescent="0.2">
      <c r="A1422">
        <v>2018</v>
      </c>
      <c r="B1422" s="1">
        <v>431</v>
      </c>
      <c r="C1422" s="2" t="s">
        <v>221</v>
      </c>
      <c r="D1422" s="2" t="s">
        <v>43</v>
      </c>
      <c r="E1422" s="2">
        <v>24</v>
      </c>
      <c r="F1422" s="3"/>
      <c r="G1422" s="2">
        <v>16</v>
      </c>
      <c r="H1422" s="2">
        <v>2</v>
      </c>
      <c r="I1422" s="2">
        <v>1</v>
      </c>
      <c r="J1422" s="2">
        <v>1</v>
      </c>
      <c r="K1422" s="2">
        <v>5</v>
      </c>
      <c r="L1422" s="2">
        <v>0</v>
      </c>
      <c r="M1422" s="2">
        <v>0</v>
      </c>
      <c r="N1422" s="2">
        <v>0</v>
      </c>
      <c r="O1422" s="2">
        <v>0</v>
      </c>
      <c r="P1422" s="2">
        <v>5</v>
      </c>
      <c r="Q1422" s="2">
        <v>5</v>
      </c>
      <c r="R1422" s="2">
        <v>0</v>
      </c>
      <c r="S1422" s="2">
        <v>0</v>
      </c>
      <c r="T1422" s="3"/>
      <c r="U1422" s="2">
        <v>0</v>
      </c>
      <c r="V1422" s="2">
        <v>0</v>
      </c>
      <c r="W1422" s="2">
        <v>0</v>
      </c>
      <c r="X1422" s="2">
        <v>87.5</v>
      </c>
      <c r="Y1422" t="str">
        <f t="shared" si="88"/>
        <v>Alex Armah</v>
      </c>
      <c r="Z1422" t="str">
        <f t="shared" si="89"/>
        <v>2018-Alex Armah</v>
      </c>
      <c r="AA1422" s="13">
        <f t="shared" si="90"/>
        <v>5</v>
      </c>
      <c r="AB1422">
        <f t="shared" si="91"/>
        <v>5</v>
      </c>
    </row>
    <row r="1423" spans="1:28" x14ac:dyDescent="0.2">
      <c r="A1423">
        <v>2018</v>
      </c>
      <c r="B1423" s="1">
        <v>432</v>
      </c>
      <c r="C1423" s="2" t="s">
        <v>240</v>
      </c>
      <c r="D1423" s="2" t="s">
        <v>115</v>
      </c>
      <c r="E1423" s="2">
        <v>29</v>
      </c>
      <c r="F1423" s="3"/>
      <c r="G1423" s="2">
        <v>9</v>
      </c>
      <c r="H1423" s="2">
        <v>0</v>
      </c>
      <c r="I1423" s="2">
        <v>1</v>
      </c>
      <c r="J1423" s="2">
        <v>1</v>
      </c>
      <c r="K1423" s="2">
        <v>3</v>
      </c>
      <c r="L1423" s="2">
        <v>0</v>
      </c>
      <c r="M1423" s="2">
        <v>0</v>
      </c>
      <c r="N1423" s="2">
        <v>3</v>
      </c>
      <c r="O1423" s="2">
        <v>3</v>
      </c>
      <c r="P1423" s="2">
        <v>0</v>
      </c>
      <c r="Q1423" s="2">
        <v>0</v>
      </c>
      <c r="R1423" s="2">
        <v>3</v>
      </c>
      <c r="S1423" s="2">
        <v>0</v>
      </c>
      <c r="T1423" s="3"/>
      <c r="U1423" s="2">
        <v>0</v>
      </c>
      <c r="V1423" s="2">
        <v>0</v>
      </c>
      <c r="W1423" s="3"/>
      <c r="X1423" s="2">
        <v>79.2</v>
      </c>
      <c r="Y1423" t="str">
        <f t="shared" si="88"/>
        <v>Kenjon Barner</v>
      </c>
      <c r="Z1423" t="str">
        <f t="shared" si="89"/>
        <v>2018-Kenjon Barner</v>
      </c>
      <c r="AA1423" s="13">
        <f t="shared" si="90"/>
        <v>5.333333333333333</v>
      </c>
      <c r="AB1423">
        <f t="shared" si="91"/>
        <v>0</v>
      </c>
    </row>
    <row r="1424" spans="1:28" x14ac:dyDescent="0.2">
      <c r="A1424">
        <v>2018</v>
      </c>
      <c r="B1424" s="1">
        <v>433</v>
      </c>
      <c r="C1424" s="2" t="s">
        <v>1093</v>
      </c>
      <c r="D1424" s="2" t="s">
        <v>115</v>
      </c>
      <c r="E1424" s="2">
        <v>23</v>
      </c>
      <c r="F1424" s="3"/>
      <c r="G1424" s="2">
        <v>6</v>
      </c>
      <c r="H1424" s="2">
        <v>0</v>
      </c>
      <c r="I1424" s="2">
        <v>4</v>
      </c>
      <c r="J1424" s="2">
        <v>1</v>
      </c>
      <c r="K1424" s="2">
        <v>10</v>
      </c>
      <c r="L1424" s="2">
        <v>0</v>
      </c>
      <c r="M1424" s="2">
        <v>1</v>
      </c>
      <c r="N1424" s="2">
        <v>9</v>
      </c>
      <c r="O1424" s="2">
        <v>9</v>
      </c>
      <c r="P1424" s="2">
        <v>1</v>
      </c>
      <c r="Q1424" s="2">
        <v>1</v>
      </c>
      <c r="R1424" s="2">
        <v>11.8</v>
      </c>
      <c r="S1424" s="2">
        <v>0</v>
      </c>
      <c r="T1424" s="3"/>
      <c r="U1424" s="2">
        <v>0</v>
      </c>
      <c r="V1424" s="2">
        <v>0</v>
      </c>
      <c r="W1424" s="3"/>
      <c r="X1424" s="2">
        <v>39.6</v>
      </c>
      <c r="Y1424" t="str">
        <f t="shared" si="88"/>
        <v>Victor Bolden</v>
      </c>
      <c r="Z1424" t="str">
        <f t="shared" si="89"/>
        <v>2018-Victor Bolden</v>
      </c>
      <c r="AA1424" s="13">
        <f t="shared" si="90"/>
        <v>26.666666666666668</v>
      </c>
      <c r="AB1424">
        <f t="shared" si="91"/>
        <v>2.6666666666666665</v>
      </c>
    </row>
    <row r="1425" spans="1:28" x14ac:dyDescent="0.2">
      <c r="A1425">
        <v>2018</v>
      </c>
      <c r="B1425" s="1">
        <v>434</v>
      </c>
      <c r="C1425" s="2" t="s">
        <v>501</v>
      </c>
      <c r="D1425" s="2" t="s">
        <v>81</v>
      </c>
      <c r="E1425" s="2">
        <v>41</v>
      </c>
      <c r="F1425" s="2" t="s">
        <v>97</v>
      </c>
      <c r="G1425" s="2">
        <v>16</v>
      </c>
      <c r="H1425" s="2">
        <v>16</v>
      </c>
      <c r="I1425" s="2">
        <v>1</v>
      </c>
      <c r="J1425" s="2">
        <v>1</v>
      </c>
      <c r="K1425" s="2">
        <v>6</v>
      </c>
      <c r="L1425" s="2">
        <v>0</v>
      </c>
      <c r="M1425" s="2">
        <v>0</v>
      </c>
      <c r="N1425" s="2">
        <v>0</v>
      </c>
      <c r="O1425" s="2">
        <v>0</v>
      </c>
      <c r="P1425" s="2">
        <v>6</v>
      </c>
      <c r="Q1425" s="2">
        <v>6</v>
      </c>
      <c r="R1425" s="2">
        <v>0</v>
      </c>
      <c r="S1425" s="2">
        <v>0</v>
      </c>
      <c r="T1425" s="3"/>
      <c r="U1425" s="2">
        <v>0</v>
      </c>
      <c r="V1425" s="2">
        <v>0</v>
      </c>
      <c r="W1425" s="2">
        <v>0</v>
      </c>
      <c r="X1425" s="2">
        <v>91.7</v>
      </c>
      <c r="Y1425" t="str">
        <f t="shared" si="88"/>
        <v xml:space="preserve">Tom Brady </v>
      </c>
      <c r="Z1425" t="str">
        <f t="shared" si="89"/>
        <v>2018-Tom Brady</v>
      </c>
      <c r="AA1425" s="13">
        <f t="shared" si="90"/>
        <v>6</v>
      </c>
      <c r="AB1425">
        <f t="shared" si="91"/>
        <v>6</v>
      </c>
    </row>
    <row r="1426" spans="1:28" x14ac:dyDescent="0.2">
      <c r="A1426">
        <v>2018</v>
      </c>
      <c r="B1426" s="1">
        <v>435</v>
      </c>
      <c r="C1426" s="2" t="s">
        <v>205</v>
      </c>
      <c r="D1426" s="2" t="s">
        <v>49</v>
      </c>
      <c r="E1426" s="2">
        <v>39</v>
      </c>
      <c r="F1426" s="2" t="s">
        <v>97</v>
      </c>
      <c r="G1426" s="2">
        <v>15</v>
      </c>
      <c r="H1426" s="2">
        <v>15</v>
      </c>
      <c r="I1426" s="2">
        <v>1</v>
      </c>
      <c r="J1426" s="2">
        <v>1</v>
      </c>
      <c r="K1426" s="2">
        <v>1</v>
      </c>
      <c r="L1426" s="2">
        <v>0</v>
      </c>
      <c r="M1426" s="2">
        <v>0</v>
      </c>
      <c r="N1426" s="2">
        <v>-2</v>
      </c>
      <c r="O1426" s="2">
        <v>-2</v>
      </c>
      <c r="P1426" s="2">
        <v>3</v>
      </c>
      <c r="Q1426" s="2">
        <v>3</v>
      </c>
      <c r="R1426" s="2">
        <v>-2</v>
      </c>
      <c r="S1426" s="2">
        <v>0</v>
      </c>
      <c r="T1426" s="3"/>
      <c r="U1426" s="2">
        <v>0</v>
      </c>
      <c r="V1426" s="2">
        <v>0</v>
      </c>
      <c r="W1426" s="2">
        <v>0</v>
      </c>
      <c r="X1426" s="2">
        <v>79.2</v>
      </c>
      <c r="Y1426" t="str">
        <f t="shared" si="88"/>
        <v>Drew Brees</v>
      </c>
      <c r="Z1426" t="str">
        <f t="shared" si="89"/>
        <v>2018-Drew Brees</v>
      </c>
      <c r="AA1426" s="13">
        <f t="shared" si="90"/>
        <v>1.0666666666666667</v>
      </c>
      <c r="AB1426">
        <f t="shared" si="91"/>
        <v>3.2</v>
      </c>
    </row>
    <row r="1427" spans="1:28" x14ac:dyDescent="0.2">
      <c r="A1427">
        <v>2018</v>
      </c>
      <c r="B1427" s="1">
        <v>436</v>
      </c>
      <c r="C1427" s="2" t="s">
        <v>393</v>
      </c>
      <c r="D1427" s="2" t="s">
        <v>41</v>
      </c>
      <c r="E1427" s="2">
        <v>26</v>
      </c>
      <c r="F1427" s="3"/>
      <c r="G1427" s="2">
        <v>8</v>
      </c>
      <c r="H1427" s="2">
        <v>1</v>
      </c>
      <c r="I1427" s="2">
        <v>1</v>
      </c>
      <c r="J1427" s="2">
        <v>1</v>
      </c>
      <c r="K1427" s="2">
        <v>6</v>
      </c>
      <c r="L1427" s="2">
        <v>0</v>
      </c>
      <c r="M1427" s="2">
        <v>1</v>
      </c>
      <c r="N1427" s="2">
        <v>0</v>
      </c>
      <c r="O1427" s="2">
        <v>0</v>
      </c>
      <c r="P1427" s="2">
        <v>6</v>
      </c>
      <c r="Q1427" s="2">
        <v>6</v>
      </c>
      <c r="R1427" s="2">
        <v>0</v>
      </c>
      <c r="S1427" s="2">
        <v>0</v>
      </c>
      <c r="T1427" s="3"/>
      <c r="U1427" s="2">
        <v>0</v>
      </c>
      <c r="V1427" s="2">
        <v>0</v>
      </c>
      <c r="W1427" s="2">
        <v>0</v>
      </c>
      <c r="X1427" s="2">
        <v>91.7</v>
      </c>
      <c r="Y1427" t="str">
        <f t="shared" si="88"/>
        <v>Michael Burton</v>
      </c>
      <c r="Z1427" t="str">
        <f t="shared" si="89"/>
        <v>2018-Michael Burton</v>
      </c>
      <c r="AA1427" s="13">
        <f t="shared" si="90"/>
        <v>12</v>
      </c>
      <c r="AB1427">
        <f t="shared" si="91"/>
        <v>12</v>
      </c>
    </row>
    <row r="1428" spans="1:28" x14ac:dyDescent="0.2">
      <c r="A1428">
        <v>2018</v>
      </c>
      <c r="B1428" s="1">
        <v>437</v>
      </c>
      <c r="C1428" s="2" t="s">
        <v>423</v>
      </c>
      <c r="D1428" s="2" t="s">
        <v>43</v>
      </c>
      <c r="E1428" s="2">
        <v>25</v>
      </c>
      <c r="F1428" s="3"/>
      <c r="G1428" s="2">
        <v>8</v>
      </c>
      <c r="H1428" s="2">
        <v>0</v>
      </c>
      <c r="I1428" s="2">
        <v>2</v>
      </c>
      <c r="J1428" s="2">
        <v>1</v>
      </c>
      <c r="K1428" s="2">
        <v>8</v>
      </c>
      <c r="L1428" s="2">
        <v>0</v>
      </c>
      <c r="M1428" s="2">
        <v>1</v>
      </c>
      <c r="N1428" s="2">
        <v>7</v>
      </c>
      <c r="O1428" s="2">
        <v>7</v>
      </c>
      <c r="P1428" s="2">
        <v>1</v>
      </c>
      <c r="Q1428" s="2">
        <v>1</v>
      </c>
      <c r="R1428" s="2">
        <v>12.5</v>
      </c>
      <c r="S1428" s="2">
        <v>0</v>
      </c>
      <c r="T1428" s="3"/>
      <c r="U1428" s="2">
        <v>0</v>
      </c>
      <c r="V1428" s="2">
        <v>0</v>
      </c>
      <c r="W1428" s="2">
        <v>0</v>
      </c>
      <c r="X1428" s="2">
        <v>60.4</v>
      </c>
      <c r="Y1428" t="str">
        <f t="shared" si="88"/>
        <v>Damiere Byrd</v>
      </c>
      <c r="Z1428" t="str">
        <f t="shared" si="89"/>
        <v>2018-Damiere Byrd</v>
      </c>
      <c r="AA1428" s="13">
        <f t="shared" si="90"/>
        <v>16</v>
      </c>
      <c r="AB1428">
        <f t="shared" si="91"/>
        <v>2</v>
      </c>
    </row>
    <row r="1429" spans="1:28" x14ac:dyDescent="0.2">
      <c r="A1429">
        <v>2018</v>
      </c>
      <c r="B1429" s="1">
        <v>438</v>
      </c>
      <c r="C1429" s="2" t="s">
        <v>507</v>
      </c>
      <c r="D1429" s="2" t="s">
        <v>43</v>
      </c>
      <c r="E1429" s="2">
        <v>29</v>
      </c>
      <c r="F1429" s="3"/>
      <c r="G1429" s="2">
        <v>1</v>
      </c>
      <c r="H1429" s="2">
        <v>0</v>
      </c>
      <c r="I1429" s="2">
        <v>1</v>
      </c>
      <c r="J1429" s="2">
        <v>1</v>
      </c>
      <c r="K1429" s="2">
        <v>5</v>
      </c>
      <c r="L1429" s="2">
        <v>0</v>
      </c>
      <c r="M1429" s="3"/>
      <c r="N1429" s="2">
        <v>1</v>
      </c>
      <c r="O1429" s="2">
        <v>1</v>
      </c>
      <c r="P1429" s="2">
        <v>4</v>
      </c>
      <c r="Q1429" s="2">
        <v>4</v>
      </c>
      <c r="R1429" s="2">
        <v>1</v>
      </c>
      <c r="S1429" s="2">
        <v>0</v>
      </c>
      <c r="T1429" s="3"/>
      <c r="U1429" s="2">
        <v>0</v>
      </c>
      <c r="V1429" s="2">
        <v>0</v>
      </c>
      <c r="W1429" s="2">
        <v>0</v>
      </c>
      <c r="X1429" s="2">
        <v>87.5</v>
      </c>
      <c r="Y1429" t="str">
        <f t="shared" si="88"/>
        <v>Travaris Cadet</v>
      </c>
      <c r="Z1429" t="str">
        <f t="shared" si="89"/>
        <v>2018-Travaris Cadet</v>
      </c>
      <c r="AA1429" s="13">
        <f t="shared" si="90"/>
        <v>80</v>
      </c>
      <c r="AB1429">
        <f t="shared" si="91"/>
        <v>64</v>
      </c>
    </row>
    <row r="1430" spans="1:28" x14ac:dyDescent="0.2">
      <c r="A1430">
        <v>2018</v>
      </c>
      <c r="B1430" s="1">
        <v>439</v>
      </c>
      <c r="C1430" s="2" t="s">
        <v>167</v>
      </c>
      <c r="D1430" s="2" t="s">
        <v>109</v>
      </c>
      <c r="E1430" s="2">
        <v>27</v>
      </c>
      <c r="F1430" s="2" t="s">
        <v>97</v>
      </c>
      <c r="G1430" s="2">
        <v>16</v>
      </c>
      <c r="H1430" s="2">
        <v>16</v>
      </c>
      <c r="I1430" s="2">
        <v>1</v>
      </c>
      <c r="J1430" s="2">
        <v>1</v>
      </c>
      <c r="K1430" s="2">
        <v>-9</v>
      </c>
      <c r="L1430" s="2">
        <v>0</v>
      </c>
      <c r="M1430" s="2">
        <v>0</v>
      </c>
      <c r="N1430" s="2">
        <v>0</v>
      </c>
      <c r="O1430" s="2">
        <v>0</v>
      </c>
      <c r="P1430" s="2">
        <v>-9</v>
      </c>
      <c r="Q1430" s="2">
        <v>-9</v>
      </c>
      <c r="R1430" s="2">
        <v>0</v>
      </c>
      <c r="S1430" s="2">
        <v>0</v>
      </c>
      <c r="T1430" s="3"/>
      <c r="U1430" s="2">
        <v>0</v>
      </c>
      <c r="V1430" s="2">
        <v>0</v>
      </c>
      <c r="W1430" s="2">
        <v>0</v>
      </c>
      <c r="X1430" s="2">
        <v>79.2</v>
      </c>
      <c r="Y1430" t="str">
        <f t="shared" si="88"/>
        <v>Derek Carr</v>
      </c>
      <c r="Z1430" t="str">
        <f t="shared" si="89"/>
        <v>2018-Derek Carr</v>
      </c>
      <c r="AA1430" s="13">
        <f t="shared" si="90"/>
        <v>-9</v>
      </c>
      <c r="AB1430">
        <f t="shared" si="91"/>
        <v>-9</v>
      </c>
    </row>
    <row r="1431" spans="1:28" x14ac:dyDescent="0.2">
      <c r="A1431">
        <v>2018</v>
      </c>
      <c r="B1431" s="1">
        <v>440</v>
      </c>
      <c r="C1431" s="2" t="s">
        <v>551</v>
      </c>
      <c r="D1431" s="2" t="s">
        <v>70</v>
      </c>
      <c r="E1431" s="2">
        <v>25</v>
      </c>
      <c r="F1431" s="3"/>
      <c r="G1431" s="2">
        <v>12</v>
      </c>
      <c r="H1431" s="2">
        <v>0</v>
      </c>
      <c r="I1431" s="2">
        <v>2</v>
      </c>
      <c r="J1431" s="2">
        <v>1</v>
      </c>
      <c r="K1431" s="2">
        <v>7</v>
      </c>
      <c r="L1431" s="2">
        <v>0</v>
      </c>
      <c r="M1431" s="2">
        <v>1</v>
      </c>
      <c r="N1431" s="2">
        <v>7</v>
      </c>
      <c r="O1431" s="2">
        <v>7</v>
      </c>
      <c r="P1431" s="2">
        <v>0</v>
      </c>
      <c r="Q1431" s="2">
        <v>0</v>
      </c>
      <c r="R1431" s="2">
        <v>11</v>
      </c>
      <c r="S1431" s="2">
        <v>0</v>
      </c>
      <c r="T1431" s="3"/>
      <c r="U1431" s="2">
        <v>0</v>
      </c>
      <c r="V1431" s="2">
        <v>0</v>
      </c>
      <c r="W1431" s="2">
        <v>0</v>
      </c>
      <c r="X1431" s="2">
        <v>58.3</v>
      </c>
      <c r="Y1431" t="str">
        <f t="shared" si="88"/>
        <v>Jehu Chesson</v>
      </c>
      <c r="Z1431" t="str">
        <f t="shared" si="89"/>
        <v>2018-Jehu Chesson</v>
      </c>
      <c r="AA1431" s="13">
        <f t="shared" si="90"/>
        <v>9.3333333333333339</v>
      </c>
      <c r="AB1431">
        <f t="shared" si="91"/>
        <v>0</v>
      </c>
    </row>
    <row r="1432" spans="1:28" x14ac:dyDescent="0.2">
      <c r="A1432">
        <v>2018</v>
      </c>
      <c r="B1432" s="1">
        <v>441</v>
      </c>
      <c r="C1432" s="2" t="s">
        <v>1094</v>
      </c>
      <c r="D1432" s="2" t="s">
        <v>74</v>
      </c>
      <c r="E1432" s="2">
        <v>25</v>
      </c>
      <c r="F1432" s="3"/>
      <c r="G1432" s="2">
        <v>12</v>
      </c>
      <c r="H1432" s="2">
        <v>0</v>
      </c>
      <c r="I1432" s="2">
        <v>2</v>
      </c>
      <c r="J1432" s="2">
        <v>1</v>
      </c>
      <c r="K1432" s="2">
        <v>12</v>
      </c>
      <c r="L1432" s="2">
        <v>0</v>
      </c>
      <c r="M1432" s="2">
        <v>1</v>
      </c>
      <c r="N1432" s="2">
        <v>7</v>
      </c>
      <c r="O1432" s="2">
        <v>7</v>
      </c>
      <c r="P1432" s="2">
        <v>5</v>
      </c>
      <c r="Q1432" s="2">
        <v>5</v>
      </c>
      <c r="R1432" s="2">
        <v>4.5</v>
      </c>
      <c r="S1432" s="2">
        <v>1</v>
      </c>
      <c r="T1432" s="2">
        <v>1</v>
      </c>
      <c r="U1432" s="2">
        <v>1</v>
      </c>
      <c r="V1432" s="2">
        <v>50</v>
      </c>
      <c r="W1432" s="2">
        <v>0</v>
      </c>
      <c r="X1432" s="2">
        <v>68.7</v>
      </c>
      <c r="Y1432" t="str">
        <f t="shared" si="88"/>
        <v>Sammie Coates</v>
      </c>
      <c r="Z1432" t="str">
        <f t="shared" si="89"/>
        <v>2018-Sammie Coates</v>
      </c>
      <c r="AA1432" s="13">
        <f t="shared" si="90"/>
        <v>16</v>
      </c>
      <c r="AB1432">
        <f t="shared" si="91"/>
        <v>6.666666666666667</v>
      </c>
    </row>
    <row r="1433" spans="1:28" x14ac:dyDescent="0.2">
      <c r="A1433">
        <v>2018</v>
      </c>
      <c r="B1433" s="1">
        <v>442</v>
      </c>
      <c r="C1433" s="2" t="s">
        <v>376</v>
      </c>
      <c r="D1433" s="2" t="s">
        <v>39</v>
      </c>
      <c r="E1433" s="2">
        <v>30</v>
      </c>
      <c r="F1433" s="2" t="s">
        <v>97</v>
      </c>
      <c r="G1433" s="2">
        <v>16</v>
      </c>
      <c r="H1433" s="2">
        <v>16</v>
      </c>
      <c r="I1433" s="2">
        <v>1</v>
      </c>
      <c r="J1433" s="2">
        <v>1</v>
      </c>
      <c r="K1433" s="2">
        <v>-1</v>
      </c>
      <c r="L1433" s="2">
        <v>0</v>
      </c>
      <c r="M1433" s="2">
        <v>0</v>
      </c>
      <c r="N1433" s="2">
        <v>-7</v>
      </c>
      <c r="O1433" s="2">
        <v>-7</v>
      </c>
      <c r="P1433" s="2">
        <v>6</v>
      </c>
      <c r="Q1433" s="2">
        <v>6</v>
      </c>
      <c r="R1433" s="2">
        <v>-7</v>
      </c>
      <c r="S1433" s="2">
        <v>0</v>
      </c>
      <c r="T1433" s="3"/>
      <c r="U1433" s="2">
        <v>0</v>
      </c>
      <c r="V1433" s="2">
        <v>0</v>
      </c>
      <c r="W1433" s="2">
        <v>0</v>
      </c>
      <c r="X1433" s="2">
        <v>79.2</v>
      </c>
      <c r="Y1433" t="str">
        <f t="shared" si="88"/>
        <v>Kirk Cousins</v>
      </c>
      <c r="Z1433" t="str">
        <f t="shared" si="89"/>
        <v>2018-Kirk Cousins</v>
      </c>
      <c r="AA1433" s="13">
        <f t="shared" si="90"/>
        <v>-1</v>
      </c>
      <c r="AB1433">
        <f t="shared" si="91"/>
        <v>6</v>
      </c>
    </row>
    <row r="1434" spans="1:28" x14ac:dyDescent="0.2">
      <c r="A1434">
        <v>2018</v>
      </c>
      <c r="B1434" s="1">
        <v>443</v>
      </c>
      <c r="C1434" s="2" t="s">
        <v>1095</v>
      </c>
      <c r="D1434" s="2" t="s">
        <v>60</v>
      </c>
      <c r="E1434" s="2">
        <v>24</v>
      </c>
      <c r="F1434" s="3"/>
      <c r="G1434" s="2">
        <v>8</v>
      </c>
      <c r="H1434" s="2">
        <v>0</v>
      </c>
      <c r="I1434" s="2">
        <v>2</v>
      </c>
      <c r="J1434" s="2">
        <v>1</v>
      </c>
      <c r="K1434" s="2">
        <v>44</v>
      </c>
      <c r="L1434" s="2">
        <v>0</v>
      </c>
      <c r="M1434" s="2">
        <v>1</v>
      </c>
      <c r="N1434" s="2">
        <v>37</v>
      </c>
      <c r="O1434" s="2">
        <v>37</v>
      </c>
      <c r="P1434" s="2">
        <v>7</v>
      </c>
      <c r="Q1434" s="2">
        <v>7</v>
      </c>
      <c r="R1434" s="2">
        <v>34</v>
      </c>
      <c r="S1434" s="2">
        <v>0</v>
      </c>
      <c r="T1434" s="3"/>
      <c r="U1434" s="2">
        <v>0</v>
      </c>
      <c r="V1434" s="2">
        <v>0</v>
      </c>
      <c r="W1434" s="2">
        <v>0</v>
      </c>
      <c r="X1434" s="2">
        <v>95.8</v>
      </c>
      <c r="Y1434" t="str">
        <f t="shared" si="88"/>
        <v>River Cracraft</v>
      </c>
      <c r="Z1434" t="str">
        <f t="shared" si="89"/>
        <v>2018-River Cracraft</v>
      </c>
      <c r="AA1434" s="13">
        <f t="shared" si="90"/>
        <v>88</v>
      </c>
      <c r="AB1434">
        <f t="shared" si="91"/>
        <v>14</v>
      </c>
    </row>
    <row r="1435" spans="1:28" x14ac:dyDescent="0.2">
      <c r="A1435">
        <v>2018</v>
      </c>
      <c r="B1435" s="1">
        <v>444</v>
      </c>
      <c r="C1435" s="2" t="s">
        <v>1096</v>
      </c>
      <c r="D1435" s="2" t="s">
        <v>26</v>
      </c>
      <c r="E1435" s="2">
        <v>23</v>
      </c>
      <c r="F1435" s="3"/>
      <c r="G1435" s="2">
        <v>12</v>
      </c>
      <c r="H1435" s="2">
        <v>0</v>
      </c>
      <c r="I1435" s="2">
        <v>1</v>
      </c>
      <c r="J1435" s="2">
        <v>1</v>
      </c>
      <c r="K1435" s="2">
        <v>66</v>
      </c>
      <c r="L1435" s="2">
        <v>1</v>
      </c>
      <c r="M1435" s="2">
        <v>1</v>
      </c>
      <c r="N1435" s="2">
        <v>17</v>
      </c>
      <c r="O1435" s="2">
        <v>17</v>
      </c>
      <c r="P1435" s="2">
        <v>49</v>
      </c>
      <c r="Q1435" s="2">
        <v>49</v>
      </c>
      <c r="R1435" s="2">
        <v>17</v>
      </c>
      <c r="S1435" s="2">
        <v>0</v>
      </c>
      <c r="T1435" s="3"/>
      <c r="U1435" s="2">
        <v>0</v>
      </c>
      <c r="V1435" s="2">
        <v>0</v>
      </c>
      <c r="W1435" s="2">
        <v>0</v>
      </c>
      <c r="X1435" s="2">
        <v>158.30000000000001</v>
      </c>
      <c r="Y1435" t="str">
        <f t="shared" si="88"/>
        <v>Dane Cruikshank</v>
      </c>
      <c r="Z1435" t="str">
        <f t="shared" si="89"/>
        <v>2018-Dane Cruikshank</v>
      </c>
      <c r="AA1435" s="13">
        <f t="shared" si="90"/>
        <v>88</v>
      </c>
      <c r="AB1435">
        <f t="shared" si="91"/>
        <v>65.333333333333329</v>
      </c>
    </row>
    <row r="1436" spans="1:28" x14ac:dyDescent="0.2">
      <c r="A1436">
        <v>2018</v>
      </c>
      <c r="B1436" s="1">
        <v>445</v>
      </c>
      <c r="C1436" s="2" t="s">
        <v>1097</v>
      </c>
      <c r="D1436" s="2" t="s">
        <v>55</v>
      </c>
      <c r="E1436" s="2">
        <v>25</v>
      </c>
      <c r="F1436" s="2" t="s">
        <v>232</v>
      </c>
      <c r="G1436" s="2">
        <v>13</v>
      </c>
      <c r="H1436" s="2">
        <v>10</v>
      </c>
      <c r="I1436" s="2">
        <v>1</v>
      </c>
      <c r="J1436" s="2">
        <v>1</v>
      </c>
      <c r="K1436" s="2">
        <v>24</v>
      </c>
      <c r="L1436" s="2">
        <v>0</v>
      </c>
      <c r="M1436" s="2">
        <v>1</v>
      </c>
      <c r="N1436" s="2">
        <v>24</v>
      </c>
      <c r="O1436" s="2">
        <v>24</v>
      </c>
      <c r="P1436" s="2">
        <v>0</v>
      </c>
      <c r="Q1436" s="2">
        <v>0</v>
      </c>
      <c r="R1436" s="2">
        <v>24</v>
      </c>
      <c r="S1436" s="2">
        <v>0</v>
      </c>
      <c r="T1436" s="3"/>
      <c r="U1436" s="2">
        <v>0</v>
      </c>
      <c r="V1436" s="2">
        <v>0</v>
      </c>
      <c r="W1436" s="2">
        <v>0</v>
      </c>
      <c r="X1436" s="2">
        <v>118.7</v>
      </c>
      <c r="Y1436" t="str">
        <f t="shared" si="88"/>
        <v>Sean Culkin</v>
      </c>
      <c r="Z1436" t="str">
        <f t="shared" si="89"/>
        <v>2018-Sean Culkin</v>
      </c>
      <c r="AA1436" s="13">
        <f t="shared" si="90"/>
        <v>29.53846153846154</v>
      </c>
      <c r="AB1436">
        <f t="shared" si="91"/>
        <v>0</v>
      </c>
    </row>
    <row r="1437" spans="1:28" x14ac:dyDescent="0.2">
      <c r="A1437">
        <v>2018</v>
      </c>
      <c r="B1437" s="1">
        <v>446</v>
      </c>
      <c r="C1437" s="2" t="s">
        <v>508</v>
      </c>
      <c r="D1437" s="2" t="s">
        <v>41</v>
      </c>
      <c r="E1437" s="2">
        <v>28</v>
      </c>
      <c r="F1437" s="3"/>
      <c r="G1437" s="2">
        <v>15</v>
      </c>
      <c r="H1437" s="2">
        <v>0</v>
      </c>
      <c r="I1437" s="2">
        <v>2</v>
      </c>
      <c r="J1437" s="2">
        <v>1</v>
      </c>
      <c r="K1437" s="2">
        <v>9</v>
      </c>
      <c r="L1437" s="2">
        <v>0</v>
      </c>
      <c r="M1437" s="2">
        <v>1</v>
      </c>
      <c r="N1437" s="2">
        <v>-4</v>
      </c>
      <c r="O1437" s="2">
        <v>-4</v>
      </c>
      <c r="P1437" s="2">
        <v>13</v>
      </c>
      <c r="Q1437" s="2">
        <v>13</v>
      </c>
      <c r="R1437" s="2">
        <v>-7</v>
      </c>
      <c r="S1437" s="2">
        <v>0</v>
      </c>
      <c r="T1437" s="3"/>
      <c r="U1437" s="2">
        <v>0</v>
      </c>
      <c r="V1437" s="2">
        <v>0</v>
      </c>
      <c r="W1437" s="2">
        <v>1</v>
      </c>
      <c r="X1437" s="2">
        <v>22.9</v>
      </c>
      <c r="Y1437" t="str">
        <f t="shared" si="88"/>
        <v>Benny Cunningham</v>
      </c>
      <c r="Z1437" t="str">
        <f t="shared" si="89"/>
        <v>2018-Benny Cunningham</v>
      </c>
      <c r="AA1437" s="13">
        <f t="shared" si="90"/>
        <v>9.6</v>
      </c>
      <c r="AB1437">
        <f t="shared" si="91"/>
        <v>13.866666666666667</v>
      </c>
    </row>
    <row r="1438" spans="1:28" x14ac:dyDescent="0.2">
      <c r="A1438">
        <v>2018</v>
      </c>
      <c r="B1438" s="1">
        <v>447</v>
      </c>
      <c r="C1438" s="2" t="s">
        <v>224</v>
      </c>
      <c r="D1438" s="2" t="s">
        <v>41</v>
      </c>
      <c r="E1438" s="2">
        <v>32</v>
      </c>
      <c r="F1438" s="3"/>
      <c r="G1438" s="2">
        <v>5</v>
      </c>
      <c r="H1438" s="2">
        <v>2</v>
      </c>
      <c r="I1438" s="2">
        <v>1</v>
      </c>
      <c r="J1438" s="2">
        <v>1</v>
      </c>
      <c r="K1438" s="2">
        <v>8</v>
      </c>
      <c r="L1438" s="2">
        <v>0</v>
      </c>
      <c r="M1438" s="2">
        <v>1</v>
      </c>
      <c r="N1438" s="2">
        <v>-6</v>
      </c>
      <c r="O1438" s="2">
        <v>-6</v>
      </c>
      <c r="P1438" s="2">
        <v>14</v>
      </c>
      <c r="Q1438" s="2">
        <v>14</v>
      </c>
      <c r="R1438" s="2">
        <v>-6</v>
      </c>
      <c r="S1438" s="2">
        <v>0</v>
      </c>
      <c r="T1438" s="3"/>
      <c r="U1438" s="2">
        <v>0</v>
      </c>
      <c r="V1438" s="2">
        <v>0</v>
      </c>
      <c r="W1438" s="2">
        <v>0</v>
      </c>
      <c r="X1438" s="2">
        <v>100</v>
      </c>
      <c r="Y1438" t="str">
        <f t="shared" si="88"/>
        <v>Chase Daniel</v>
      </c>
      <c r="Z1438" t="str">
        <f t="shared" si="89"/>
        <v>2018-Chase Daniel</v>
      </c>
      <c r="AA1438" s="13">
        <f t="shared" si="90"/>
        <v>25.6</v>
      </c>
      <c r="AB1438">
        <f t="shared" si="91"/>
        <v>44.8</v>
      </c>
    </row>
    <row r="1439" spans="1:28" x14ac:dyDescent="0.2">
      <c r="A1439">
        <v>2018</v>
      </c>
      <c r="B1439" s="1">
        <v>448</v>
      </c>
      <c r="C1439" s="2" t="s">
        <v>1098</v>
      </c>
      <c r="D1439" s="2" t="s">
        <v>21</v>
      </c>
      <c r="E1439" s="2">
        <v>24</v>
      </c>
      <c r="F1439" s="2" t="s">
        <v>1099</v>
      </c>
      <c r="G1439" s="2">
        <v>16</v>
      </c>
      <c r="H1439" s="2">
        <v>16</v>
      </c>
      <c r="I1439" s="2">
        <v>1</v>
      </c>
      <c r="J1439" s="2">
        <v>1</v>
      </c>
      <c r="K1439" s="2">
        <v>7</v>
      </c>
      <c r="L1439" s="2">
        <v>1</v>
      </c>
      <c r="M1439" s="2">
        <v>1</v>
      </c>
      <c r="N1439" s="2">
        <v>7</v>
      </c>
      <c r="O1439" s="2">
        <v>7</v>
      </c>
      <c r="P1439" s="2">
        <v>0</v>
      </c>
      <c r="Q1439" s="2">
        <v>0</v>
      </c>
      <c r="R1439" s="2">
        <v>7</v>
      </c>
      <c r="S1439" s="2">
        <v>0</v>
      </c>
      <c r="T1439" s="3"/>
      <c r="U1439" s="2">
        <v>0</v>
      </c>
      <c r="V1439" s="2">
        <v>0</v>
      </c>
      <c r="W1439" s="2">
        <v>0</v>
      </c>
      <c r="X1439" s="2">
        <v>135.4</v>
      </c>
      <c r="Y1439" t="str">
        <f t="shared" si="88"/>
        <v>Dion Dawkins</v>
      </c>
      <c r="Z1439" t="str">
        <f t="shared" si="89"/>
        <v>2018-Dion Dawkins</v>
      </c>
      <c r="AA1439" s="13">
        <f t="shared" si="90"/>
        <v>7</v>
      </c>
      <c r="AB1439">
        <f t="shared" si="91"/>
        <v>0</v>
      </c>
    </row>
    <row r="1440" spans="1:28" x14ac:dyDescent="0.2">
      <c r="A1440">
        <v>2018</v>
      </c>
      <c r="B1440" s="1">
        <v>449</v>
      </c>
      <c r="C1440" s="2" t="s">
        <v>1100</v>
      </c>
      <c r="D1440" s="2" t="s">
        <v>90</v>
      </c>
      <c r="E1440" s="2">
        <v>25</v>
      </c>
      <c r="F1440" s="2" t="s">
        <v>1099</v>
      </c>
      <c r="G1440" s="2">
        <v>16</v>
      </c>
      <c r="H1440" s="2">
        <v>16</v>
      </c>
      <c r="I1440" s="2">
        <v>1</v>
      </c>
      <c r="J1440" s="2">
        <v>1</v>
      </c>
      <c r="K1440" s="2">
        <v>11</v>
      </c>
      <c r="L1440" s="2">
        <v>1</v>
      </c>
      <c r="M1440" s="2">
        <v>1</v>
      </c>
      <c r="N1440" s="2">
        <v>1</v>
      </c>
      <c r="O1440" s="2">
        <v>1</v>
      </c>
      <c r="P1440" s="2">
        <v>10</v>
      </c>
      <c r="Q1440" s="2">
        <v>10</v>
      </c>
      <c r="R1440" s="2">
        <v>1</v>
      </c>
      <c r="S1440" s="2">
        <v>0</v>
      </c>
      <c r="T1440" s="3"/>
      <c r="U1440" s="2">
        <v>0</v>
      </c>
      <c r="V1440" s="2">
        <v>0</v>
      </c>
      <c r="W1440" s="2">
        <v>0</v>
      </c>
      <c r="X1440" s="2">
        <v>152.1</v>
      </c>
      <c r="Y1440" t="str">
        <f t="shared" si="88"/>
        <v>Taylor Decker</v>
      </c>
      <c r="Z1440" t="str">
        <f t="shared" si="89"/>
        <v>2018-Taylor Decker</v>
      </c>
      <c r="AA1440" s="13">
        <f t="shared" si="90"/>
        <v>11</v>
      </c>
      <c r="AB1440">
        <f t="shared" si="91"/>
        <v>10</v>
      </c>
    </row>
    <row r="1441" spans="1:28" x14ac:dyDescent="0.2">
      <c r="A1441">
        <v>2018</v>
      </c>
      <c r="B1441" s="1">
        <v>450</v>
      </c>
      <c r="C1441" s="2" t="s">
        <v>1101</v>
      </c>
      <c r="D1441" s="2" t="s">
        <v>62</v>
      </c>
      <c r="E1441" s="2">
        <v>25</v>
      </c>
      <c r="F1441" s="3"/>
      <c r="G1441" s="2">
        <v>4</v>
      </c>
      <c r="H1441" s="2">
        <v>0</v>
      </c>
      <c r="I1441" s="2">
        <v>3</v>
      </c>
      <c r="J1441" s="2">
        <v>1</v>
      </c>
      <c r="K1441" s="2">
        <v>22</v>
      </c>
      <c r="L1441" s="2">
        <v>0</v>
      </c>
      <c r="M1441" s="2">
        <v>2</v>
      </c>
      <c r="N1441" s="2">
        <v>9</v>
      </c>
      <c r="O1441" s="2">
        <v>9</v>
      </c>
      <c r="P1441" s="2">
        <v>13</v>
      </c>
      <c r="Q1441" s="2">
        <v>13</v>
      </c>
      <c r="R1441" s="2">
        <v>18</v>
      </c>
      <c r="S1441" s="2">
        <v>0</v>
      </c>
      <c r="T1441" s="3"/>
      <c r="U1441" s="2">
        <v>1</v>
      </c>
      <c r="V1441" s="2">
        <v>33.299999999999997</v>
      </c>
      <c r="W1441" s="2">
        <v>0</v>
      </c>
      <c r="X1441" s="2">
        <v>60.4</v>
      </c>
      <c r="Y1441" t="str">
        <f t="shared" si="88"/>
        <v>Gehrig Dieter</v>
      </c>
      <c r="Z1441" t="str">
        <f t="shared" si="89"/>
        <v>2018-Gehrig Dieter</v>
      </c>
      <c r="AA1441" s="13">
        <f t="shared" si="90"/>
        <v>88</v>
      </c>
      <c r="AB1441">
        <f t="shared" si="91"/>
        <v>52</v>
      </c>
    </row>
    <row r="1442" spans="1:28" x14ac:dyDescent="0.2">
      <c r="A1442">
        <v>2018</v>
      </c>
      <c r="B1442" s="1">
        <v>451</v>
      </c>
      <c r="C1442" s="2" t="s">
        <v>1102</v>
      </c>
      <c r="D1442" s="2" t="s">
        <v>51</v>
      </c>
      <c r="E1442" s="2">
        <v>26</v>
      </c>
      <c r="F1442" s="2" t="s">
        <v>1103</v>
      </c>
      <c r="G1442" s="2">
        <v>16</v>
      </c>
      <c r="H1442" s="2">
        <v>7</v>
      </c>
      <c r="I1442" s="2">
        <v>1</v>
      </c>
      <c r="J1442" s="2">
        <v>1</v>
      </c>
      <c r="K1442" s="2">
        <v>9</v>
      </c>
      <c r="L1442" s="2">
        <v>0</v>
      </c>
      <c r="M1442" s="3"/>
      <c r="N1442" s="2">
        <v>0</v>
      </c>
      <c r="O1442" s="2">
        <v>0</v>
      </c>
      <c r="P1442" s="2">
        <v>9</v>
      </c>
      <c r="Q1442" s="2">
        <v>9</v>
      </c>
      <c r="R1442" s="2">
        <v>0</v>
      </c>
      <c r="S1442" s="2">
        <v>0</v>
      </c>
      <c r="T1442" s="3"/>
      <c r="U1442" s="2">
        <v>0</v>
      </c>
      <c r="V1442" s="2">
        <v>0</v>
      </c>
      <c r="W1442" s="2">
        <v>0</v>
      </c>
      <c r="X1442" s="2">
        <v>104.2</v>
      </c>
      <c r="Y1442" t="str">
        <f t="shared" si="88"/>
        <v>George Fant</v>
      </c>
      <c r="Z1442" t="str">
        <f t="shared" si="89"/>
        <v>2018-George Fant</v>
      </c>
      <c r="AA1442" s="13">
        <f t="shared" si="90"/>
        <v>9</v>
      </c>
      <c r="AB1442">
        <f t="shared" si="91"/>
        <v>9</v>
      </c>
    </row>
    <row r="1443" spans="1:28" x14ac:dyDescent="0.2">
      <c r="A1443">
        <v>2018</v>
      </c>
      <c r="B1443" s="1">
        <v>452</v>
      </c>
      <c r="C1443" s="2" t="s">
        <v>1104</v>
      </c>
      <c r="D1443" s="2" t="s">
        <v>70</v>
      </c>
      <c r="E1443" s="2">
        <v>23</v>
      </c>
      <c r="F1443" s="3"/>
      <c r="G1443" s="2">
        <v>3</v>
      </c>
      <c r="H1443" s="2">
        <v>1</v>
      </c>
      <c r="I1443" s="2">
        <v>1</v>
      </c>
      <c r="J1443" s="2">
        <v>1</v>
      </c>
      <c r="K1443" s="2">
        <v>14</v>
      </c>
      <c r="L1443" s="2">
        <v>0</v>
      </c>
      <c r="M1443" s="2">
        <v>1</v>
      </c>
      <c r="N1443" s="2">
        <v>7</v>
      </c>
      <c r="O1443" s="2">
        <v>7</v>
      </c>
      <c r="P1443" s="2">
        <v>7</v>
      </c>
      <c r="Q1443" s="2">
        <v>7</v>
      </c>
      <c r="R1443" s="2">
        <v>7</v>
      </c>
      <c r="S1443" s="2">
        <v>0</v>
      </c>
      <c r="T1443" s="3"/>
      <c r="U1443" s="2">
        <v>0</v>
      </c>
      <c r="V1443" s="2">
        <v>0</v>
      </c>
      <c r="W1443" s="2">
        <v>0</v>
      </c>
      <c r="X1443" s="2">
        <v>118.7</v>
      </c>
      <c r="Y1443" t="str">
        <f t="shared" si="88"/>
        <v>Matt Flanagan</v>
      </c>
      <c r="Z1443" t="str">
        <f t="shared" si="89"/>
        <v>2018-Matt Flanagan</v>
      </c>
      <c r="AA1443" s="13">
        <f t="shared" si="90"/>
        <v>74.666666666666671</v>
      </c>
      <c r="AB1443">
        <f t="shared" si="91"/>
        <v>37.333333333333336</v>
      </c>
    </row>
    <row r="1444" spans="1:28" x14ac:dyDescent="0.2">
      <c r="A1444">
        <v>2018</v>
      </c>
      <c r="B1444" s="1">
        <v>453</v>
      </c>
      <c r="C1444" s="2" t="s">
        <v>245</v>
      </c>
      <c r="D1444" s="2" t="s">
        <v>47</v>
      </c>
      <c r="E1444" s="2">
        <v>29</v>
      </c>
      <c r="F1444" s="2" t="s">
        <v>165</v>
      </c>
      <c r="G1444" s="2">
        <v>5</v>
      </c>
      <c r="H1444" s="2">
        <v>5</v>
      </c>
      <c r="I1444" s="2">
        <v>1</v>
      </c>
      <c r="J1444" s="2">
        <v>1</v>
      </c>
      <c r="K1444" s="2">
        <v>10</v>
      </c>
      <c r="L1444" s="2">
        <v>0</v>
      </c>
      <c r="M1444" s="2">
        <v>1</v>
      </c>
      <c r="N1444" s="2">
        <v>8</v>
      </c>
      <c r="O1444" s="2">
        <v>8</v>
      </c>
      <c r="P1444" s="2">
        <v>2</v>
      </c>
      <c r="Q1444" s="2">
        <v>2</v>
      </c>
      <c r="R1444" s="2">
        <v>8</v>
      </c>
      <c r="S1444" s="2">
        <v>0</v>
      </c>
      <c r="T1444" s="3"/>
      <c r="U1444" s="2">
        <v>0</v>
      </c>
      <c r="V1444" s="2">
        <v>0</v>
      </c>
      <c r="W1444" s="2">
        <v>0</v>
      </c>
      <c r="X1444" s="2">
        <v>108.3</v>
      </c>
      <c r="Y1444" t="str">
        <f t="shared" si="88"/>
        <v>Nick Foles</v>
      </c>
      <c r="Z1444" t="str">
        <f t="shared" si="89"/>
        <v>2018-Nick Foles</v>
      </c>
      <c r="AA1444" s="13">
        <f t="shared" si="90"/>
        <v>32</v>
      </c>
      <c r="AB1444">
        <f t="shared" si="91"/>
        <v>6.4</v>
      </c>
    </row>
    <row r="1445" spans="1:28" x14ac:dyDescent="0.2">
      <c r="A1445">
        <v>2018</v>
      </c>
      <c r="B1445" s="1">
        <v>454</v>
      </c>
      <c r="C1445" s="2" t="s">
        <v>1105</v>
      </c>
      <c r="D1445" s="2" t="s">
        <v>47</v>
      </c>
      <c r="E1445" s="2">
        <v>24</v>
      </c>
      <c r="F1445" s="3"/>
      <c r="G1445" s="2">
        <v>15</v>
      </c>
      <c r="H1445" s="2">
        <v>0</v>
      </c>
      <c r="I1445" s="2">
        <v>3</v>
      </c>
      <c r="J1445" s="2">
        <v>1</v>
      </c>
      <c r="K1445" s="2">
        <v>48</v>
      </c>
      <c r="L1445" s="2">
        <v>0</v>
      </c>
      <c r="M1445" s="2">
        <v>1</v>
      </c>
      <c r="N1445" s="2">
        <v>48</v>
      </c>
      <c r="O1445" s="2">
        <v>48</v>
      </c>
      <c r="P1445" s="2">
        <v>0</v>
      </c>
      <c r="Q1445" s="2">
        <v>0</v>
      </c>
      <c r="R1445" s="2">
        <v>33.299999999999997</v>
      </c>
      <c r="S1445" s="2">
        <v>0</v>
      </c>
      <c r="T1445" s="3"/>
      <c r="U1445" s="2">
        <v>0</v>
      </c>
      <c r="V1445" s="2">
        <v>0</v>
      </c>
      <c r="W1445" s="2">
        <v>0</v>
      </c>
      <c r="X1445" s="2">
        <v>81.900000000000006</v>
      </c>
      <c r="Y1445" t="str">
        <f t="shared" si="88"/>
        <v>Shelton Gibson</v>
      </c>
      <c r="Z1445" t="str">
        <f t="shared" si="89"/>
        <v>2018-Shelton Gibson</v>
      </c>
      <c r="AA1445" s="13">
        <f t="shared" si="90"/>
        <v>51.2</v>
      </c>
      <c r="AB1445">
        <f t="shared" si="91"/>
        <v>0</v>
      </c>
    </row>
    <row r="1446" spans="1:28" x14ac:dyDescent="0.2">
      <c r="A1446">
        <v>2018</v>
      </c>
      <c r="B1446" s="1">
        <v>455</v>
      </c>
      <c r="C1446" s="2" t="s">
        <v>505</v>
      </c>
      <c r="D1446" s="2" t="s">
        <v>49</v>
      </c>
      <c r="E1446" s="2">
        <v>28</v>
      </c>
      <c r="F1446" s="3"/>
      <c r="G1446" s="2">
        <v>4</v>
      </c>
      <c r="H1446" s="2">
        <v>0</v>
      </c>
      <c r="I1446" s="2">
        <v>1</v>
      </c>
      <c r="J1446" s="2">
        <v>1</v>
      </c>
      <c r="K1446" s="2">
        <v>9</v>
      </c>
      <c r="L1446" s="2">
        <v>0</v>
      </c>
      <c r="M1446" s="2">
        <v>0</v>
      </c>
      <c r="N1446" s="2">
        <v>0</v>
      </c>
      <c r="O1446" s="2">
        <v>0</v>
      </c>
      <c r="P1446" s="2">
        <v>9</v>
      </c>
      <c r="Q1446" s="2">
        <v>9</v>
      </c>
      <c r="R1446" s="2">
        <v>0</v>
      </c>
      <c r="S1446" s="2">
        <v>0</v>
      </c>
      <c r="T1446" s="3"/>
      <c r="U1446" s="2">
        <v>0</v>
      </c>
      <c r="V1446" s="2">
        <v>0</v>
      </c>
      <c r="W1446" s="2">
        <v>0</v>
      </c>
      <c r="X1446" s="2">
        <v>104.2</v>
      </c>
      <c r="Y1446" t="str">
        <f t="shared" si="88"/>
        <v>Mike Gillislee</v>
      </c>
      <c r="Z1446" t="str">
        <f t="shared" si="89"/>
        <v>2018-Mike Gillislee</v>
      </c>
      <c r="AA1446" s="13">
        <f t="shared" si="90"/>
        <v>36</v>
      </c>
      <c r="AB1446">
        <f t="shared" si="91"/>
        <v>36</v>
      </c>
    </row>
    <row r="1447" spans="1:28" x14ac:dyDescent="0.2">
      <c r="A1447">
        <v>2018</v>
      </c>
      <c r="B1447" s="1">
        <v>456</v>
      </c>
      <c r="C1447" s="2" t="s">
        <v>1106</v>
      </c>
      <c r="D1447" s="2" t="s">
        <v>49</v>
      </c>
      <c r="E1447" s="2">
        <v>24</v>
      </c>
      <c r="F1447" s="3"/>
      <c r="G1447" s="2">
        <v>16</v>
      </c>
      <c r="H1447" s="2">
        <v>0</v>
      </c>
      <c r="I1447" s="2">
        <v>1</v>
      </c>
      <c r="J1447" s="2">
        <v>1</v>
      </c>
      <c r="K1447" s="2">
        <v>10</v>
      </c>
      <c r="L1447" s="2">
        <v>0</v>
      </c>
      <c r="M1447" s="2">
        <v>1</v>
      </c>
      <c r="N1447" s="2">
        <v>8</v>
      </c>
      <c r="O1447" s="2">
        <v>8</v>
      </c>
      <c r="P1447" s="2">
        <v>2</v>
      </c>
      <c r="Q1447" s="2">
        <v>2</v>
      </c>
      <c r="R1447" s="2">
        <v>8</v>
      </c>
      <c r="S1447" s="2">
        <v>0</v>
      </c>
      <c r="T1447" s="3"/>
      <c r="U1447" s="2">
        <v>0</v>
      </c>
      <c r="V1447" s="2">
        <v>0</v>
      </c>
      <c r="W1447" s="2">
        <v>0</v>
      </c>
      <c r="X1447" s="2">
        <v>108.3</v>
      </c>
      <c r="Y1447" t="str">
        <f t="shared" si="88"/>
        <v>Justin Hardee</v>
      </c>
      <c r="Z1447" t="str">
        <f t="shared" si="89"/>
        <v>2018-Justin Hardee</v>
      </c>
      <c r="AA1447" s="13">
        <f t="shared" si="90"/>
        <v>10</v>
      </c>
      <c r="AB1447">
        <f t="shared" si="91"/>
        <v>2</v>
      </c>
    </row>
    <row r="1448" spans="1:28" x14ac:dyDescent="0.2">
      <c r="A1448">
        <v>2018</v>
      </c>
      <c r="B1448" s="1">
        <v>457</v>
      </c>
      <c r="C1448" s="2" t="s">
        <v>1107</v>
      </c>
      <c r="D1448" s="2" t="s">
        <v>109</v>
      </c>
      <c r="E1448" s="2">
        <v>24</v>
      </c>
      <c r="F1448" s="3"/>
      <c r="G1448" s="2">
        <v>3</v>
      </c>
      <c r="H1448" s="2">
        <v>0</v>
      </c>
      <c r="I1448" s="2">
        <v>2</v>
      </c>
      <c r="J1448" s="2">
        <v>1</v>
      </c>
      <c r="K1448" s="2">
        <v>8</v>
      </c>
      <c r="L1448" s="2">
        <v>0</v>
      </c>
      <c r="M1448" s="3"/>
      <c r="N1448" s="2">
        <v>0</v>
      </c>
      <c r="O1448" s="2">
        <v>0</v>
      </c>
      <c r="P1448" s="2">
        <v>8</v>
      </c>
      <c r="Q1448" s="2">
        <v>8</v>
      </c>
      <c r="R1448" s="2">
        <v>7</v>
      </c>
      <c r="S1448" s="2">
        <v>0</v>
      </c>
      <c r="T1448" s="3"/>
      <c r="U1448" s="2">
        <v>0</v>
      </c>
      <c r="V1448" s="2">
        <v>0</v>
      </c>
      <c r="W1448" s="2">
        <v>0</v>
      </c>
      <c r="X1448" s="2">
        <v>60.4</v>
      </c>
      <c r="Y1448" t="str">
        <f t="shared" si="88"/>
        <v>Keon Hatcher</v>
      </c>
      <c r="Z1448" t="str">
        <f t="shared" si="89"/>
        <v>2018-Keon Hatcher</v>
      </c>
      <c r="AA1448" s="13">
        <f t="shared" si="90"/>
        <v>42.666666666666664</v>
      </c>
      <c r="AB1448">
        <f t="shared" si="91"/>
        <v>42.666666666666664</v>
      </c>
    </row>
    <row r="1449" spans="1:28" x14ac:dyDescent="0.2">
      <c r="A1449">
        <v>2018</v>
      </c>
      <c r="B1449" s="1">
        <v>458</v>
      </c>
      <c r="C1449" s="2" t="s">
        <v>744</v>
      </c>
      <c r="D1449" s="2" t="s">
        <v>58</v>
      </c>
      <c r="E1449" s="2">
        <v>27</v>
      </c>
      <c r="F1449" s="3"/>
      <c r="G1449" s="2">
        <v>12</v>
      </c>
      <c r="H1449" s="2">
        <v>2</v>
      </c>
      <c r="I1449" s="2">
        <v>2</v>
      </c>
      <c r="J1449" s="2">
        <v>1</v>
      </c>
      <c r="K1449" s="2">
        <v>1</v>
      </c>
      <c r="L1449" s="2">
        <v>1</v>
      </c>
      <c r="M1449" s="2">
        <v>1</v>
      </c>
      <c r="N1449" s="2">
        <v>1</v>
      </c>
      <c r="O1449" s="2">
        <v>1</v>
      </c>
      <c r="P1449" s="2">
        <v>0</v>
      </c>
      <c r="Q1449" s="2">
        <v>0</v>
      </c>
      <c r="R1449" s="2">
        <v>3</v>
      </c>
      <c r="S1449" s="2">
        <v>0</v>
      </c>
      <c r="T1449" s="3"/>
      <c r="U1449" s="2">
        <v>0</v>
      </c>
      <c r="V1449" s="2">
        <v>0</v>
      </c>
      <c r="W1449" s="2">
        <v>0</v>
      </c>
      <c r="X1449" s="2">
        <v>95.8</v>
      </c>
      <c r="Y1449" t="str">
        <f t="shared" si="88"/>
        <v>Ryan Hewitt</v>
      </c>
      <c r="Z1449" t="str">
        <f t="shared" si="89"/>
        <v>2018-Ryan Hewitt</v>
      </c>
      <c r="AA1449" s="13">
        <f t="shared" si="90"/>
        <v>1.3333333333333333</v>
      </c>
      <c r="AB1449">
        <f t="shared" si="91"/>
        <v>0</v>
      </c>
    </row>
    <row r="1450" spans="1:28" x14ac:dyDescent="0.2">
      <c r="A1450">
        <v>2018</v>
      </c>
      <c r="B1450" s="1">
        <v>459</v>
      </c>
      <c r="C1450" s="2" t="s">
        <v>557</v>
      </c>
      <c r="D1450" s="2" t="s">
        <v>72</v>
      </c>
      <c r="E1450" s="2">
        <v>31</v>
      </c>
      <c r="F1450" s="3"/>
      <c r="G1450" s="2">
        <v>14</v>
      </c>
      <c r="H1450" s="2">
        <v>2</v>
      </c>
      <c r="I1450" s="2">
        <v>2</v>
      </c>
      <c r="J1450" s="2">
        <v>1</v>
      </c>
      <c r="K1450" s="2">
        <v>9</v>
      </c>
      <c r="L1450" s="2">
        <v>0</v>
      </c>
      <c r="M1450" s="3"/>
      <c r="N1450" s="2">
        <v>-1</v>
      </c>
      <c r="O1450" s="2">
        <v>-1</v>
      </c>
      <c r="P1450" s="2">
        <v>10</v>
      </c>
      <c r="Q1450" s="2">
        <v>10</v>
      </c>
      <c r="R1450" s="2">
        <v>12.5</v>
      </c>
      <c r="S1450" s="2">
        <v>0</v>
      </c>
      <c r="T1450" s="3"/>
      <c r="U1450" s="2">
        <v>0</v>
      </c>
      <c r="V1450" s="2">
        <v>0</v>
      </c>
      <c r="W1450" s="2">
        <v>0</v>
      </c>
      <c r="X1450" s="2">
        <v>62.5</v>
      </c>
      <c r="Y1450" t="str">
        <f t="shared" si="88"/>
        <v>Darrius Heyward-Bey</v>
      </c>
      <c r="Z1450" t="str">
        <f t="shared" si="89"/>
        <v>2018-Darrius Heyward-Bey</v>
      </c>
      <c r="AA1450" s="13">
        <f t="shared" si="90"/>
        <v>10.285714285714286</v>
      </c>
      <c r="AB1450">
        <f t="shared" si="91"/>
        <v>11.428571428571429</v>
      </c>
    </row>
    <row r="1451" spans="1:28" x14ac:dyDescent="0.2">
      <c r="A1451">
        <v>2018</v>
      </c>
      <c r="B1451" s="1">
        <v>460</v>
      </c>
      <c r="C1451" s="2" t="s">
        <v>32</v>
      </c>
      <c r="D1451" s="2" t="s">
        <v>33</v>
      </c>
      <c r="E1451" s="2">
        <v>23</v>
      </c>
      <c r="F1451" s="3"/>
      <c r="G1451" s="2">
        <v>10</v>
      </c>
      <c r="H1451" s="2">
        <v>0</v>
      </c>
      <c r="I1451" s="2">
        <v>2</v>
      </c>
      <c r="J1451" s="2">
        <v>1</v>
      </c>
      <c r="K1451" s="2">
        <v>9</v>
      </c>
      <c r="L1451" s="2">
        <v>0</v>
      </c>
      <c r="M1451" s="2">
        <v>0</v>
      </c>
      <c r="N1451" s="2">
        <v>4</v>
      </c>
      <c r="O1451" s="2">
        <v>4</v>
      </c>
      <c r="P1451" s="2">
        <v>5</v>
      </c>
      <c r="Q1451" s="2">
        <v>5</v>
      </c>
      <c r="R1451" s="2">
        <v>3.5</v>
      </c>
      <c r="S1451" s="2">
        <v>2</v>
      </c>
      <c r="T1451" s="2">
        <v>0.5</v>
      </c>
      <c r="U1451" s="2">
        <v>0</v>
      </c>
      <c r="V1451" s="2">
        <v>0</v>
      </c>
      <c r="W1451" s="2">
        <v>0</v>
      </c>
      <c r="X1451" s="2">
        <v>62.5</v>
      </c>
      <c r="Y1451" t="str">
        <f t="shared" si="88"/>
        <v>Brian Hill</v>
      </c>
      <c r="Z1451" t="str">
        <f t="shared" si="89"/>
        <v>2018-Brian Hill</v>
      </c>
      <c r="AA1451" s="13">
        <f t="shared" si="90"/>
        <v>14.4</v>
      </c>
      <c r="AB1451">
        <f t="shared" si="91"/>
        <v>8</v>
      </c>
    </row>
    <row r="1452" spans="1:28" x14ac:dyDescent="0.2">
      <c r="A1452">
        <v>2018</v>
      </c>
      <c r="B1452" s="1">
        <v>461</v>
      </c>
      <c r="C1452" s="2" t="s">
        <v>524</v>
      </c>
      <c r="D1452" s="2" t="s">
        <v>81</v>
      </c>
      <c r="E1452" s="2">
        <v>26</v>
      </c>
      <c r="F1452" s="3"/>
      <c r="G1452" s="2">
        <v>1</v>
      </c>
      <c r="H1452" s="2">
        <v>0</v>
      </c>
      <c r="I1452" s="2">
        <v>1</v>
      </c>
      <c r="J1452" s="2">
        <v>1</v>
      </c>
      <c r="K1452" s="2">
        <v>6</v>
      </c>
      <c r="L1452" s="2">
        <v>0</v>
      </c>
      <c r="M1452" s="2">
        <v>0</v>
      </c>
      <c r="N1452" s="2">
        <v>1</v>
      </c>
      <c r="O1452" s="2">
        <v>1</v>
      </c>
      <c r="P1452" s="2">
        <v>5</v>
      </c>
      <c r="Q1452" s="2">
        <v>5</v>
      </c>
      <c r="R1452" s="2">
        <v>1</v>
      </c>
      <c r="S1452" s="2">
        <v>0</v>
      </c>
      <c r="T1452" s="3"/>
      <c r="U1452" s="2">
        <v>0</v>
      </c>
      <c r="V1452" s="2">
        <v>0</v>
      </c>
      <c r="W1452" s="2">
        <v>0</v>
      </c>
      <c r="X1452" s="2">
        <v>91.7</v>
      </c>
      <c r="Y1452" t="str">
        <f t="shared" si="88"/>
        <v>Jeremy Hill</v>
      </c>
      <c r="Z1452" t="str">
        <f t="shared" si="89"/>
        <v>2018-Jeremy Hill</v>
      </c>
      <c r="AA1452" s="13">
        <f t="shared" si="90"/>
        <v>96</v>
      </c>
      <c r="AB1452">
        <f t="shared" si="91"/>
        <v>80</v>
      </c>
    </row>
    <row r="1453" spans="1:28" x14ac:dyDescent="0.2">
      <c r="A1453">
        <v>2018</v>
      </c>
      <c r="B1453" s="1">
        <v>462</v>
      </c>
      <c r="C1453" s="2" t="s">
        <v>562</v>
      </c>
      <c r="D1453" s="2" t="s">
        <v>115</v>
      </c>
      <c r="E1453" s="2">
        <v>26</v>
      </c>
      <c r="F1453" s="3"/>
      <c r="G1453" s="2">
        <v>4</v>
      </c>
      <c r="H1453" s="2">
        <v>0</v>
      </c>
      <c r="I1453" s="2">
        <v>1</v>
      </c>
      <c r="J1453" s="2">
        <v>1</v>
      </c>
      <c r="K1453" s="2">
        <v>3</v>
      </c>
      <c r="L1453" s="2">
        <v>0</v>
      </c>
      <c r="M1453" s="3"/>
      <c r="N1453" s="2">
        <v>2</v>
      </c>
      <c r="O1453" s="2">
        <v>2</v>
      </c>
      <c r="P1453" s="2">
        <v>1</v>
      </c>
      <c r="Q1453" s="2">
        <v>1</v>
      </c>
      <c r="R1453" s="2">
        <v>2</v>
      </c>
      <c r="S1453" s="2">
        <v>0</v>
      </c>
      <c r="T1453" s="3"/>
      <c r="U1453" s="2">
        <v>0</v>
      </c>
      <c r="V1453" s="2">
        <v>0</v>
      </c>
      <c r="W1453" s="3"/>
      <c r="X1453" s="2">
        <v>79.2</v>
      </c>
      <c r="Y1453" t="str">
        <f t="shared" si="88"/>
        <v>JJ Jones</v>
      </c>
      <c r="Z1453" t="str">
        <f t="shared" si="89"/>
        <v>2018-JJ Jones</v>
      </c>
      <c r="AA1453" s="13">
        <f t="shared" si="90"/>
        <v>12</v>
      </c>
      <c r="AB1453">
        <f t="shared" si="91"/>
        <v>4</v>
      </c>
    </row>
    <row r="1454" spans="1:28" x14ac:dyDescent="0.2">
      <c r="A1454">
        <v>2018</v>
      </c>
      <c r="B1454" s="1">
        <v>463</v>
      </c>
      <c r="C1454" s="2" t="s">
        <v>1108</v>
      </c>
      <c r="D1454" s="2" t="s">
        <v>58</v>
      </c>
      <c r="E1454" s="2">
        <v>25</v>
      </c>
      <c r="F1454" s="2" t="s">
        <v>467</v>
      </c>
      <c r="G1454" s="2">
        <v>12</v>
      </c>
      <c r="H1454" s="2">
        <v>12</v>
      </c>
      <c r="I1454" s="2">
        <v>1</v>
      </c>
      <c r="J1454" s="2">
        <v>1</v>
      </c>
      <c r="K1454" s="2">
        <v>-4</v>
      </c>
      <c r="L1454" s="2">
        <v>0</v>
      </c>
      <c r="M1454" s="3"/>
      <c r="N1454" s="2">
        <v>-3</v>
      </c>
      <c r="O1454" s="2">
        <v>-3</v>
      </c>
      <c r="P1454" s="2">
        <v>-1</v>
      </c>
      <c r="Q1454" s="2">
        <v>-1</v>
      </c>
      <c r="R1454" s="2">
        <v>-3</v>
      </c>
      <c r="S1454" s="2">
        <v>0</v>
      </c>
      <c r="T1454" s="3"/>
      <c r="U1454" s="2">
        <v>0</v>
      </c>
      <c r="V1454" s="2">
        <v>0</v>
      </c>
      <c r="W1454" s="2">
        <v>0</v>
      </c>
      <c r="X1454" s="2">
        <v>79.2</v>
      </c>
      <c r="Y1454" t="str">
        <f t="shared" si="88"/>
        <v>Ryan Kelly</v>
      </c>
      <c r="Z1454" t="str">
        <f t="shared" si="89"/>
        <v>2018-Ryan Kelly</v>
      </c>
      <c r="AA1454" s="13">
        <f t="shared" si="90"/>
        <v>-5.333333333333333</v>
      </c>
      <c r="AB1454">
        <f t="shared" si="91"/>
        <v>-1.3333333333333333</v>
      </c>
    </row>
    <row r="1455" spans="1:28" x14ac:dyDescent="0.2">
      <c r="A1455">
        <v>2018</v>
      </c>
      <c r="B1455" s="1">
        <v>464</v>
      </c>
      <c r="C1455" s="2" t="s">
        <v>1109</v>
      </c>
      <c r="D1455" s="2" t="s">
        <v>62</v>
      </c>
      <c r="E1455" s="2">
        <v>23</v>
      </c>
      <c r="F1455" s="3"/>
      <c r="G1455" s="2">
        <v>16</v>
      </c>
      <c r="H1455" s="2">
        <v>0</v>
      </c>
      <c r="I1455" s="2">
        <v>2</v>
      </c>
      <c r="J1455" s="2">
        <v>1</v>
      </c>
      <c r="K1455" s="2">
        <v>7</v>
      </c>
      <c r="L1455" s="2">
        <v>0</v>
      </c>
      <c r="M1455" s="3"/>
      <c r="N1455" s="2">
        <v>-1</v>
      </c>
      <c r="O1455" s="2">
        <v>-1</v>
      </c>
      <c r="P1455" s="2">
        <v>8</v>
      </c>
      <c r="Q1455" s="2">
        <v>8</v>
      </c>
      <c r="R1455" s="2">
        <v>2</v>
      </c>
      <c r="S1455" s="2">
        <v>0</v>
      </c>
      <c r="T1455" s="3"/>
      <c r="U1455" s="2">
        <v>0</v>
      </c>
      <c r="V1455" s="2">
        <v>0</v>
      </c>
      <c r="W1455" s="2">
        <v>0</v>
      </c>
      <c r="X1455" s="2">
        <v>58.3</v>
      </c>
      <c r="Y1455" t="str">
        <f t="shared" si="88"/>
        <v>Marcus Kemp</v>
      </c>
      <c r="Z1455" t="str">
        <f t="shared" si="89"/>
        <v>2018-Marcus Kemp</v>
      </c>
      <c r="AA1455" s="13">
        <f t="shared" si="90"/>
        <v>7</v>
      </c>
      <c r="AB1455">
        <f t="shared" si="91"/>
        <v>8</v>
      </c>
    </row>
    <row r="1456" spans="1:28" x14ac:dyDescent="0.2">
      <c r="A1456">
        <v>2018</v>
      </c>
      <c r="B1456" s="1">
        <v>465</v>
      </c>
      <c r="C1456" s="2" t="s">
        <v>1110</v>
      </c>
      <c r="D1456" s="2" t="s">
        <v>70</v>
      </c>
      <c r="E1456" s="2">
        <v>23</v>
      </c>
      <c r="F1456" s="3"/>
      <c r="G1456" s="2">
        <v>2</v>
      </c>
      <c r="H1456" s="2">
        <v>0</v>
      </c>
      <c r="I1456" s="2">
        <v>2</v>
      </c>
      <c r="J1456" s="2">
        <v>1</v>
      </c>
      <c r="K1456" s="2">
        <v>8</v>
      </c>
      <c r="L1456" s="2">
        <v>0</v>
      </c>
      <c r="M1456" s="2">
        <v>1</v>
      </c>
      <c r="N1456" s="2">
        <v>6</v>
      </c>
      <c r="O1456" s="2">
        <v>6</v>
      </c>
      <c r="P1456" s="2">
        <v>2</v>
      </c>
      <c r="Q1456" s="2">
        <v>2</v>
      </c>
      <c r="R1456" s="2">
        <v>9</v>
      </c>
      <c r="S1456" s="2">
        <v>0</v>
      </c>
      <c r="T1456" s="3"/>
      <c r="U1456" s="2">
        <v>0</v>
      </c>
      <c r="V1456" s="2">
        <v>0</v>
      </c>
      <c r="W1456" s="2">
        <v>0</v>
      </c>
      <c r="X1456" s="2">
        <v>60.4</v>
      </c>
      <c r="Y1456" t="str">
        <f t="shared" si="88"/>
        <v>Darvin Kidsy</v>
      </c>
      <c r="Z1456" t="str">
        <f t="shared" si="89"/>
        <v>2018-Darvin Kidsy</v>
      </c>
      <c r="AA1456" s="13">
        <f t="shared" si="90"/>
        <v>64</v>
      </c>
      <c r="AB1456">
        <f t="shared" si="91"/>
        <v>16</v>
      </c>
    </row>
    <row r="1457" spans="1:28" x14ac:dyDescent="0.2">
      <c r="A1457">
        <v>2018</v>
      </c>
      <c r="B1457" s="1">
        <v>466</v>
      </c>
      <c r="C1457" s="2" t="s">
        <v>338</v>
      </c>
      <c r="D1457" s="2" t="s">
        <v>19</v>
      </c>
      <c r="E1457" s="2">
        <v>23</v>
      </c>
      <c r="F1457" s="3"/>
      <c r="G1457" s="2">
        <v>1</v>
      </c>
      <c r="H1457" s="2">
        <v>0</v>
      </c>
      <c r="I1457" s="2">
        <v>1</v>
      </c>
      <c r="J1457" s="2">
        <v>1</v>
      </c>
      <c r="K1457" s="2">
        <v>7</v>
      </c>
      <c r="L1457" s="2">
        <v>0</v>
      </c>
      <c r="M1457" s="3"/>
      <c r="N1457" s="2">
        <v>7</v>
      </c>
      <c r="O1457" s="2">
        <v>7</v>
      </c>
      <c r="P1457" s="2">
        <v>0</v>
      </c>
      <c r="Q1457" s="2">
        <v>0</v>
      </c>
      <c r="R1457" s="2">
        <v>7</v>
      </c>
      <c r="S1457" s="2">
        <v>0</v>
      </c>
      <c r="T1457" s="3"/>
      <c r="U1457" s="2">
        <v>0</v>
      </c>
      <c r="V1457" s="2">
        <v>0</v>
      </c>
      <c r="W1457" s="2">
        <v>0</v>
      </c>
      <c r="X1457" s="2">
        <v>95.8</v>
      </c>
      <c r="Y1457" t="str">
        <f t="shared" si="88"/>
        <v>Allen Lazard</v>
      </c>
      <c r="Z1457" t="str">
        <f t="shared" si="89"/>
        <v>2018-Allen Lazard</v>
      </c>
      <c r="AA1457" s="13">
        <f t="shared" si="90"/>
        <v>112</v>
      </c>
      <c r="AB1457">
        <f t="shared" si="91"/>
        <v>0</v>
      </c>
    </row>
    <row r="1458" spans="1:28" x14ac:dyDescent="0.2">
      <c r="A1458">
        <v>2018</v>
      </c>
      <c r="B1458" s="1">
        <v>467</v>
      </c>
      <c r="C1458" s="2" t="s">
        <v>1111</v>
      </c>
      <c r="D1458" s="2" t="s">
        <v>21</v>
      </c>
      <c r="E1458" s="2">
        <v>26</v>
      </c>
      <c r="F1458" s="3"/>
      <c r="G1458" s="2">
        <v>2</v>
      </c>
      <c r="H1458" s="2">
        <v>0</v>
      </c>
      <c r="I1458" s="2">
        <v>1</v>
      </c>
      <c r="J1458" s="2">
        <v>1</v>
      </c>
      <c r="K1458" s="2">
        <v>5</v>
      </c>
      <c r="L1458" s="2">
        <v>0</v>
      </c>
      <c r="M1458" s="3"/>
      <c r="N1458" s="2">
        <v>-1</v>
      </c>
      <c r="O1458" s="2">
        <v>-1</v>
      </c>
      <c r="P1458" s="2">
        <v>6</v>
      </c>
      <c r="Q1458" s="2">
        <v>6</v>
      </c>
      <c r="R1458" s="2">
        <v>-1</v>
      </c>
      <c r="S1458" s="2">
        <v>0</v>
      </c>
      <c r="T1458" s="3"/>
      <c r="U1458" s="2">
        <v>0</v>
      </c>
      <c r="V1458" s="2">
        <v>0</v>
      </c>
      <c r="W1458" s="2">
        <v>0</v>
      </c>
      <c r="X1458" s="2">
        <v>87.5</v>
      </c>
      <c r="Y1458" t="str">
        <f t="shared" si="88"/>
        <v>Khari Lee</v>
      </c>
      <c r="Z1458" t="str">
        <f t="shared" si="89"/>
        <v>2018-Khari Lee</v>
      </c>
      <c r="AA1458" s="13">
        <f t="shared" si="90"/>
        <v>40</v>
      </c>
      <c r="AB1458">
        <f t="shared" si="91"/>
        <v>48</v>
      </c>
    </row>
    <row r="1459" spans="1:28" x14ac:dyDescent="0.2">
      <c r="A1459">
        <v>2018</v>
      </c>
      <c r="B1459" s="1">
        <v>468</v>
      </c>
      <c r="C1459" s="2" t="s">
        <v>496</v>
      </c>
      <c r="D1459" s="2" t="s">
        <v>58</v>
      </c>
      <c r="E1459" s="2">
        <v>29</v>
      </c>
      <c r="F1459" s="2" t="s">
        <v>97</v>
      </c>
      <c r="G1459" s="2">
        <v>16</v>
      </c>
      <c r="H1459" s="2">
        <v>16</v>
      </c>
      <c r="I1459" s="2">
        <v>2</v>
      </c>
      <c r="J1459" s="2">
        <v>1</v>
      </c>
      <c r="K1459" s="2">
        <v>4</v>
      </c>
      <c r="L1459" s="2">
        <v>0</v>
      </c>
      <c r="M1459" s="2">
        <v>1</v>
      </c>
      <c r="N1459" s="2">
        <v>4</v>
      </c>
      <c r="O1459" s="2">
        <v>4</v>
      </c>
      <c r="P1459" s="2">
        <v>0</v>
      </c>
      <c r="Q1459" s="2">
        <v>0</v>
      </c>
      <c r="R1459" s="2">
        <v>4</v>
      </c>
      <c r="S1459" s="2">
        <v>0</v>
      </c>
      <c r="T1459" s="3"/>
      <c r="U1459" s="2">
        <v>0</v>
      </c>
      <c r="V1459" s="2">
        <v>0</v>
      </c>
      <c r="W1459" s="2">
        <v>0</v>
      </c>
      <c r="X1459" s="2">
        <v>56.2</v>
      </c>
      <c r="Y1459" t="str">
        <f t="shared" si="88"/>
        <v xml:space="preserve">Andrew Luck </v>
      </c>
      <c r="Z1459" t="str">
        <f t="shared" si="89"/>
        <v>2018-Andrew Luck</v>
      </c>
      <c r="AA1459" s="13">
        <f t="shared" si="90"/>
        <v>4</v>
      </c>
      <c r="AB1459">
        <f t="shared" si="91"/>
        <v>0</v>
      </c>
    </row>
    <row r="1460" spans="1:28" x14ac:dyDescent="0.2">
      <c r="A1460">
        <v>2018</v>
      </c>
      <c r="B1460" s="1">
        <v>469</v>
      </c>
      <c r="C1460" s="2" t="s">
        <v>461</v>
      </c>
      <c r="D1460" s="2" t="s">
        <v>86</v>
      </c>
      <c r="E1460" s="2">
        <v>22</v>
      </c>
      <c r="F1460" s="3"/>
      <c r="G1460" s="2">
        <v>9</v>
      </c>
      <c r="H1460" s="2">
        <v>0</v>
      </c>
      <c r="I1460" s="2">
        <v>5</v>
      </c>
      <c r="J1460" s="2">
        <v>1</v>
      </c>
      <c r="K1460" s="2">
        <v>12</v>
      </c>
      <c r="L1460" s="2">
        <v>0</v>
      </c>
      <c r="M1460" s="2">
        <v>1</v>
      </c>
      <c r="N1460" s="2">
        <v>12</v>
      </c>
      <c r="O1460" s="2">
        <v>12</v>
      </c>
      <c r="P1460" s="2">
        <v>0</v>
      </c>
      <c r="Q1460" s="2">
        <v>0</v>
      </c>
      <c r="R1460" s="2">
        <v>7.2</v>
      </c>
      <c r="S1460" s="2">
        <v>0</v>
      </c>
      <c r="T1460" s="3"/>
      <c r="U1460" s="2">
        <v>0</v>
      </c>
      <c r="V1460" s="2">
        <v>0</v>
      </c>
      <c r="W1460" s="2">
        <v>1</v>
      </c>
      <c r="X1460" s="2">
        <v>0</v>
      </c>
      <c r="Y1460" t="str">
        <f t="shared" si="88"/>
        <v>Josh Malone</v>
      </c>
      <c r="Z1460" t="str">
        <f t="shared" si="89"/>
        <v>2018-Josh Malone</v>
      </c>
      <c r="AA1460" s="13">
        <f t="shared" si="90"/>
        <v>21.333333333333332</v>
      </c>
      <c r="AB1460">
        <f t="shared" si="91"/>
        <v>0</v>
      </c>
    </row>
    <row r="1461" spans="1:28" x14ac:dyDescent="0.2">
      <c r="A1461">
        <v>2018</v>
      </c>
      <c r="B1461" s="1">
        <v>470</v>
      </c>
      <c r="C1461" s="2" t="s">
        <v>170</v>
      </c>
      <c r="D1461" s="2" t="s">
        <v>26</v>
      </c>
      <c r="E1461" s="2">
        <v>25</v>
      </c>
      <c r="F1461" s="2" t="s">
        <v>97</v>
      </c>
      <c r="G1461" s="2">
        <v>14</v>
      </c>
      <c r="H1461" s="2">
        <v>13</v>
      </c>
      <c r="I1461" s="2">
        <v>1</v>
      </c>
      <c r="J1461" s="2">
        <v>1</v>
      </c>
      <c r="K1461" s="2">
        <v>21</v>
      </c>
      <c r="L1461" s="2">
        <v>0</v>
      </c>
      <c r="M1461" s="2">
        <v>1</v>
      </c>
      <c r="N1461" s="2">
        <v>10</v>
      </c>
      <c r="O1461" s="2">
        <v>10</v>
      </c>
      <c r="P1461" s="2">
        <v>11</v>
      </c>
      <c r="Q1461" s="2">
        <v>11</v>
      </c>
      <c r="R1461" s="2">
        <v>10</v>
      </c>
      <c r="S1461" s="2">
        <v>0</v>
      </c>
      <c r="T1461" s="3"/>
      <c r="U1461" s="2">
        <v>0</v>
      </c>
      <c r="V1461" s="2">
        <v>0</v>
      </c>
      <c r="W1461" s="2">
        <v>0</v>
      </c>
      <c r="X1461" s="2">
        <v>118.7</v>
      </c>
      <c r="Y1461" t="str">
        <f t="shared" si="88"/>
        <v>Marcus Mariota</v>
      </c>
      <c r="Z1461" t="str">
        <f t="shared" si="89"/>
        <v>2018-Marcus Mariota</v>
      </c>
      <c r="AA1461" s="13">
        <f t="shared" si="90"/>
        <v>24</v>
      </c>
      <c r="AB1461">
        <f t="shared" si="91"/>
        <v>12.571428571428571</v>
      </c>
    </row>
    <row r="1462" spans="1:28" x14ac:dyDescent="0.2">
      <c r="A1462">
        <v>2018</v>
      </c>
      <c r="B1462" s="1">
        <v>471</v>
      </c>
      <c r="C1462" s="2" t="s">
        <v>1112</v>
      </c>
      <c r="D1462" s="2" t="s">
        <v>64</v>
      </c>
      <c r="E1462" s="2">
        <v>24</v>
      </c>
      <c r="F1462" s="3"/>
      <c r="G1462" s="2">
        <v>10</v>
      </c>
      <c r="H1462" s="2">
        <v>0</v>
      </c>
      <c r="I1462" s="2">
        <v>1</v>
      </c>
      <c r="J1462" s="2">
        <v>1</v>
      </c>
      <c r="K1462" s="2">
        <v>5</v>
      </c>
      <c r="L1462" s="2">
        <v>0</v>
      </c>
      <c r="M1462" s="3"/>
      <c r="N1462" s="2">
        <v>0</v>
      </c>
      <c r="O1462" s="2">
        <v>0</v>
      </c>
      <c r="P1462" s="2">
        <v>5</v>
      </c>
      <c r="Q1462" s="2">
        <v>5</v>
      </c>
      <c r="R1462" s="2">
        <v>0</v>
      </c>
      <c r="S1462" s="2">
        <v>0</v>
      </c>
      <c r="T1462" s="3"/>
      <c r="U1462" s="2">
        <v>0</v>
      </c>
      <c r="V1462" s="2">
        <v>0</v>
      </c>
      <c r="W1462" s="2">
        <v>0</v>
      </c>
      <c r="X1462" s="2">
        <v>87.5</v>
      </c>
      <c r="Y1462" t="str">
        <f t="shared" si="88"/>
        <v>Johnny Mundt</v>
      </c>
      <c r="Z1462" t="str">
        <f t="shared" si="89"/>
        <v>2018-Johnny Mundt</v>
      </c>
      <c r="AA1462" s="13">
        <f t="shared" si="90"/>
        <v>8</v>
      </c>
      <c r="AB1462">
        <f t="shared" si="91"/>
        <v>8</v>
      </c>
    </row>
    <row r="1463" spans="1:28" x14ac:dyDescent="0.2">
      <c r="A1463">
        <v>2018</v>
      </c>
      <c r="B1463" s="1">
        <v>472</v>
      </c>
      <c r="C1463" s="2" t="s">
        <v>1113</v>
      </c>
      <c r="D1463" s="2" t="s">
        <v>21</v>
      </c>
      <c r="E1463" s="2">
        <v>23</v>
      </c>
      <c r="F1463" s="3"/>
      <c r="G1463" s="2">
        <v>2</v>
      </c>
      <c r="H1463" s="2">
        <v>0</v>
      </c>
      <c r="I1463" s="2">
        <v>1</v>
      </c>
      <c r="J1463" s="2">
        <v>1</v>
      </c>
      <c r="K1463" s="2">
        <v>9</v>
      </c>
      <c r="L1463" s="2">
        <v>0</v>
      </c>
      <c r="M1463" s="3"/>
      <c r="N1463" s="2">
        <v>2</v>
      </c>
      <c r="O1463" s="2">
        <v>2</v>
      </c>
      <c r="P1463" s="2">
        <v>7</v>
      </c>
      <c r="Q1463" s="2">
        <v>7</v>
      </c>
      <c r="R1463" s="2">
        <v>2</v>
      </c>
      <c r="S1463" s="2">
        <v>0</v>
      </c>
      <c r="T1463" s="3"/>
      <c r="U1463" s="2">
        <v>0</v>
      </c>
      <c r="V1463" s="2">
        <v>0</v>
      </c>
      <c r="W1463" s="2">
        <v>0</v>
      </c>
      <c r="X1463" s="2">
        <v>104.2</v>
      </c>
      <c r="Y1463" t="str">
        <f t="shared" si="88"/>
        <v>Cam Phillips</v>
      </c>
      <c r="Z1463" t="str">
        <f t="shared" si="89"/>
        <v>2018-Cam Phillips</v>
      </c>
      <c r="AA1463" s="13">
        <f t="shared" si="90"/>
        <v>72</v>
      </c>
      <c r="AB1463">
        <f t="shared" si="91"/>
        <v>56</v>
      </c>
    </row>
    <row r="1464" spans="1:28" x14ac:dyDescent="0.2">
      <c r="A1464">
        <v>2018</v>
      </c>
      <c r="B1464" s="1">
        <v>473</v>
      </c>
      <c r="C1464" s="2" t="s">
        <v>1114</v>
      </c>
      <c r="D1464" s="2" t="s">
        <v>35</v>
      </c>
      <c r="E1464" s="2">
        <v>25</v>
      </c>
      <c r="F1464" s="2" t="s">
        <v>467</v>
      </c>
      <c r="G1464" s="2">
        <v>13</v>
      </c>
      <c r="H1464" s="2">
        <v>9</v>
      </c>
      <c r="I1464" s="2">
        <v>1</v>
      </c>
      <c r="J1464" s="2">
        <v>1</v>
      </c>
      <c r="K1464" s="2">
        <v>-2</v>
      </c>
      <c r="L1464" s="2">
        <v>0</v>
      </c>
      <c r="M1464" s="3"/>
      <c r="N1464" s="2">
        <v>-2</v>
      </c>
      <c r="O1464" s="2">
        <v>-2</v>
      </c>
      <c r="P1464" s="2">
        <v>0</v>
      </c>
      <c r="Q1464" s="2">
        <v>0</v>
      </c>
      <c r="R1464" s="2">
        <v>-2</v>
      </c>
      <c r="S1464" s="2">
        <v>0</v>
      </c>
      <c r="T1464" s="3"/>
      <c r="U1464" s="2">
        <v>0</v>
      </c>
      <c r="V1464" s="2">
        <v>0</v>
      </c>
      <c r="W1464" s="2">
        <v>0</v>
      </c>
      <c r="X1464" s="2">
        <v>79.2</v>
      </c>
      <c r="Y1464" t="str">
        <f t="shared" si="88"/>
        <v>Spencer Pulley</v>
      </c>
      <c r="Z1464" t="str">
        <f t="shared" si="89"/>
        <v>2018-Spencer Pulley</v>
      </c>
      <c r="AA1464" s="13">
        <f t="shared" si="90"/>
        <v>-2.4615384615384617</v>
      </c>
      <c r="AB1464">
        <f t="shared" si="91"/>
        <v>0</v>
      </c>
    </row>
    <row r="1465" spans="1:28" x14ac:dyDescent="0.2">
      <c r="A1465">
        <v>2018</v>
      </c>
      <c r="B1465" s="1">
        <v>474</v>
      </c>
      <c r="C1465" s="2" t="s">
        <v>1115</v>
      </c>
      <c r="D1465" s="2" t="s">
        <v>47</v>
      </c>
      <c r="E1465" s="2">
        <v>26</v>
      </c>
      <c r="F1465" s="3"/>
      <c r="G1465" s="2">
        <v>7</v>
      </c>
      <c r="H1465" s="2">
        <v>0</v>
      </c>
      <c r="I1465" s="2">
        <v>1</v>
      </c>
      <c r="J1465" s="2">
        <v>1</v>
      </c>
      <c r="K1465" s="2">
        <v>7</v>
      </c>
      <c r="L1465" s="2">
        <v>0</v>
      </c>
      <c r="M1465" s="2">
        <v>1</v>
      </c>
      <c r="N1465" s="2">
        <v>-2</v>
      </c>
      <c r="O1465" s="2">
        <v>-2</v>
      </c>
      <c r="P1465" s="2">
        <v>9</v>
      </c>
      <c r="Q1465" s="2">
        <v>9</v>
      </c>
      <c r="R1465" s="2">
        <v>-2</v>
      </c>
      <c r="S1465" s="2">
        <v>0</v>
      </c>
      <c r="T1465" s="3"/>
      <c r="U1465" s="2">
        <v>0</v>
      </c>
      <c r="V1465" s="2">
        <v>0</v>
      </c>
      <c r="W1465" s="2">
        <v>0</v>
      </c>
      <c r="X1465" s="2">
        <v>95.8</v>
      </c>
      <c r="Y1465" t="str">
        <f t="shared" si="88"/>
        <v>Richard Rodgers</v>
      </c>
      <c r="Z1465" t="str">
        <f t="shared" si="89"/>
        <v>2018-Richard Rodgers</v>
      </c>
      <c r="AA1465" s="13">
        <f t="shared" si="90"/>
        <v>16</v>
      </c>
      <c r="AB1465">
        <f t="shared" si="91"/>
        <v>20.571428571428573</v>
      </c>
    </row>
    <row r="1466" spans="1:28" x14ac:dyDescent="0.2">
      <c r="A1466">
        <v>2018</v>
      </c>
      <c r="B1466" s="1">
        <v>475</v>
      </c>
      <c r="C1466" s="2" t="s">
        <v>349</v>
      </c>
      <c r="D1466" s="2" t="s">
        <v>72</v>
      </c>
      <c r="E1466" s="2">
        <v>36</v>
      </c>
      <c r="F1466" s="2" t="s">
        <v>97</v>
      </c>
      <c r="G1466" s="2">
        <v>16</v>
      </c>
      <c r="H1466" s="2">
        <v>16</v>
      </c>
      <c r="I1466" s="2">
        <v>1</v>
      </c>
      <c r="J1466" s="2">
        <v>1</v>
      </c>
      <c r="K1466" s="2">
        <v>-1</v>
      </c>
      <c r="L1466" s="2">
        <v>0</v>
      </c>
      <c r="M1466" s="2">
        <v>0</v>
      </c>
      <c r="N1466" s="2">
        <v>0</v>
      </c>
      <c r="O1466" s="2">
        <v>0</v>
      </c>
      <c r="P1466" s="2">
        <v>-1</v>
      </c>
      <c r="Q1466" s="2">
        <v>-1</v>
      </c>
      <c r="R1466" s="2">
        <v>0</v>
      </c>
      <c r="S1466" s="2">
        <v>0</v>
      </c>
      <c r="T1466" s="3"/>
      <c r="U1466" s="2">
        <v>0</v>
      </c>
      <c r="V1466" s="2">
        <v>0</v>
      </c>
      <c r="W1466" s="2">
        <v>0</v>
      </c>
      <c r="X1466" s="2">
        <v>79.2</v>
      </c>
      <c r="Y1466" t="str">
        <f t="shared" si="88"/>
        <v>Ben Roethlisberger</v>
      </c>
      <c r="Z1466" t="str">
        <f t="shared" si="89"/>
        <v>2018-Ben Roethlisberger</v>
      </c>
      <c r="AA1466" s="13">
        <f t="shared" si="90"/>
        <v>-1</v>
      </c>
      <c r="AB1466">
        <f t="shared" si="91"/>
        <v>-1</v>
      </c>
    </row>
    <row r="1467" spans="1:28" x14ac:dyDescent="0.2">
      <c r="A1467">
        <v>2018</v>
      </c>
      <c r="B1467" s="1">
        <v>476</v>
      </c>
      <c r="C1467" s="2" t="s">
        <v>160</v>
      </c>
      <c r="D1467" s="2" t="s">
        <v>33</v>
      </c>
      <c r="E1467" s="2">
        <v>33</v>
      </c>
      <c r="F1467" s="2" t="s">
        <v>97</v>
      </c>
      <c r="G1467" s="2">
        <v>16</v>
      </c>
      <c r="H1467" s="2">
        <v>16</v>
      </c>
      <c r="I1467" s="2">
        <v>1</v>
      </c>
      <c r="J1467" s="2">
        <v>1</v>
      </c>
      <c r="K1467" s="2">
        <v>5</v>
      </c>
      <c r="L1467" s="2">
        <v>1</v>
      </c>
      <c r="M1467" s="2">
        <v>1</v>
      </c>
      <c r="N1467" s="2">
        <v>1</v>
      </c>
      <c r="O1467" s="2">
        <v>1</v>
      </c>
      <c r="P1467" s="2">
        <v>4</v>
      </c>
      <c r="Q1467" s="2">
        <v>4</v>
      </c>
      <c r="R1467" s="2">
        <v>1</v>
      </c>
      <c r="S1467" s="2">
        <v>0</v>
      </c>
      <c r="T1467" s="3"/>
      <c r="U1467" s="2">
        <v>0</v>
      </c>
      <c r="V1467" s="2">
        <v>0</v>
      </c>
      <c r="W1467" s="2">
        <v>0</v>
      </c>
      <c r="X1467" s="2">
        <v>127.1</v>
      </c>
      <c r="Y1467" t="str">
        <f t="shared" si="88"/>
        <v>Matt Ryan</v>
      </c>
      <c r="Z1467" t="str">
        <f t="shared" si="89"/>
        <v>2018-Matt Ryan</v>
      </c>
      <c r="AA1467" s="13">
        <f t="shared" si="90"/>
        <v>5</v>
      </c>
      <c r="AB1467">
        <f t="shared" si="91"/>
        <v>4</v>
      </c>
    </row>
    <row r="1468" spans="1:28" x14ac:dyDescent="0.2">
      <c r="A1468">
        <v>2018</v>
      </c>
      <c r="B1468" s="1">
        <v>477</v>
      </c>
      <c r="C1468" s="2" t="s">
        <v>279</v>
      </c>
      <c r="D1468" s="2" t="s">
        <v>33</v>
      </c>
      <c r="E1468" s="2">
        <v>37</v>
      </c>
      <c r="F1468" s="3"/>
      <c r="G1468" s="2">
        <v>3</v>
      </c>
      <c r="H1468" s="2">
        <v>0</v>
      </c>
      <c r="I1468" s="2">
        <v>1</v>
      </c>
      <c r="J1468" s="2">
        <v>1</v>
      </c>
      <c r="K1468" s="2">
        <v>-7</v>
      </c>
      <c r="L1468" s="2">
        <v>0</v>
      </c>
      <c r="M1468" s="2">
        <v>0</v>
      </c>
      <c r="N1468" s="2">
        <v>-7</v>
      </c>
      <c r="O1468" s="2">
        <v>-7</v>
      </c>
      <c r="P1468" s="2">
        <v>0</v>
      </c>
      <c r="Q1468" s="2">
        <v>0</v>
      </c>
      <c r="R1468" s="2">
        <v>-7</v>
      </c>
      <c r="S1468" s="2">
        <v>0</v>
      </c>
      <c r="T1468" s="3"/>
      <c r="U1468" s="2">
        <v>0</v>
      </c>
      <c r="V1468" s="2">
        <v>0</v>
      </c>
      <c r="W1468" s="2">
        <v>0</v>
      </c>
      <c r="X1468" s="2">
        <v>79.2</v>
      </c>
      <c r="Y1468" t="str">
        <f t="shared" si="88"/>
        <v>Matt Schaub</v>
      </c>
      <c r="Z1468" t="str">
        <f t="shared" si="89"/>
        <v>2018-Matt Schaub</v>
      </c>
      <c r="AA1468" s="13">
        <f t="shared" si="90"/>
        <v>-37.333333333333336</v>
      </c>
      <c r="AB1468">
        <f t="shared" si="91"/>
        <v>0</v>
      </c>
    </row>
    <row r="1469" spans="1:28" x14ac:dyDescent="0.2">
      <c r="A1469">
        <v>2018</v>
      </c>
      <c r="B1469" s="1">
        <v>478</v>
      </c>
      <c r="C1469" s="2" t="s">
        <v>1116</v>
      </c>
      <c r="D1469" s="2" t="s">
        <v>64</v>
      </c>
      <c r="E1469" s="2">
        <v>31</v>
      </c>
      <c r="F1469" s="3"/>
      <c r="G1469" s="2">
        <v>16</v>
      </c>
      <c r="H1469" s="2">
        <v>2</v>
      </c>
      <c r="I1469" s="2">
        <v>1</v>
      </c>
      <c r="J1469" s="2">
        <v>1</v>
      </c>
      <c r="K1469" s="2">
        <v>12</v>
      </c>
      <c r="L1469" s="2">
        <v>0</v>
      </c>
      <c r="M1469" s="2">
        <v>2</v>
      </c>
      <c r="N1469" s="2">
        <v>6</v>
      </c>
      <c r="O1469" s="2">
        <v>6</v>
      </c>
      <c r="P1469" s="2">
        <v>6</v>
      </c>
      <c r="Q1469" s="2">
        <v>6</v>
      </c>
      <c r="R1469" s="2">
        <v>6</v>
      </c>
      <c r="S1469" s="2">
        <v>0</v>
      </c>
      <c r="T1469" s="3"/>
      <c r="U1469" s="2">
        <v>0</v>
      </c>
      <c r="V1469" s="2">
        <v>0</v>
      </c>
      <c r="W1469" s="2">
        <v>0</v>
      </c>
      <c r="X1469" s="2">
        <v>116.7</v>
      </c>
      <c r="Y1469" t="str">
        <f t="shared" si="88"/>
        <v>Sam Shields</v>
      </c>
      <c r="Z1469" t="str">
        <f t="shared" si="89"/>
        <v>2018-Sam Shields</v>
      </c>
      <c r="AA1469" s="13">
        <f t="shared" si="90"/>
        <v>12</v>
      </c>
      <c r="AB1469">
        <f t="shared" si="91"/>
        <v>6</v>
      </c>
    </row>
    <row r="1470" spans="1:28" x14ac:dyDescent="0.2">
      <c r="A1470">
        <v>2018</v>
      </c>
      <c r="B1470" s="1">
        <v>479</v>
      </c>
      <c r="C1470" s="2" t="s">
        <v>1117</v>
      </c>
      <c r="D1470" s="2" t="s">
        <v>41</v>
      </c>
      <c r="E1470" s="2">
        <v>29</v>
      </c>
      <c r="F1470" s="3"/>
      <c r="G1470" s="2">
        <v>16</v>
      </c>
      <c r="H1470" s="2">
        <v>1</v>
      </c>
      <c r="I1470" s="2">
        <v>2</v>
      </c>
      <c r="J1470" s="2">
        <v>1</v>
      </c>
      <c r="K1470" s="2">
        <v>2</v>
      </c>
      <c r="L1470" s="2">
        <v>1</v>
      </c>
      <c r="M1470" s="2">
        <v>1</v>
      </c>
      <c r="N1470" s="2">
        <v>2</v>
      </c>
      <c r="O1470" s="2">
        <v>2</v>
      </c>
      <c r="P1470" s="2">
        <v>0</v>
      </c>
      <c r="Q1470" s="2">
        <v>0</v>
      </c>
      <c r="R1470" s="2">
        <v>2</v>
      </c>
      <c r="S1470" s="2">
        <v>0</v>
      </c>
      <c r="T1470" s="3"/>
      <c r="U1470" s="2">
        <v>0</v>
      </c>
      <c r="V1470" s="2">
        <v>0</v>
      </c>
      <c r="W1470" s="2">
        <v>0</v>
      </c>
      <c r="X1470" s="2">
        <v>95.8</v>
      </c>
      <c r="Y1470" t="str">
        <f t="shared" si="88"/>
        <v>Bradley Sowell</v>
      </c>
      <c r="Z1470" t="str">
        <f t="shared" si="89"/>
        <v>2018-Bradley Sowell</v>
      </c>
      <c r="AA1470" s="13">
        <f t="shared" si="90"/>
        <v>2</v>
      </c>
      <c r="AB1470">
        <f t="shared" si="91"/>
        <v>0</v>
      </c>
    </row>
    <row r="1471" spans="1:28" x14ac:dyDescent="0.2">
      <c r="A1471">
        <v>2018</v>
      </c>
      <c r="B1471" s="1">
        <v>480</v>
      </c>
      <c r="C1471" s="2" t="s">
        <v>1118</v>
      </c>
      <c r="D1471" s="2" t="s">
        <v>53</v>
      </c>
      <c r="E1471" s="2">
        <v>34</v>
      </c>
      <c r="F1471" s="2" t="s">
        <v>1099</v>
      </c>
      <c r="G1471" s="2">
        <v>16</v>
      </c>
      <c r="H1471" s="2">
        <v>16</v>
      </c>
      <c r="I1471" s="2">
        <v>1</v>
      </c>
      <c r="J1471" s="2">
        <v>1</v>
      </c>
      <c r="K1471" s="2">
        <v>-5</v>
      </c>
      <c r="L1471" s="2">
        <v>0</v>
      </c>
      <c r="M1471" s="3"/>
      <c r="N1471" s="2">
        <v>-10</v>
      </c>
      <c r="O1471" s="2">
        <v>-10</v>
      </c>
      <c r="P1471" s="2">
        <v>5</v>
      </c>
      <c r="Q1471" s="2">
        <v>5</v>
      </c>
      <c r="R1471" s="2">
        <v>-10</v>
      </c>
      <c r="S1471" s="2">
        <v>0</v>
      </c>
      <c r="T1471" s="3"/>
      <c r="U1471" s="2">
        <v>0</v>
      </c>
      <c r="V1471" s="2">
        <v>0</v>
      </c>
      <c r="W1471" s="2">
        <v>0</v>
      </c>
      <c r="X1471" s="2">
        <v>79.2</v>
      </c>
      <c r="Y1471" t="str">
        <f t="shared" si="88"/>
        <v>Joe Staley</v>
      </c>
      <c r="Z1471" t="str">
        <f t="shared" si="89"/>
        <v>2018-Joe Staley</v>
      </c>
      <c r="AA1471" s="13">
        <f t="shared" si="90"/>
        <v>-5</v>
      </c>
      <c r="AB1471">
        <f t="shared" si="91"/>
        <v>5</v>
      </c>
    </row>
    <row r="1472" spans="1:28" x14ac:dyDescent="0.2">
      <c r="A1472">
        <v>2018</v>
      </c>
      <c r="B1472" s="1">
        <v>481</v>
      </c>
      <c r="C1472" s="2" t="s">
        <v>1119</v>
      </c>
      <c r="D1472" s="2" t="s">
        <v>51</v>
      </c>
      <c r="E1472" s="2">
        <v>24</v>
      </c>
      <c r="F1472" s="3"/>
      <c r="G1472" s="2">
        <v>1</v>
      </c>
      <c r="H1472" s="2">
        <v>1</v>
      </c>
      <c r="I1472" s="2">
        <v>1</v>
      </c>
      <c r="J1472" s="2">
        <v>1</v>
      </c>
      <c r="K1472" s="2">
        <v>23</v>
      </c>
      <c r="L1472" s="2">
        <v>0</v>
      </c>
      <c r="M1472" s="2">
        <v>1</v>
      </c>
      <c r="N1472" s="2">
        <v>8</v>
      </c>
      <c r="O1472" s="2">
        <v>8</v>
      </c>
      <c r="P1472" s="2">
        <v>15</v>
      </c>
      <c r="Q1472" s="2">
        <v>15</v>
      </c>
      <c r="R1472" s="2">
        <v>8</v>
      </c>
      <c r="S1472" s="2">
        <v>0</v>
      </c>
      <c r="T1472" s="3"/>
      <c r="U1472" s="2">
        <v>0</v>
      </c>
      <c r="V1472" s="2">
        <v>0</v>
      </c>
      <c r="W1472" s="2">
        <v>0</v>
      </c>
      <c r="X1472" s="2">
        <v>118.7</v>
      </c>
      <c r="Y1472" t="str">
        <f t="shared" si="88"/>
        <v>Tyrone Swoopes</v>
      </c>
      <c r="Z1472" t="str">
        <f t="shared" si="89"/>
        <v>2018-Tyrone Swoopes</v>
      </c>
      <c r="AA1472" s="13">
        <f t="shared" si="90"/>
        <v>368</v>
      </c>
      <c r="AB1472">
        <f t="shared" si="91"/>
        <v>240</v>
      </c>
    </row>
    <row r="1473" spans="1:28" x14ac:dyDescent="0.2">
      <c r="A1473">
        <v>2018</v>
      </c>
      <c r="B1473" s="1">
        <v>482</v>
      </c>
      <c r="C1473" s="2" t="s">
        <v>370</v>
      </c>
      <c r="D1473" s="2" t="s">
        <v>78</v>
      </c>
      <c r="E1473" s="2">
        <v>30</v>
      </c>
      <c r="F1473" s="2" t="s">
        <v>97</v>
      </c>
      <c r="G1473" s="2">
        <v>11</v>
      </c>
      <c r="H1473" s="2">
        <v>11</v>
      </c>
      <c r="I1473" s="2">
        <v>1</v>
      </c>
      <c r="J1473" s="2">
        <v>1</v>
      </c>
      <c r="K1473" s="2">
        <v>3</v>
      </c>
      <c r="L1473" s="2">
        <v>1</v>
      </c>
      <c r="M1473" s="2">
        <v>1</v>
      </c>
      <c r="N1473" s="2">
        <v>2</v>
      </c>
      <c r="O1473" s="2">
        <v>2</v>
      </c>
      <c r="P1473" s="2">
        <v>1</v>
      </c>
      <c r="Q1473" s="2">
        <v>1</v>
      </c>
      <c r="R1473" s="2">
        <v>2</v>
      </c>
      <c r="S1473" s="2">
        <v>0</v>
      </c>
      <c r="T1473" s="3"/>
      <c r="U1473" s="2">
        <v>0</v>
      </c>
      <c r="V1473" s="2">
        <v>0</v>
      </c>
      <c r="W1473" s="2">
        <v>0</v>
      </c>
      <c r="X1473" s="2">
        <v>118.7</v>
      </c>
      <c r="Y1473" t="str">
        <f t="shared" si="88"/>
        <v>Ryan Tannehill</v>
      </c>
      <c r="Z1473" t="str">
        <f t="shared" si="89"/>
        <v>2018-Ryan Tannehill</v>
      </c>
      <c r="AA1473" s="13">
        <f t="shared" si="90"/>
        <v>4.3636363636363633</v>
      </c>
      <c r="AB1473">
        <f t="shared" si="91"/>
        <v>1.4545454545454546</v>
      </c>
    </row>
    <row r="1474" spans="1:28" x14ac:dyDescent="0.2">
      <c r="A1474">
        <v>2018</v>
      </c>
      <c r="B1474" s="1">
        <v>483</v>
      </c>
      <c r="C1474" s="2" t="s">
        <v>527</v>
      </c>
      <c r="D1474" s="2" t="s">
        <v>58</v>
      </c>
      <c r="E1474" s="2">
        <v>29</v>
      </c>
      <c r="F1474" s="3"/>
      <c r="G1474" s="2">
        <v>2</v>
      </c>
      <c r="H1474" s="2">
        <v>0</v>
      </c>
      <c r="I1474" s="2">
        <v>2</v>
      </c>
      <c r="J1474" s="2">
        <v>1</v>
      </c>
      <c r="K1474" s="2">
        <v>3</v>
      </c>
      <c r="L1474" s="2">
        <v>0</v>
      </c>
      <c r="M1474" s="3"/>
      <c r="N1474" s="2">
        <v>0</v>
      </c>
      <c r="O1474" s="2">
        <v>0</v>
      </c>
      <c r="P1474" s="2">
        <v>3</v>
      </c>
      <c r="Q1474" s="2">
        <v>3</v>
      </c>
      <c r="R1474" s="2">
        <v>-3</v>
      </c>
      <c r="S1474" s="2">
        <v>0</v>
      </c>
      <c r="T1474" s="3"/>
      <c r="U1474" s="2">
        <v>0</v>
      </c>
      <c r="V1474" s="2">
        <v>0</v>
      </c>
      <c r="W1474" s="2">
        <v>0</v>
      </c>
      <c r="X1474" s="2">
        <v>56.2</v>
      </c>
      <c r="Y1474" t="str">
        <f t="shared" si="88"/>
        <v>Robert Turbin</v>
      </c>
      <c r="Z1474" t="str">
        <f t="shared" si="89"/>
        <v>2018-Robert Turbin</v>
      </c>
      <c r="AA1474" s="13">
        <f t="shared" si="90"/>
        <v>24</v>
      </c>
      <c r="AB1474">
        <f t="shared" si="91"/>
        <v>24</v>
      </c>
    </row>
    <row r="1475" spans="1:28" x14ac:dyDescent="0.2">
      <c r="A1475">
        <v>2018</v>
      </c>
      <c r="B1475" s="1">
        <v>484</v>
      </c>
      <c r="C1475" s="2" t="s">
        <v>1120</v>
      </c>
      <c r="D1475" s="2" t="s">
        <v>72</v>
      </c>
      <c r="E1475" s="2">
        <v>30</v>
      </c>
      <c r="F1475" s="2" t="s">
        <v>1099</v>
      </c>
      <c r="G1475" s="2">
        <v>16</v>
      </c>
      <c r="H1475" s="2">
        <v>16</v>
      </c>
      <c r="I1475" s="2">
        <v>1</v>
      </c>
      <c r="J1475" s="2">
        <v>1</v>
      </c>
      <c r="K1475" s="2">
        <v>2</v>
      </c>
      <c r="L1475" s="2">
        <v>1</v>
      </c>
      <c r="M1475" s="2">
        <v>1</v>
      </c>
      <c r="N1475" s="2">
        <v>2</v>
      </c>
      <c r="O1475" s="2">
        <v>2</v>
      </c>
      <c r="P1475" s="2">
        <v>0</v>
      </c>
      <c r="Q1475" s="2">
        <v>0</v>
      </c>
      <c r="R1475" s="2">
        <v>2</v>
      </c>
      <c r="S1475" s="2">
        <v>0</v>
      </c>
      <c r="T1475" s="3"/>
      <c r="U1475" s="2">
        <v>0</v>
      </c>
      <c r="V1475" s="2">
        <v>0</v>
      </c>
      <c r="W1475" s="2">
        <v>0</v>
      </c>
      <c r="X1475" s="2">
        <v>118.7</v>
      </c>
      <c r="Y1475" t="str">
        <f t="shared" ref="Y1475:Y1485" si="92">SUBSTITUTE(SUBSTITUTE(C1475,"*",""),"+","")</f>
        <v>Alejandro Villanueva</v>
      </c>
      <c r="Z1475" t="str">
        <f t="shared" ref="Z1475:Z1485" si="93">TRIM(CONCATENATE(A1475,"-",Y1475))</f>
        <v>2018-Alejandro Villanueva</v>
      </c>
      <c r="AA1475" s="13">
        <f t="shared" ref="AA1475:AA1485" si="94">K1475/G1475*16</f>
        <v>2</v>
      </c>
      <c r="AB1475">
        <f t="shared" ref="AB1475:AB1485" si="95">P1475/G1475*16</f>
        <v>0</v>
      </c>
    </row>
    <row r="1476" spans="1:28" x14ac:dyDescent="0.2">
      <c r="A1476">
        <v>2018</v>
      </c>
      <c r="B1476" s="1">
        <v>485</v>
      </c>
      <c r="C1476" s="2" t="s">
        <v>355</v>
      </c>
      <c r="D1476" s="2" t="s">
        <v>19</v>
      </c>
      <c r="E1476" s="2">
        <v>25</v>
      </c>
      <c r="F1476" s="3"/>
      <c r="G1476" s="2">
        <v>5</v>
      </c>
      <c r="H1476" s="2">
        <v>0</v>
      </c>
      <c r="I1476" s="2">
        <v>2</v>
      </c>
      <c r="J1476" s="2">
        <v>1</v>
      </c>
      <c r="K1476" s="2">
        <v>2</v>
      </c>
      <c r="L1476" s="2">
        <v>0</v>
      </c>
      <c r="M1476" s="2">
        <v>1</v>
      </c>
      <c r="N1476" s="2">
        <v>2</v>
      </c>
      <c r="O1476" s="2">
        <v>2</v>
      </c>
      <c r="P1476" s="2">
        <v>0</v>
      </c>
      <c r="Q1476" s="2">
        <v>0</v>
      </c>
      <c r="R1476" s="2">
        <v>1.5</v>
      </c>
      <c r="S1476" s="2">
        <v>0</v>
      </c>
      <c r="T1476" s="3"/>
      <c r="U1476" s="2">
        <v>0</v>
      </c>
      <c r="V1476" s="2">
        <v>0</v>
      </c>
      <c r="W1476" s="2">
        <v>0</v>
      </c>
      <c r="X1476" s="2">
        <v>56.2</v>
      </c>
      <c r="Y1476" t="str">
        <f t="shared" si="92"/>
        <v>Danny Vitale</v>
      </c>
      <c r="Z1476" t="str">
        <f t="shared" si="93"/>
        <v>2018-Danny Vitale</v>
      </c>
      <c r="AA1476" s="13">
        <f t="shared" si="94"/>
        <v>6.4</v>
      </c>
      <c r="AB1476">
        <f t="shared" si="95"/>
        <v>0</v>
      </c>
    </row>
    <row r="1477" spans="1:28" x14ac:dyDescent="0.2">
      <c r="A1477">
        <v>2018</v>
      </c>
      <c r="B1477" s="1">
        <v>486</v>
      </c>
      <c r="C1477" s="2" t="s">
        <v>124</v>
      </c>
      <c r="D1477" s="2" t="s">
        <v>109</v>
      </c>
      <c r="E1477" s="2">
        <v>25</v>
      </c>
      <c r="F1477" s="3"/>
      <c r="G1477" s="2">
        <v>10</v>
      </c>
      <c r="H1477" s="2">
        <v>0</v>
      </c>
      <c r="I1477" s="2">
        <v>1</v>
      </c>
      <c r="J1477" s="2">
        <v>1</v>
      </c>
      <c r="K1477" s="2">
        <v>9</v>
      </c>
      <c r="L1477" s="2">
        <v>0</v>
      </c>
      <c r="M1477" s="2">
        <v>0</v>
      </c>
      <c r="N1477" s="2">
        <v>2</v>
      </c>
      <c r="O1477" s="2">
        <v>2</v>
      </c>
      <c r="P1477" s="2">
        <v>7</v>
      </c>
      <c r="Q1477" s="2">
        <v>7</v>
      </c>
      <c r="R1477" s="2">
        <v>2</v>
      </c>
      <c r="S1477" s="2">
        <v>1</v>
      </c>
      <c r="T1477" s="2">
        <v>1</v>
      </c>
      <c r="U1477" s="2">
        <v>0</v>
      </c>
      <c r="V1477" s="2">
        <v>0</v>
      </c>
      <c r="W1477" s="2">
        <v>0</v>
      </c>
      <c r="X1477" s="2">
        <v>104.2</v>
      </c>
      <c r="Y1477" t="str">
        <f t="shared" si="92"/>
        <v>DeAndre Washington</v>
      </c>
      <c r="Z1477" t="str">
        <f t="shared" si="93"/>
        <v>2018-DeAndre Washington</v>
      </c>
      <c r="AA1477" s="13">
        <f t="shared" si="94"/>
        <v>14.4</v>
      </c>
      <c r="AB1477">
        <f t="shared" si="95"/>
        <v>11.2</v>
      </c>
    </row>
    <row r="1478" spans="1:28" x14ac:dyDescent="0.2">
      <c r="A1478">
        <v>2018</v>
      </c>
      <c r="B1478" s="1">
        <v>487</v>
      </c>
      <c r="C1478" s="2" t="s">
        <v>1121</v>
      </c>
      <c r="D1478" s="2" t="s">
        <v>16</v>
      </c>
      <c r="E1478" s="2">
        <v>22</v>
      </c>
      <c r="F1478" s="3"/>
      <c r="G1478" s="2">
        <v>12</v>
      </c>
      <c r="H1478" s="2">
        <v>0</v>
      </c>
      <c r="I1478" s="2">
        <v>3</v>
      </c>
      <c r="J1478" s="2">
        <v>1</v>
      </c>
      <c r="K1478" s="2">
        <v>5</v>
      </c>
      <c r="L1478" s="2">
        <v>0</v>
      </c>
      <c r="M1478" s="3"/>
      <c r="N1478" s="2">
        <v>5</v>
      </c>
      <c r="O1478" s="2">
        <v>5</v>
      </c>
      <c r="P1478" s="2">
        <v>0</v>
      </c>
      <c r="Q1478" s="2">
        <v>0</v>
      </c>
      <c r="R1478" s="2">
        <v>5</v>
      </c>
      <c r="S1478" s="2">
        <v>0</v>
      </c>
      <c r="T1478" s="3"/>
      <c r="U1478" s="2">
        <v>0</v>
      </c>
      <c r="V1478" s="2">
        <v>0</v>
      </c>
      <c r="W1478" s="2">
        <v>0</v>
      </c>
      <c r="X1478" s="2">
        <v>42.4</v>
      </c>
      <c r="Y1478" t="str">
        <f t="shared" si="92"/>
        <v>Justin Watson</v>
      </c>
      <c r="Z1478" t="str">
        <f t="shared" si="93"/>
        <v>2018-Justin Watson</v>
      </c>
      <c r="AA1478" s="13">
        <f t="shared" si="94"/>
        <v>6.666666666666667</v>
      </c>
      <c r="AB1478">
        <f t="shared" si="95"/>
        <v>0</v>
      </c>
    </row>
    <row r="1479" spans="1:28" x14ac:dyDescent="0.2">
      <c r="A1479">
        <v>2018</v>
      </c>
      <c r="B1479" s="1">
        <v>488</v>
      </c>
      <c r="C1479" s="2" t="s">
        <v>220</v>
      </c>
      <c r="D1479" s="2" t="s">
        <v>55</v>
      </c>
      <c r="E1479" s="2">
        <v>26</v>
      </c>
      <c r="F1479" s="2" t="s">
        <v>236</v>
      </c>
      <c r="G1479" s="2">
        <v>16</v>
      </c>
      <c r="H1479" s="2">
        <v>5</v>
      </c>
      <c r="I1479" s="2">
        <v>1</v>
      </c>
      <c r="J1479" s="2">
        <v>1</v>
      </c>
      <c r="K1479" s="2">
        <v>2</v>
      </c>
      <c r="L1479" s="2">
        <v>0</v>
      </c>
      <c r="M1479" s="2">
        <v>0</v>
      </c>
      <c r="N1479" s="2">
        <v>0</v>
      </c>
      <c r="O1479" s="2">
        <v>0</v>
      </c>
      <c r="P1479" s="2">
        <v>2</v>
      </c>
      <c r="Q1479" s="2">
        <v>2</v>
      </c>
      <c r="R1479" s="2">
        <v>0</v>
      </c>
      <c r="S1479" s="2">
        <v>0</v>
      </c>
      <c r="T1479" s="3"/>
      <c r="U1479" s="2">
        <v>0</v>
      </c>
      <c r="V1479" s="2">
        <v>0</v>
      </c>
      <c r="W1479" s="2">
        <v>0</v>
      </c>
      <c r="X1479" s="2">
        <v>79.2</v>
      </c>
      <c r="Y1479" t="str">
        <f t="shared" si="92"/>
        <v>Derek Watt</v>
      </c>
      <c r="Z1479" t="str">
        <f t="shared" si="93"/>
        <v>2018-Derek Watt</v>
      </c>
      <c r="AA1479" s="13">
        <f t="shared" si="94"/>
        <v>2</v>
      </c>
      <c r="AB1479">
        <f t="shared" si="95"/>
        <v>2</v>
      </c>
    </row>
    <row r="1480" spans="1:28" x14ac:dyDescent="0.2">
      <c r="A1480">
        <v>2018</v>
      </c>
      <c r="B1480" s="1">
        <v>489</v>
      </c>
      <c r="C1480" s="2" t="s">
        <v>139</v>
      </c>
      <c r="D1480" s="2" t="s">
        <v>47</v>
      </c>
      <c r="E1480" s="2">
        <v>26</v>
      </c>
      <c r="F1480" s="2" t="s">
        <v>97</v>
      </c>
      <c r="G1480" s="2">
        <v>11</v>
      </c>
      <c r="H1480" s="2">
        <v>11</v>
      </c>
      <c r="I1480" s="2">
        <v>1</v>
      </c>
      <c r="J1480" s="2">
        <v>1</v>
      </c>
      <c r="K1480" s="2">
        <v>4</v>
      </c>
      <c r="L1480" s="2">
        <v>0</v>
      </c>
      <c r="M1480" s="2">
        <v>1</v>
      </c>
      <c r="N1480" s="2">
        <v>-5</v>
      </c>
      <c r="O1480" s="2">
        <v>-5</v>
      </c>
      <c r="P1480" s="2">
        <v>9</v>
      </c>
      <c r="Q1480" s="2">
        <v>9</v>
      </c>
      <c r="R1480" s="2">
        <v>-5</v>
      </c>
      <c r="S1480" s="2">
        <v>0</v>
      </c>
      <c r="T1480" s="3"/>
      <c r="U1480" s="2">
        <v>0</v>
      </c>
      <c r="V1480" s="2">
        <v>0</v>
      </c>
      <c r="W1480" s="2">
        <v>0</v>
      </c>
      <c r="X1480" s="2">
        <v>83.3</v>
      </c>
      <c r="Y1480" t="str">
        <f t="shared" si="92"/>
        <v>Carson Wentz</v>
      </c>
      <c r="Z1480" t="str">
        <f t="shared" si="93"/>
        <v>2018-Carson Wentz</v>
      </c>
      <c r="AA1480" s="13">
        <f t="shared" si="94"/>
        <v>5.8181818181818183</v>
      </c>
      <c r="AB1480">
        <f t="shared" si="95"/>
        <v>13.090909090909092</v>
      </c>
    </row>
    <row r="1481" spans="1:28" x14ac:dyDescent="0.2">
      <c r="A1481">
        <v>2018</v>
      </c>
      <c r="B1481" s="1">
        <v>490</v>
      </c>
      <c r="C1481" s="2" t="s">
        <v>1122</v>
      </c>
      <c r="D1481" s="2" t="s">
        <v>23</v>
      </c>
      <c r="E1481" s="2">
        <v>24</v>
      </c>
      <c r="F1481" s="3"/>
      <c r="G1481" s="2">
        <v>3</v>
      </c>
      <c r="H1481" s="2">
        <v>0</v>
      </c>
      <c r="I1481" s="2">
        <v>1</v>
      </c>
      <c r="J1481" s="2">
        <v>1</v>
      </c>
      <c r="K1481" s="2">
        <v>14</v>
      </c>
      <c r="L1481" s="2">
        <v>0</v>
      </c>
      <c r="M1481" s="2">
        <v>1</v>
      </c>
      <c r="N1481" s="2">
        <v>14</v>
      </c>
      <c r="O1481" s="2">
        <v>14</v>
      </c>
      <c r="P1481" s="2">
        <v>0</v>
      </c>
      <c r="Q1481" s="2">
        <v>0</v>
      </c>
      <c r="R1481" s="2">
        <v>14</v>
      </c>
      <c r="S1481" s="2">
        <v>0</v>
      </c>
      <c r="T1481" s="3"/>
      <c r="U1481" s="2">
        <v>0</v>
      </c>
      <c r="V1481" s="2">
        <v>0</v>
      </c>
      <c r="W1481" s="2">
        <v>0</v>
      </c>
      <c r="X1481" s="2">
        <v>118.7</v>
      </c>
      <c r="Y1481" t="str">
        <f t="shared" si="92"/>
        <v>Tim White</v>
      </c>
      <c r="Z1481" t="str">
        <f t="shared" si="93"/>
        <v>2018-Tim White</v>
      </c>
      <c r="AA1481" s="13">
        <f t="shared" si="94"/>
        <v>74.666666666666671</v>
      </c>
      <c r="AB1481">
        <f t="shared" si="95"/>
        <v>0</v>
      </c>
    </row>
    <row r="1482" spans="1:28" x14ac:dyDescent="0.2">
      <c r="A1482">
        <v>2018</v>
      </c>
      <c r="B1482" s="1">
        <v>491</v>
      </c>
      <c r="C1482" s="2" t="s">
        <v>152</v>
      </c>
      <c r="D1482" s="2" t="s">
        <v>49</v>
      </c>
      <c r="E1482" s="2">
        <v>24</v>
      </c>
      <c r="F1482" s="3"/>
      <c r="G1482" s="2">
        <v>3</v>
      </c>
      <c r="H1482" s="2">
        <v>0</v>
      </c>
      <c r="I1482" s="2">
        <v>1</v>
      </c>
      <c r="J1482" s="2">
        <v>1</v>
      </c>
      <c r="K1482" s="2">
        <v>1</v>
      </c>
      <c r="L1482" s="2">
        <v>0</v>
      </c>
      <c r="M1482" s="3"/>
      <c r="N1482" s="2">
        <v>1</v>
      </c>
      <c r="O1482" s="2">
        <v>1</v>
      </c>
      <c r="P1482" s="2">
        <v>0</v>
      </c>
      <c r="Q1482" s="2">
        <v>0</v>
      </c>
      <c r="R1482" s="2">
        <v>1</v>
      </c>
      <c r="S1482" s="2">
        <v>0</v>
      </c>
      <c r="T1482" s="3"/>
      <c r="U1482" s="2">
        <v>0</v>
      </c>
      <c r="V1482" s="2">
        <v>0</v>
      </c>
      <c r="W1482" s="2">
        <v>0</v>
      </c>
      <c r="X1482" s="2">
        <v>79.2</v>
      </c>
      <c r="Y1482" t="str">
        <f t="shared" si="92"/>
        <v>Jonathan Williams</v>
      </c>
      <c r="Z1482" t="str">
        <f t="shared" si="93"/>
        <v>2018-Jonathan Williams</v>
      </c>
      <c r="AA1482" s="13">
        <f t="shared" si="94"/>
        <v>5.333333333333333</v>
      </c>
      <c r="AB1482">
        <f t="shared" si="95"/>
        <v>0</v>
      </c>
    </row>
    <row r="1483" spans="1:28" x14ac:dyDescent="0.2">
      <c r="A1483">
        <v>2018</v>
      </c>
      <c r="B1483" s="1">
        <v>492</v>
      </c>
      <c r="C1483" s="2" t="s">
        <v>1123</v>
      </c>
      <c r="D1483" s="2" t="s">
        <v>21</v>
      </c>
      <c r="E1483" s="2">
        <v>35</v>
      </c>
      <c r="F1483" s="2" t="s">
        <v>1124</v>
      </c>
      <c r="G1483" s="2">
        <v>16</v>
      </c>
      <c r="H1483" s="2">
        <v>16</v>
      </c>
      <c r="I1483" s="2">
        <v>1</v>
      </c>
      <c r="J1483" s="2">
        <v>1</v>
      </c>
      <c r="K1483" s="2">
        <v>9</v>
      </c>
      <c r="L1483" s="2">
        <v>0</v>
      </c>
      <c r="M1483" s="3"/>
      <c r="N1483" s="2">
        <v>-1</v>
      </c>
      <c r="O1483" s="2">
        <v>-1</v>
      </c>
      <c r="P1483" s="2">
        <v>10</v>
      </c>
      <c r="Q1483" s="2">
        <v>10</v>
      </c>
      <c r="R1483" s="2">
        <v>-1</v>
      </c>
      <c r="S1483" s="2">
        <v>0</v>
      </c>
      <c r="T1483" s="3"/>
      <c r="U1483" s="2">
        <v>0</v>
      </c>
      <c r="V1483" s="2">
        <v>0</v>
      </c>
      <c r="W1483" s="2">
        <v>0</v>
      </c>
      <c r="X1483" s="2">
        <v>104.2</v>
      </c>
      <c r="Y1483" t="str">
        <f t="shared" si="92"/>
        <v>Kyle Williams</v>
      </c>
      <c r="Z1483" t="str">
        <f t="shared" si="93"/>
        <v>2018-Kyle Williams</v>
      </c>
      <c r="AA1483" s="13">
        <f t="shared" si="94"/>
        <v>9</v>
      </c>
      <c r="AB1483">
        <f t="shared" si="95"/>
        <v>10</v>
      </c>
    </row>
    <row r="1484" spans="1:28" x14ac:dyDescent="0.2">
      <c r="A1484">
        <v>2018</v>
      </c>
      <c r="B1484" s="1">
        <v>493</v>
      </c>
      <c r="C1484" s="2" t="s">
        <v>361</v>
      </c>
      <c r="D1484" s="2" t="s">
        <v>51</v>
      </c>
      <c r="E1484" s="2">
        <v>30</v>
      </c>
      <c r="F1484" s="2" t="s">
        <v>97</v>
      </c>
      <c r="G1484" s="2">
        <v>16</v>
      </c>
      <c r="H1484" s="2">
        <v>16</v>
      </c>
      <c r="I1484" s="2">
        <v>1</v>
      </c>
      <c r="J1484" s="2">
        <v>1</v>
      </c>
      <c r="K1484" s="2">
        <v>-11</v>
      </c>
      <c r="L1484" s="2">
        <v>0</v>
      </c>
      <c r="M1484" s="2">
        <v>0</v>
      </c>
      <c r="N1484" s="2">
        <v>-10</v>
      </c>
      <c r="O1484" s="2">
        <v>-10</v>
      </c>
      <c r="P1484" s="2">
        <v>-1</v>
      </c>
      <c r="Q1484" s="2">
        <v>-1</v>
      </c>
      <c r="R1484" s="2">
        <v>-10</v>
      </c>
      <c r="S1484" s="2">
        <v>0</v>
      </c>
      <c r="T1484" s="3"/>
      <c r="U1484" s="2">
        <v>0</v>
      </c>
      <c r="V1484" s="2">
        <v>0</v>
      </c>
      <c r="W1484" s="2">
        <v>0</v>
      </c>
      <c r="X1484" s="2">
        <v>79.2</v>
      </c>
      <c r="Y1484" t="str">
        <f t="shared" si="92"/>
        <v xml:space="preserve">Russell Wilson </v>
      </c>
      <c r="Z1484" t="str">
        <f t="shared" si="93"/>
        <v>2018-Russell Wilson</v>
      </c>
      <c r="AA1484" s="13">
        <f t="shared" si="94"/>
        <v>-11</v>
      </c>
      <c r="AB1484">
        <f t="shared" si="95"/>
        <v>-1</v>
      </c>
    </row>
    <row r="1485" spans="1:28" x14ac:dyDescent="0.2">
      <c r="A1485">
        <v>2018</v>
      </c>
      <c r="B1485" s="1">
        <v>494</v>
      </c>
      <c r="C1485" s="2" t="s">
        <v>476</v>
      </c>
      <c r="D1485" s="2" t="s">
        <v>39</v>
      </c>
      <c r="E1485" s="2">
        <v>25</v>
      </c>
      <c r="F1485" s="3"/>
      <c r="G1485" s="2">
        <v>16</v>
      </c>
      <c r="H1485" s="2">
        <v>0</v>
      </c>
      <c r="I1485" s="2">
        <v>2</v>
      </c>
      <c r="J1485" s="2">
        <v>1</v>
      </c>
      <c r="K1485" s="2">
        <v>23</v>
      </c>
      <c r="L1485" s="2">
        <v>0</v>
      </c>
      <c r="M1485" s="2">
        <v>1</v>
      </c>
      <c r="N1485" s="2">
        <v>15</v>
      </c>
      <c r="O1485" s="2">
        <v>15</v>
      </c>
      <c r="P1485" s="2">
        <v>8</v>
      </c>
      <c r="Q1485" s="2">
        <v>8</v>
      </c>
      <c r="R1485" s="2">
        <v>21.5</v>
      </c>
      <c r="S1485" s="2">
        <v>0</v>
      </c>
      <c r="T1485" s="3"/>
      <c r="U1485" s="2">
        <v>0</v>
      </c>
      <c r="V1485" s="2">
        <v>0</v>
      </c>
      <c r="W1485" s="2">
        <v>0</v>
      </c>
      <c r="X1485" s="2">
        <v>91.7</v>
      </c>
      <c r="Y1485" t="str">
        <f t="shared" si="92"/>
        <v>Brandon Zylstra</v>
      </c>
      <c r="Z1485" t="str">
        <f t="shared" si="93"/>
        <v>2018-Brandon Zylstra</v>
      </c>
      <c r="AA1485" s="13">
        <f t="shared" si="94"/>
        <v>23</v>
      </c>
      <c r="AB1485">
        <f t="shared" si="95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CBF4-E1D3-EB49-A08B-DF4D5DACA3DC}">
  <dimension ref="A1:R1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baseColWidth="10" defaultRowHeight="16" x14ac:dyDescent="0.2"/>
  <cols>
    <col min="2" max="2" width="19.6640625" bestFit="1" customWidth="1"/>
  </cols>
  <sheetData>
    <row r="1" spans="1:18" x14ac:dyDescent="0.2">
      <c r="A1" t="s">
        <v>588</v>
      </c>
      <c r="B1" s="14" t="s">
        <v>914</v>
      </c>
      <c r="C1" s="14" t="s">
        <v>896</v>
      </c>
      <c r="D1" s="14" t="s">
        <v>897</v>
      </c>
      <c r="E1" s="14" t="s">
        <v>898</v>
      </c>
      <c r="F1" s="14" t="s">
        <v>899</v>
      </c>
      <c r="G1" s="14" t="s">
        <v>900</v>
      </c>
      <c r="H1" s="14" t="s">
        <v>901</v>
      </c>
      <c r="I1" s="14" t="s">
        <v>902</v>
      </c>
      <c r="J1" s="14" t="s">
        <v>903</v>
      </c>
      <c r="K1" s="14" t="s">
        <v>904</v>
      </c>
      <c r="L1" s="14" t="s">
        <v>905</v>
      </c>
      <c r="M1" s="14" t="s">
        <v>906</v>
      </c>
      <c r="N1" s="14" t="s">
        <v>916</v>
      </c>
    </row>
    <row r="2" spans="1:18" ht="19" x14ac:dyDescent="0.25">
      <c r="A2">
        <v>2020</v>
      </c>
      <c r="B2" t="s">
        <v>110</v>
      </c>
      <c r="C2" t="s">
        <v>907</v>
      </c>
      <c r="D2">
        <v>3.44</v>
      </c>
      <c r="E2">
        <v>19.399999999999999</v>
      </c>
      <c r="F2">
        <v>2.76</v>
      </c>
      <c r="G2">
        <v>201</v>
      </c>
      <c r="H2">
        <v>1104</v>
      </c>
      <c r="I2">
        <v>181</v>
      </c>
      <c r="J2">
        <v>5.5</v>
      </c>
      <c r="K2">
        <v>0.9</v>
      </c>
      <c r="L2">
        <v>41.5</v>
      </c>
      <c r="M2">
        <v>9</v>
      </c>
      <c r="N2" t="str">
        <f t="shared" ref="N2:N48" si="0">CONCATENATE(A2,"-",B2)</f>
        <v>2020-Aaron Jones</v>
      </c>
      <c r="R2" s="5"/>
    </row>
    <row r="3" spans="1:18" ht="19" x14ac:dyDescent="0.25">
      <c r="A3">
        <v>2020</v>
      </c>
      <c r="B3" t="s">
        <v>89</v>
      </c>
      <c r="C3" t="s">
        <v>90</v>
      </c>
      <c r="D3">
        <v>4.04</v>
      </c>
      <c r="E3">
        <v>29.49</v>
      </c>
      <c r="F3">
        <v>2.71</v>
      </c>
      <c r="G3">
        <v>156</v>
      </c>
      <c r="H3">
        <v>604</v>
      </c>
      <c r="I3">
        <v>-79</v>
      </c>
      <c r="J3">
        <v>3.9</v>
      </c>
      <c r="K3">
        <v>-0.51</v>
      </c>
      <c r="L3">
        <v>26.6</v>
      </c>
      <c r="M3">
        <v>7</v>
      </c>
      <c r="N3" t="str">
        <f t="shared" si="0"/>
        <v>2020-Adrian Peterson</v>
      </c>
      <c r="R3" s="5"/>
    </row>
    <row r="4" spans="1:18" ht="19" x14ac:dyDescent="0.25">
      <c r="A4">
        <v>2020</v>
      </c>
      <c r="B4" t="s">
        <v>126</v>
      </c>
      <c r="C4" t="s">
        <v>39</v>
      </c>
      <c r="D4">
        <v>3.7</v>
      </c>
      <c r="E4">
        <v>31.25</v>
      </c>
      <c r="F4">
        <v>2.77</v>
      </c>
      <c r="G4">
        <v>96</v>
      </c>
      <c r="H4">
        <v>434</v>
      </c>
      <c r="I4">
        <v>48</v>
      </c>
      <c r="J4">
        <v>4.5</v>
      </c>
      <c r="K4">
        <v>0.51</v>
      </c>
      <c r="L4">
        <v>43.2</v>
      </c>
      <c r="M4">
        <v>2</v>
      </c>
      <c r="N4" t="str">
        <f t="shared" si="0"/>
        <v>2020-Alexander Mattison</v>
      </c>
      <c r="R4" s="5"/>
    </row>
    <row r="5" spans="1:18" ht="19" x14ac:dyDescent="0.25">
      <c r="A5">
        <v>2020</v>
      </c>
      <c r="B5" t="s">
        <v>581</v>
      </c>
      <c r="C5" t="s">
        <v>910</v>
      </c>
      <c r="D5">
        <v>3.66</v>
      </c>
      <c r="E5">
        <v>11.76</v>
      </c>
      <c r="F5">
        <v>2.8</v>
      </c>
      <c r="G5">
        <v>187</v>
      </c>
      <c r="H5">
        <v>932</v>
      </c>
      <c r="I5">
        <v>101</v>
      </c>
      <c r="J5">
        <v>5</v>
      </c>
      <c r="K5">
        <v>0.55000000000000004</v>
      </c>
      <c r="L5">
        <v>42.9</v>
      </c>
      <c r="M5">
        <v>16</v>
      </c>
      <c r="N5" t="str">
        <f t="shared" si="0"/>
        <v>2020-Alvin Kamara</v>
      </c>
      <c r="R5" s="5"/>
    </row>
    <row r="6" spans="1:18" ht="19" x14ac:dyDescent="0.25">
      <c r="A6">
        <v>2020</v>
      </c>
      <c r="B6" t="s">
        <v>69</v>
      </c>
      <c r="C6" t="s">
        <v>70</v>
      </c>
      <c r="D6">
        <v>3.78</v>
      </c>
      <c r="E6">
        <v>10</v>
      </c>
      <c r="F6">
        <v>2.81</v>
      </c>
      <c r="G6">
        <v>170</v>
      </c>
      <c r="H6">
        <v>795</v>
      </c>
      <c r="I6">
        <v>64</v>
      </c>
      <c r="J6">
        <v>4.7</v>
      </c>
      <c r="K6">
        <v>0.38</v>
      </c>
      <c r="L6">
        <v>40.200000000000003</v>
      </c>
      <c r="M6">
        <v>11</v>
      </c>
      <c r="N6" t="str">
        <f t="shared" si="0"/>
        <v>2020-Antonio Gibson</v>
      </c>
      <c r="R6" s="5"/>
    </row>
    <row r="7" spans="1:18" ht="19" x14ac:dyDescent="0.25">
      <c r="A7">
        <v>2020</v>
      </c>
      <c r="B7" t="s">
        <v>54</v>
      </c>
      <c r="C7" t="s">
        <v>55</v>
      </c>
      <c r="D7">
        <v>4.0199999999999996</v>
      </c>
      <c r="E7">
        <v>9.48</v>
      </c>
      <c r="F7">
        <v>2.89</v>
      </c>
      <c r="G7">
        <v>116</v>
      </c>
      <c r="H7">
        <v>530</v>
      </c>
      <c r="I7">
        <v>31</v>
      </c>
      <c r="J7">
        <v>4.5999999999999996</v>
      </c>
      <c r="K7">
        <v>0.27</v>
      </c>
      <c r="L7">
        <v>40.4</v>
      </c>
      <c r="M7">
        <v>1</v>
      </c>
      <c r="N7" t="str">
        <f t="shared" si="0"/>
        <v>2020-Austin Ekeler</v>
      </c>
      <c r="R7" s="5"/>
    </row>
    <row r="8" spans="1:18" ht="19" x14ac:dyDescent="0.25">
      <c r="A8">
        <v>2020</v>
      </c>
      <c r="B8" t="s">
        <v>915</v>
      </c>
      <c r="C8" t="s">
        <v>72</v>
      </c>
      <c r="D8">
        <v>4.51</v>
      </c>
      <c r="E8">
        <v>29.73</v>
      </c>
      <c r="F8">
        <v>2.78</v>
      </c>
      <c r="G8">
        <v>111</v>
      </c>
      <c r="H8">
        <v>368</v>
      </c>
      <c r="I8">
        <v>-10</v>
      </c>
      <c r="J8">
        <v>3.3</v>
      </c>
      <c r="K8">
        <v>-0.09</v>
      </c>
      <c r="L8">
        <v>37.799999999999997</v>
      </c>
      <c r="M8">
        <v>4</v>
      </c>
      <c r="N8" t="str">
        <f t="shared" si="0"/>
        <v>2020-Benny Snell</v>
      </c>
      <c r="R8" s="5"/>
    </row>
    <row r="9" spans="1:18" ht="19" x14ac:dyDescent="0.25">
      <c r="A9">
        <v>2020</v>
      </c>
      <c r="B9" t="s">
        <v>32</v>
      </c>
      <c r="C9" t="s">
        <v>33</v>
      </c>
      <c r="D9">
        <v>3.83</v>
      </c>
      <c r="E9">
        <v>14</v>
      </c>
      <c r="F9">
        <v>2.82</v>
      </c>
      <c r="G9">
        <v>100</v>
      </c>
      <c r="H9">
        <v>465</v>
      </c>
      <c r="I9">
        <v>17</v>
      </c>
      <c r="J9">
        <v>4.7</v>
      </c>
      <c r="K9">
        <v>0.17</v>
      </c>
      <c r="L9">
        <v>33.299999999999997</v>
      </c>
      <c r="M9">
        <v>1</v>
      </c>
      <c r="N9" t="str">
        <f t="shared" si="0"/>
        <v>2020-Brian Hill</v>
      </c>
      <c r="R9" s="5"/>
    </row>
    <row r="10" spans="1:18" ht="19" x14ac:dyDescent="0.25">
      <c r="A10">
        <v>2020</v>
      </c>
      <c r="B10" t="s">
        <v>63</v>
      </c>
      <c r="C10" t="s">
        <v>64</v>
      </c>
      <c r="D10">
        <v>4.01</v>
      </c>
      <c r="E10">
        <v>37.93</v>
      </c>
      <c r="F10">
        <v>2.74</v>
      </c>
      <c r="G10">
        <v>145</v>
      </c>
      <c r="H10">
        <v>625</v>
      </c>
      <c r="I10">
        <v>-12</v>
      </c>
      <c r="J10">
        <v>4.3</v>
      </c>
      <c r="K10">
        <v>-0.08</v>
      </c>
      <c r="L10">
        <v>33.799999999999997</v>
      </c>
      <c r="M10">
        <v>2</v>
      </c>
      <c r="N10" t="str">
        <f t="shared" si="0"/>
        <v>2020-Cam Akers</v>
      </c>
      <c r="R10" s="5"/>
    </row>
    <row r="11" spans="1:18" ht="19" x14ac:dyDescent="0.25">
      <c r="A11">
        <v>2020</v>
      </c>
      <c r="B11" t="s">
        <v>141</v>
      </c>
      <c r="C11" t="s">
        <v>88</v>
      </c>
      <c r="D11">
        <v>3.6</v>
      </c>
      <c r="E11">
        <v>8.25</v>
      </c>
      <c r="F11">
        <v>2.76</v>
      </c>
      <c r="G11">
        <v>97</v>
      </c>
      <c r="H11">
        <v>448</v>
      </c>
      <c r="I11">
        <v>6</v>
      </c>
      <c r="J11">
        <v>4.5999999999999996</v>
      </c>
      <c r="K11">
        <v>0.06</v>
      </c>
      <c r="L11">
        <v>35.5</v>
      </c>
      <c r="M11">
        <v>1</v>
      </c>
      <c r="N11" t="str">
        <f t="shared" si="0"/>
        <v>2020-Chase Edmonds</v>
      </c>
      <c r="R11" s="5"/>
    </row>
    <row r="12" spans="1:18" ht="19" x14ac:dyDescent="0.25">
      <c r="A12">
        <v>2020</v>
      </c>
      <c r="B12" t="s">
        <v>50</v>
      </c>
      <c r="C12" t="s">
        <v>51</v>
      </c>
      <c r="D12">
        <v>3.78</v>
      </c>
      <c r="E12">
        <v>11.35</v>
      </c>
      <c r="F12">
        <v>2.9</v>
      </c>
      <c r="G12">
        <v>141</v>
      </c>
      <c r="H12">
        <v>681</v>
      </c>
      <c r="I12">
        <v>52</v>
      </c>
      <c r="J12">
        <v>4.8</v>
      </c>
      <c r="K12">
        <v>0.37</v>
      </c>
      <c r="L12">
        <v>48.9</v>
      </c>
      <c r="M12">
        <v>5</v>
      </c>
      <c r="N12" t="str">
        <f t="shared" si="0"/>
        <v>2020-Chris Carson</v>
      </c>
      <c r="R12" s="5"/>
    </row>
    <row r="13" spans="1:18" ht="19" x14ac:dyDescent="0.25">
      <c r="A13">
        <v>2020</v>
      </c>
      <c r="B13" t="s">
        <v>61</v>
      </c>
      <c r="C13" t="s">
        <v>911</v>
      </c>
      <c r="D13">
        <v>3.81</v>
      </c>
      <c r="E13">
        <v>9.39</v>
      </c>
      <c r="F13">
        <v>2.82</v>
      </c>
      <c r="G13">
        <v>181</v>
      </c>
      <c r="H13">
        <v>803</v>
      </c>
      <c r="I13">
        <v>-52</v>
      </c>
      <c r="J13">
        <v>4.4000000000000004</v>
      </c>
      <c r="K13">
        <v>-0.28999999999999998</v>
      </c>
      <c r="L13">
        <v>33.700000000000003</v>
      </c>
      <c r="M13">
        <v>4</v>
      </c>
      <c r="N13" t="str">
        <f t="shared" si="0"/>
        <v>2020-Clyde Edwards-Helaire</v>
      </c>
      <c r="R13" s="5"/>
    </row>
    <row r="14" spans="1:18" ht="19" x14ac:dyDescent="0.25">
      <c r="A14">
        <v>2020</v>
      </c>
      <c r="B14" t="s">
        <v>92</v>
      </c>
      <c r="C14" t="s">
        <v>90</v>
      </c>
      <c r="D14">
        <v>3.81</v>
      </c>
      <c r="E14">
        <v>22.81</v>
      </c>
      <c r="F14">
        <v>2.76</v>
      </c>
      <c r="G14">
        <v>114</v>
      </c>
      <c r="H14">
        <v>521</v>
      </c>
      <c r="I14">
        <v>30</v>
      </c>
      <c r="J14">
        <v>4.5999999999999996</v>
      </c>
      <c r="K14">
        <v>0.26</v>
      </c>
      <c r="L14">
        <v>38.6</v>
      </c>
      <c r="M14">
        <v>8</v>
      </c>
      <c r="N14" t="str">
        <f t="shared" si="0"/>
        <v>2020-D'Andre Swift</v>
      </c>
      <c r="R14" s="5"/>
    </row>
    <row r="15" spans="1:18" ht="19" x14ac:dyDescent="0.25">
      <c r="A15">
        <v>2020</v>
      </c>
      <c r="B15" t="s">
        <v>490</v>
      </c>
      <c r="C15" t="s">
        <v>39</v>
      </c>
      <c r="D15">
        <v>3.74</v>
      </c>
      <c r="E15">
        <v>30.77</v>
      </c>
      <c r="F15">
        <v>2.87</v>
      </c>
      <c r="G15">
        <v>312</v>
      </c>
      <c r="H15">
        <v>1557</v>
      </c>
      <c r="I15">
        <v>252</v>
      </c>
      <c r="J15">
        <v>5</v>
      </c>
      <c r="K15">
        <v>0.82</v>
      </c>
      <c r="L15">
        <v>45.3</v>
      </c>
      <c r="M15">
        <v>16</v>
      </c>
      <c r="N15" t="str">
        <f t="shared" si="0"/>
        <v>2020-Dalvin Cook</v>
      </c>
      <c r="R15" s="5"/>
    </row>
    <row r="16" spans="1:18" ht="19" x14ac:dyDescent="0.25">
      <c r="A16">
        <v>2020</v>
      </c>
      <c r="B16" t="s">
        <v>80</v>
      </c>
      <c r="C16" t="s">
        <v>912</v>
      </c>
      <c r="D16">
        <v>3.59</v>
      </c>
      <c r="E16">
        <v>39.42</v>
      </c>
      <c r="F16">
        <v>2.73</v>
      </c>
      <c r="G16">
        <v>137</v>
      </c>
      <c r="H16">
        <v>691</v>
      </c>
      <c r="I16">
        <v>71</v>
      </c>
      <c r="J16">
        <v>5</v>
      </c>
      <c r="K16">
        <v>0.53</v>
      </c>
      <c r="L16">
        <v>40.700000000000003</v>
      </c>
      <c r="M16">
        <v>2</v>
      </c>
      <c r="N16" t="str">
        <f t="shared" si="0"/>
        <v>2020-Damien Harris</v>
      </c>
      <c r="R16" s="5"/>
    </row>
    <row r="17" spans="1:18" ht="19" x14ac:dyDescent="0.25">
      <c r="A17">
        <v>2020</v>
      </c>
      <c r="B17" t="s">
        <v>79</v>
      </c>
      <c r="C17" t="s">
        <v>64</v>
      </c>
      <c r="D17">
        <v>3.92</v>
      </c>
      <c r="E17">
        <v>30.43</v>
      </c>
      <c r="F17">
        <v>2.86</v>
      </c>
      <c r="G17">
        <v>138</v>
      </c>
      <c r="H17">
        <v>624</v>
      </c>
      <c r="I17">
        <v>27</v>
      </c>
      <c r="J17">
        <v>4.5</v>
      </c>
      <c r="K17">
        <v>0.2</v>
      </c>
      <c r="L17">
        <v>41.6</v>
      </c>
      <c r="M17">
        <v>5</v>
      </c>
      <c r="N17" t="str">
        <f t="shared" si="0"/>
        <v>2020-Darrell Henderson</v>
      </c>
      <c r="R17" s="5"/>
    </row>
    <row r="18" spans="1:18" ht="19" x14ac:dyDescent="0.25">
      <c r="A18">
        <v>2020</v>
      </c>
      <c r="B18" t="s">
        <v>73</v>
      </c>
      <c r="C18" t="s">
        <v>74</v>
      </c>
      <c r="D18">
        <v>3.34</v>
      </c>
      <c r="E18">
        <v>14.97</v>
      </c>
      <c r="F18">
        <v>2.59</v>
      </c>
      <c r="G18">
        <v>147</v>
      </c>
      <c r="H18">
        <v>691</v>
      </c>
      <c r="I18">
        <v>76</v>
      </c>
      <c r="J18">
        <v>4.7</v>
      </c>
      <c r="K18">
        <v>0.52</v>
      </c>
      <c r="L18">
        <v>38.1</v>
      </c>
      <c r="M18">
        <v>6</v>
      </c>
      <c r="N18" t="str">
        <f t="shared" si="0"/>
        <v>2020-David Johnson</v>
      </c>
      <c r="R18" s="5"/>
    </row>
    <row r="19" spans="1:18" ht="19" x14ac:dyDescent="0.25">
      <c r="A19">
        <v>2020</v>
      </c>
      <c r="B19" t="s">
        <v>40</v>
      </c>
      <c r="C19" t="s">
        <v>41</v>
      </c>
      <c r="D19">
        <v>3.71</v>
      </c>
      <c r="E19">
        <v>17</v>
      </c>
      <c r="F19">
        <v>2.8</v>
      </c>
      <c r="G19">
        <v>247</v>
      </c>
      <c r="H19">
        <v>1070</v>
      </c>
      <c r="I19">
        <v>114</v>
      </c>
      <c r="J19">
        <v>4.3</v>
      </c>
      <c r="K19">
        <v>0.47</v>
      </c>
      <c r="L19">
        <v>38.299999999999997</v>
      </c>
      <c r="M19">
        <v>8</v>
      </c>
      <c r="N19" t="str">
        <f t="shared" si="0"/>
        <v>2020-David Montgomery</v>
      </c>
      <c r="R19" s="5"/>
    </row>
    <row r="20" spans="1:18" ht="19" x14ac:dyDescent="0.25">
      <c r="A20">
        <v>2020</v>
      </c>
      <c r="B20" t="s">
        <v>481</v>
      </c>
      <c r="C20" t="s">
        <v>26</v>
      </c>
      <c r="D20">
        <v>3.57</v>
      </c>
      <c r="E20">
        <v>27.78</v>
      </c>
      <c r="F20">
        <v>2.76</v>
      </c>
      <c r="G20">
        <v>378</v>
      </c>
      <c r="H20">
        <v>2027</v>
      </c>
      <c r="I20">
        <v>412</v>
      </c>
      <c r="J20">
        <v>5.4</v>
      </c>
      <c r="K20">
        <v>1.1200000000000001</v>
      </c>
      <c r="L20">
        <v>45.4</v>
      </c>
      <c r="M20">
        <v>17</v>
      </c>
      <c r="N20" t="str">
        <f t="shared" si="0"/>
        <v>2020-Derrick Henry</v>
      </c>
      <c r="R20" s="5"/>
    </row>
    <row r="21" spans="1:18" ht="19" x14ac:dyDescent="0.25">
      <c r="A21">
        <v>2020</v>
      </c>
      <c r="B21" t="s">
        <v>20</v>
      </c>
      <c r="C21" t="s">
        <v>21</v>
      </c>
      <c r="D21">
        <v>3.92</v>
      </c>
      <c r="E21">
        <v>4.49</v>
      </c>
      <c r="F21">
        <v>2.96</v>
      </c>
      <c r="G21">
        <v>156</v>
      </c>
      <c r="H21">
        <v>687</v>
      </c>
      <c r="I21">
        <v>43</v>
      </c>
      <c r="J21">
        <v>4.4000000000000004</v>
      </c>
      <c r="K21">
        <v>0.28999999999999998</v>
      </c>
      <c r="L21">
        <v>36</v>
      </c>
      <c r="M21">
        <v>2</v>
      </c>
      <c r="N21" t="str">
        <f t="shared" si="0"/>
        <v>2020-Devin Singletary</v>
      </c>
      <c r="R21" s="5"/>
    </row>
    <row r="22" spans="1:18" ht="19" x14ac:dyDescent="0.25">
      <c r="A22">
        <v>2020</v>
      </c>
      <c r="B22" t="s">
        <v>285</v>
      </c>
      <c r="C22" t="s">
        <v>908</v>
      </c>
      <c r="D22">
        <v>3.39</v>
      </c>
      <c r="E22">
        <v>17.2</v>
      </c>
      <c r="F22">
        <v>2.5</v>
      </c>
      <c r="G22">
        <v>93</v>
      </c>
      <c r="H22">
        <v>423</v>
      </c>
      <c r="I22">
        <v>48</v>
      </c>
      <c r="J22">
        <v>4.5</v>
      </c>
      <c r="K22">
        <v>0.52</v>
      </c>
      <c r="L22">
        <v>39.799999999999997</v>
      </c>
      <c r="M22">
        <v>3</v>
      </c>
      <c r="N22" t="str">
        <f t="shared" si="0"/>
        <v>2020-Devontae Booker</v>
      </c>
      <c r="R22" s="5"/>
    </row>
    <row r="23" spans="1:18" ht="19" x14ac:dyDescent="0.25">
      <c r="A23">
        <v>2020</v>
      </c>
      <c r="B23" t="s">
        <v>56</v>
      </c>
      <c r="C23" t="s">
        <v>37</v>
      </c>
      <c r="D23">
        <v>3.71</v>
      </c>
      <c r="E23">
        <v>22.95</v>
      </c>
      <c r="F23">
        <v>2.63</v>
      </c>
      <c r="G23">
        <v>244</v>
      </c>
      <c r="H23">
        <v>979</v>
      </c>
      <c r="I23">
        <v>16</v>
      </c>
      <c r="J23">
        <v>4</v>
      </c>
      <c r="K23">
        <v>7.0000000000000007E-2</v>
      </c>
      <c r="L23">
        <v>42.9</v>
      </c>
      <c r="M23">
        <v>6</v>
      </c>
      <c r="N23" t="str">
        <f t="shared" si="0"/>
        <v>2020-Ezekiel Elliott</v>
      </c>
      <c r="R23" s="5"/>
    </row>
    <row r="24" spans="1:18" ht="19" x14ac:dyDescent="0.25">
      <c r="A24">
        <v>2020</v>
      </c>
      <c r="B24" t="s">
        <v>67</v>
      </c>
      <c r="C24" t="s">
        <v>68</v>
      </c>
      <c r="D24">
        <v>4.13</v>
      </c>
      <c r="E24">
        <v>12.83</v>
      </c>
      <c r="F24">
        <v>2.64</v>
      </c>
      <c r="G24">
        <v>187</v>
      </c>
      <c r="H24">
        <v>653</v>
      </c>
      <c r="I24">
        <v>-110</v>
      </c>
      <c r="J24">
        <v>3.5</v>
      </c>
      <c r="K24">
        <v>-0.59</v>
      </c>
      <c r="L24">
        <v>34.1</v>
      </c>
      <c r="M24">
        <v>2</v>
      </c>
      <c r="N24" t="str">
        <f t="shared" si="0"/>
        <v>2020-Frank Gore</v>
      </c>
      <c r="R24" s="5"/>
    </row>
    <row r="25" spans="1:18" ht="19" x14ac:dyDescent="0.25">
      <c r="A25">
        <v>2020</v>
      </c>
      <c r="B25" t="s">
        <v>85</v>
      </c>
      <c r="C25" t="s">
        <v>86</v>
      </c>
      <c r="D25">
        <v>4.45</v>
      </c>
      <c r="E25">
        <v>12.1</v>
      </c>
      <c r="F25">
        <v>2.69</v>
      </c>
      <c r="G25">
        <v>124</v>
      </c>
      <c r="H25">
        <v>416</v>
      </c>
      <c r="I25">
        <v>-81</v>
      </c>
      <c r="J25">
        <v>3.4</v>
      </c>
      <c r="K25">
        <v>-0.66</v>
      </c>
      <c r="L25">
        <v>34.1</v>
      </c>
      <c r="M25">
        <v>3</v>
      </c>
      <c r="N25" t="str">
        <f t="shared" si="0"/>
        <v>2020-Giovani Bernard</v>
      </c>
      <c r="R25" s="5"/>
    </row>
    <row r="26" spans="1:18" ht="19" x14ac:dyDescent="0.25">
      <c r="A26">
        <v>2020</v>
      </c>
      <c r="B26" t="s">
        <v>29</v>
      </c>
      <c r="C26" t="s">
        <v>23</v>
      </c>
      <c r="D26">
        <v>3.2</v>
      </c>
      <c r="E26">
        <v>34.03</v>
      </c>
      <c r="F26">
        <v>2.68</v>
      </c>
      <c r="G26">
        <v>144</v>
      </c>
      <c r="H26">
        <v>723</v>
      </c>
      <c r="I26">
        <v>163</v>
      </c>
      <c r="J26">
        <v>5</v>
      </c>
      <c r="K26">
        <v>1.1399999999999999</v>
      </c>
      <c r="L26">
        <v>51.7</v>
      </c>
      <c r="M26">
        <v>6</v>
      </c>
      <c r="N26" t="str">
        <f t="shared" si="0"/>
        <v>2020-Gus Edwards</v>
      </c>
      <c r="R26" s="5"/>
    </row>
    <row r="27" spans="1:18" ht="19" x14ac:dyDescent="0.25">
      <c r="A27">
        <v>2020</v>
      </c>
      <c r="B27" t="s">
        <v>156</v>
      </c>
      <c r="C27" t="s">
        <v>70</v>
      </c>
      <c r="D27">
        <v>3.91</v>
      </c>
      <c r="E27">
        <v>1.18</v>
      </c>
      <c r="F27">
        <v>2.64</v>
      </c>
      <c r="G27">
        <v>85</v>
      </c>
      <c r="H27">
        <v>365</v>
      </c>
      <c r="I27">
        <v>-36</v>
      </c>
      <c r="J27">
        <v>4.3</v>
      </c>
      <c r="K27">
        <v>-0.42</v>
      </c>
      <c r="L27">
        <v>31.8</v>
      </c>
      <c r="M27">
        <v>1</v>
      </c>
      <c r="N27" t="str">
        <f t="shared" si="0"/>
        <v>2020-J.D. McKissic</v>
      </c>
      <c r="R27" s="5"/>
    </row>
    <row r="28" spans="1:18" ht="19" x14ac:dyDescent="0.25">
      <c r="A28">
        <v>2020</v>
      </c>
      <c r="B28" t="s">
        <v>22</v>
      </c>
      <c r="C28" t="s">
        <v>23</v>
      </c>
      <c r="D28">
        <v>3.27</v>
      </c>
      <c r="E28">
        <v>23.13</v>
      </c>
      <c r="F28">
        <v>2.93</v>
      </c>
      <c r="G28">
        <v>134</v>
      </c>
      <c r="H28">
        <v>805</v>
      </c>
      <c r="I28">
        <v>222</v>
      </c>
      <c r="J28">
        <v>6</v>
      </c>
      <c r="K28">
        <v>1.67</v>
      </c>
      <c r="L28">
        <v>44.4</v>
      </c>
      <c r="M28">
        <v>9</v>
      </c>
      <c r="N28" t="str">
        <f t="shared" si="0"/>
        <v>2020-J.K. Dobbins</v>
      </c>
      <c r="R28" s="5"/>
    </row>
    <row r="29" spans="1:18" ht="19" x14ac:dyDescent="0.25">
      <c r="A29">
        <v>2020</v>
      </c>
      <c r="B29" t="s">
        <v>82</v>
      </c>
      <c r="C29" t="s">
        <v>907</v>
      </c>
      <c r="D29">
        <v>3.65</v>
      </c>
      <c r="E29">
        <v>19.329999999999998</v>
      </c>
      <c r="F29">
        <v>2.5299999999999998</v>
      </c>
      <c r="G29">
        <v>119</v>
      </c>
      <c r="H29">
        <v>505</v>
      </c>
      <c r="I29">
        <v>25</v>
      </c>
      <c r="J29">
        <v>4.2</v>
      </c>
      <c r="K29">
        <v>0.21</v>
      </c>
      <c r="L29">
        <v>39.799999999999997</v>
      </c>
      <c r="M29">
        <v>2</v>
      </c>
      <c r="N29" t="str">
        <f t="shared" si="0"/>
        <v>2020-Jamaal Williams</v>
      </c>
      <c r="R29" s="5"/>
    </row>
    <row r="30" spans="1:18" ht="19" x14ac:dyDescent="0.25">
      <c r="A30">
        <v>2020</v>
      </c>
      <c r="B30" t="s">
        <v>71</v>
      </c>
      <c r="C30" t="s">
        <v>72</v>
      </c>
      <c r="D30">
        <v>4.05</v>
      </c>
      <c r="E30">
        <v>19.53</v>
      </c>
      <c r="F30">
        <v>2.94</v>
      </c>
      <c r="G30">
        <v>169</v>
      </c>
      <c r="H30">
        <v>721</v>
      </c>
      <c r="I30">
        <v>39</v>
      </c>
      <c r="J30">
        <v>4.3</v>
      </c>
      <c r="K30">
        <v>0.24</v>
      </c>
      <c r="L30">
        <v>36.6</v>
      </c>
      <c r="M30">
        <v>6</v>
      </c>
      <c r="N30" t="str">
        <f t="shared" si="0"/>
        <v>2020-James Conner</v>
      </c>
      <c r="R30" s="5"/>
    </row>
    <row r="31" spans="1:18" ht="19" x14ac:dyDescent="0.25">
      <c r="A31">
        <v>2020</v>
      </c>
      <c r="B31" t="s">
        <v>30</v>
      </c>
      <c r="C31" t="s">
        <v>31</v>
      </c>
      <c r="D31">
        <v>3.65</v>
      </c>
      <c r="E31">
        <v>20.420000000000002</v>
      </c>
      <c r="F31">
        <v>2.73</v>
      </c>
      <c r="G31">
        <v>240</v>
      </c>
      <c r="H31">
        <v>1070</v>
      </c>
      <c r="I31">
        <v>41</v>
      </c>
      <c r="J31">
        <v>4.5</v>
      </c>
      <c r="K31">
        <v>0.18</v>
      </c>
      <c r="L31">
        <v>36.6</v>
      </c>
      <c r="M31">
        <v>7</v>
      </c>
      <c r="N31" t="str">
        <f t="shared" si="0"/>
        <v>2020-James Robinson</v>
      </c>
      <c r="R31" s="5"/>
    </row>
    <row r="32" spans="1:18" ht="19" x14ac:dyDescent="0.25">
      <c r="A32">
        <v>2020</v>
      </c>
      <c r="B32" t="s">
        <v>52</v>
      </c>
      <c r="C32" t="s">
        <v>913</v>
      </c>
      <c r="D32">
        <v>3.64</v>
      </c>
      <c r="E32">
        <v>32.54</v>
      </c>
      <c r="F32">
        <v>2.7</v>
      </c>
      <c r="G32">
        <v>126</v>
      </c>
      <c r="H32">
        <v>600</v>
      </c>
      <c r="I32">
        <v>74</v>
      </c>
      <c r="J32">
        <v>4.8</v>
      </c>
      <c r="K32">
        <v>0.59</v>
      </c>
      <c r="L32">
        <v>44</v>
      </c>
      <c r="M32">
        <v>7</v>
      </c>
      <c r="N32" t="str">
        <f t="shared" si="0"/>
        <v>2020-Jeff Wilson</v>
      </c>
      <c r="R32" s="5"/>
    </row>
    <row r="33" spans="1:18" ht="19" x14ac:dyDescent="0.25">
      <c r="A33">
        <v>2020</v>
      </c>
      <c r="B33" t="s">
        <v>91</v>
      </c>
      <c r="C33" t="s">
        <v>86</v>
      </c>
      <c r="D33">
        <v>4.46</v>
      </c>
      <c r="E33">
        <v>8.4</v>
      </c>
      <c r="F33">
        <v>2.79</v>
      </c>
      <c r="G33">
        <v>119</v>
      </c>
      <c r="H33">
        <v>428</v>
      </c>
      <c r="I33">
        <v>-29</v>
      </c>
      <c r="J33">
        <v>3.6</v>
      </c>
      <c r="K33">
        <v>-0.25</v>
      </c>
      <c r="L33">
        <v>40.5</v>
      </c>
      <c r="M33">
        <v>3</v>
      </c>
      <c r="N33" t="str">
        <f t="shared" si="0"/>
        <v>2020-Joe Mixon</v>
      </c>
      <c r="R33" s="5"/>
    </row>
    <row r="34" spans="1:18" ht="19" x14ac:dyDescent="0.25">
      <c r="A34">
        <v>2020</v>
      </c>
      <c r="B34" t="s">
        <v>57</v>
      </c>
      <c r="C34" t="s">
        <v>58</v>
      </c>
      <c r="D34">
        <v>3.51</v>
      </c>
      <c r="E34">
        <v>29.74</v>
      </c>
      <c r="F34">
        <v>2.88</v>
      </c>
      <c r="G34">
        <v>232</v>
      </c>
      <c r="H34">
        <v>1169</v>
      </c>
      <c r="I34">
        <v>180</v>
      </c>
      <c r="J34">
        <v>5</v>
      </c>
      <c r="K34">
        <v>0.78</v>
      </c>
      <c r="L34">
        <v>45</v>
      </c>
      <c r="M34">
        <v>11</v>
      </c>
      <c r="N34" t="str">
        <f t="shared" si="0"/>
        <v>2020-Jonathan Taylor</v>
      </c>
      <c r="R34" s="5"/>
    </row>
    <row r="35" spans="1:18" ht="19" x14ac:dyDescent="0.25">
      <c r="A35">
        <v>2020</v>
      </c>
      <c r="B35" t="s">
        <v>108</v>
      </c>
      <c r="C35" t="s">
        <v>908</v>
      </c>
      <c r="D35">
        <v>3.99</v>
      </c>
      <c r="E35">
        <v>25.64</v>
      </c>
      <c r="F35">
        <v>2.73</v>
      </c>
      <c r="G35">
        <v>273</v>
      </c>
      <c r="H35">
        <v>1065</v>
      </c>
      <c r="I35">
        <v>42</v>
      </c>
      <c r="J35">
        <v>3.9</v>
      </c>
      <c r="K35">
        <v>0.16</v>
      </c>
      <c r="L35">
        <v>41.5</v>
      </c>
      <c r="M35">
        <v>12</v>
      </c>
      <c r="N35" t="str">
        <f t="shared" si="0"/>
        <v>2020-Josh Jacobs</v>
      </c>
      <c r="R35" s="5"/>
    </row>
    <row r="36" spans="1:18" ht="19" x14ac:dyDescent="0.25">
      <c r="A36">
        <v>2020</v>
      </c>
      <c r="B36" t="s">
        <v>95</v>
      </c>
      <c r="C36" t="s">
        <v>55</v>
      </c>
      <c r="D36">
        <v>4.62</v>
      </c>
      <c r="E36">
        <v>20.72</v>
      </c>
      <c r="F36">
        <v>2.67</v>
      </c>
      <c r="G36">
        <v>111</v>
      </c>
      <c r="H36">
        <v>354</v>
      </c>
      <c r="I36">
        <v>-58</v>
      </c>
      <c r="J36">
        <v>3.2</v>
      </c>
      <c r="K36">
        <v>-0.54</v>
      </c>
      <c r="L36">
        <v>26.6</v>
      </c>
      <c r="M36">
        <v>2</v>
      </c>
      <c r="N36" t="str">
        <f t="shared" si="0"/>
        <v>2020-Joshua Kelley</v>
      </c>
      <c r="R36" s="5"/>
    </row>
    <row r="37" spans="1:18" ht="19" x14ac:dyDescent="0.25">
      <c r="A37">
        <v>2020</v>
      </c>
      <c r="B37" t="s">
        <v>130</v>
      </c>
      <c r="C37" t="s">
        <v>55</v>
      </c>
      <c r="D37">
        <v>4.5</v>
      </c>
      <c r="E37">
        <v>19.78</v>
      </c>
      <c r="F37">
        <v>2.69</v>
      </c>
      <c r="G37">
        <v>91</v>
      </c>
      <c r="H37">
        <v>303</v>
      </c>
      <c r="I37">
        <v>-39</v>
      </c>
      <c r="J37">
        <v>3.3</v>
      </c>
      <c r="K37">
        <v>-0.44</v>
      </c>
      <c r="L37">
        <v>42.7</v>
      </c>
      <c r="M37">
        <v>3</v>
      </c>
      <c r="N37" t="str">
        <f t="shared" si="0"/>
        <v>2020-Kalen Ballage</v>
      </c>
      <c r="R37" s="5"/>
    </row>
    <row r="38" spans="1:18" ht="19" x14ac:dyDescent="0.25">
      <c r="A38">
        <v>2020</v>
      </c>
      <c r="B38" t="s">
        <v>45</v>
      </c>
      <c r="C38" t="s">
        <v>28</v>
      </c>
      <c r="D38">
        <v>4.01</v>
      </c>
      <c r="E38">
        <v>31.31</v>
      </c>
      <c r="F38">
        <v>2.87</v>
      </c>
      <c r="G38">
        <v>198</v>
      </c>
      <c r="H38">
        <v>841</v>
      </c>
      <c r="I38">
        <v>72</v>
      </c>
      <c r="J38">
        <v>4.2</v>
      </c>
      <c r="K38">
        <v>0.37</v>
      </c>
      <c r="L38">
        <v>42.4</v>
      </c>
      <c r="M38">
        <v>6</v>
      </c>
      <c r="N38" t="str">
        <f t="shared" si="0"/>
        <v>2020-Kareem Hunt</v>
      </c>
      <c r="R38" s="5"/>
    </row>
    <row r="39" spans="1:18" ht="19" x14ac:dyDescent="0.25">
      <c r="A39">
        <v>2020</v>
      </c>
      <c r="B39" t="s">
        <v>87</v>
      </c>
      <c r="C39" t="s">
        <v>88</v>
      </c>
      <c r="D39">
        <v>3.97</v>
      </c>
      <c r="E39">
        <v>15.06</v>
      </c>
      <c r="F39">
        <v>2.78</v>
      </c>
      <c r="G39">
        <v>239</v>
      </c>
      <c r="H39">
        <v>955</v>
      </c>
      <c r="I39">
        <v>-45</v>
      </c>
      <c r="J39">
        <v>4</v>
      </c>
      <c r="K39">
        <v>-0.19</v>
      </c>
      <c r="L39">
        <v>32.299999999999997</v>
      </c>
      <c r="M39">
        <v>10</v>
      </c>
      <c r="N39" t="str">
        <f t="shared" si="0"/>
        <v>2020-Kenyan Drake</v>
      </c>
      <c r="R39" s="5"/>
    </row>
    <row r="40" spans="1:18" ht="19" x14ac:dyDescent="0.25">
      <c r="A40">
        <v>2020</v>
      </c>
      <c r="B40" t="s">
        <v>75</v>
      </c>
      <c r="C40" t="s">
        <v>910</v>
      </c>
      <c r="D40">
        <v>3.33</v>
      </c>
      <c r="E40">
        <v>36.299999999999997</v>
      </c>
      <c r="F40">
        <v>2.59</v>
      </c>
      <c r="G40">
        <v>146</v>
      </c>
      <c r="H40">
        <v>656</v>
      </c>
      <c r="I40">
        <v>22</v>
      </c>
      <c r="J40">
        <v>4.5</v>
      </c>
      <c r="K40">
        <v>0.15</v>
      </c>
      <c r="L40">
        <v>40.700000000000003</v>
      </c>
      <c r="M40">
        <v>4</v>
      </c>
      <c r="N40" t="str">
        <f t="shared" si="0"/>
        <v>2020-Latavius Murray</v>
      </c>
      <c r="R40" s="5"/>
    </row>
    <row r="41" spans="1:18" ht="19" x14ac:dyDescent="0.25">
      <c r="A41">
        <v>2020</v>
      </c>
      <c r="B41" t="s">
        <v>103</v>
      </c>
      <c r="C41" t="s">
        <v>909</v>
      </c>
      <c r="D41">
        <v>4.1900000000000004</v>
      </c>
      <c r="E41">
        <v>10.31</v>
      </c>
      <c r="F41">
        <v>2.76</v>
      </c>
      <c r="G41">
        <v>97</v>
      </c>
      <c r="H41">
        <v>367</v>
      </c>
      <c r="I41">
        <v>-37</v>
      </c>
      <c r="J41">
        <v>3.8</v>
      </c>
      <c r="K41">
        <v>-0.38</v>
      </c>
      <c r="L41">
        <v>30.2</v>
      </c>
      <c r="M41">
        <v>6</v>
      </c>
      <c r="N41" t="str">
        <f t="shared" si="0"/>
        <v>2020-Leonard Fournette</v>
      </c>
      <c r="R41" s="5"/>
    </row>
    <row r="42" spans="1:18" ht="19" x14ac:dyDescent="0.25">
      <c r="A42">
        <v>2020</v>
      </c>
      <c r="B42" t="s">
        <v>96</v>
      </c>
      <c r="C42" t="s">
        <v>64</v>
      </c>
      <c r="D42">
        <v>3.87</v>
      </c>
      <c r="E42">
        <v>17.82</v>
      </c>
      <c r="F42">
        <v>2.77</v>
      </c>
      <c r="G42">
        <v>101</v>
      </c>
      <c r="H42">
        <v>419</v>
      </c>
      <c r="I42">
        <v>-45</v>
      </c>
      <c r="J42">
        <v>4.0999999999999996</v>
      </c>
      <c r="K42">
        <v>-0.45</v>
      </c>
      <c r="L42">
        <v>38.4</v>
      </c>
      <c r="M42">
        <v>5</v>
      </c>
      <c r="N42" t="str">
        <f t="shared" si="0"/>
        <v>2020-Malcolm Brown</v>
      </c>
      <c r="R42" s="5"/>
    </row>
    <row r="43" spans="1:18" ht="19" x14ac:dyDescent="0.25">
      <c r="A43">
        <v>2020</v>
      </c>
      <c r="B43" t="s">
        <v>59</v>
      </c>
      <c r="C43" t="s">
        <v>60</v>
      </c>
      <c r="D43">
        <v>3.94</v>
      </c>
      <c r="E43">
        <v>19.53</v>
      </c>
      <c r="F43">
        <v>2.97</v>
      </c>
      <c r="G43">
        <v>215</v>
      </c>
      <c r="H43">
        <v>986</v>
      </c>
      <c r="I43">
        <v>46</v>
      </c>
      <c r="J43">
        <v>4.5999999999999996</v>
      </c>
      <c r="K43">
        <v>0.22</v>
      </c>
      <c r="L43">
        <v>37.1</v>
      </c>
      <c r="M43">
        <v>9</v>
      </c>
      <c r="N43" t="str">
        <f t="shared" si="0"/>
        <v>2020-Melvin Gordon</v>
      </c>
      <c r="R43" s="5"/>
    </row>
    <row r="44" spans="1:18" ht="19" x14ac:dyDescent="0.25">
      <c r="A44">
        <v>2020</v>
      </c>
      <c r="B44" t="s">
        <v>42</v>
      </c>
      <c r="C44" t="s">
        <v>43</v>
      </c>
      <c r="D44">
        <v>4.1500000000000004</v>
      </c>
      <c r="E44">
        <v>32.729999999999997</v>
      </c>
      <c r="F44">
        <v>2.84</v>
      </c>
      <c r="G44">
        <v>165</v>
      </c>
      <c r="H44">
        <v>642</v>
      </c>
      <c r="I44">
        <v>15</v>
      </c>
      <c r="J44">
        <v>3.9</v>
      </c>
      <c r="K44">
        <v>0.09</v>
      </c>
      <c r="L44">
        <v>37.9</v>
      </c>
      <c r="M44">
        <v>6</v>
      </c>
      <c r="N44" t="str">
        <f t="shared" si="0"/>
        <v>2020-Mike Davis</v>
      </c>
      <c r="R44" s="5"/>
    </row>
    <row r="45" spans="1:18" ht="19" x14ac:dyDescent="0.25">
      <c r="A45">
        <v>2020</v>
      </c>
      <c r="B45" t="s">
        <v>46</v>
      </c>
      <c r="C45" t="s">
        <v>47</v>
      </c>
      <c r="D45">
        <v>3.51</v>
      </c>
      <c r="E45">
        <v>8.5399999999999991</v>
      </c>
      <c r="F45">
        <v>2.92</v>
      </c>
      <c r="G45">
        <v>164</v>
      </c>
      <c r="H45">
        <v>867</v>
      </c>
      <c r="I45">
        <v>68</v>
      </c>
      <c r="J45">
        <v>5.3</v>
      </c>
      <c r="K45">
        <v>0.42</v>
      </c>
      <c r="L45">
        <v>35.799999999999997</v>
      </c>
      <c r="M45">
        <v>6</v>
      </c>
      <c r="N45" t="str">
        <f t="shared" si="0"/>
        <v>2020-Miles Sanders</v>
      </c>
      <c r="R45" s="5"/>
    </row>
    <row r="46" spans="1:18" ht="19" x14ac:dyDescent="0.25">
      <c r="A46">
        <v>2020</v>
      </c>
      <c r="B46" t="s">
        <v>77</v>
      </c>
      <c r="C46" t="s">
        <v>78</v>
      </c>
      <c r="D46">
        <v>3.5</v>
      </c>
      <c r="E46">
        <v>23.24</v>
      </c>
      <c r="F46">
        <v>2.76</v>
      </c>
      <c r="G46">
        <v>142</v>
      </c>
      <c r="H46">
        <v>584</v>
      </c>
      <c r="I46">
        <v>35</v>
      </c>
      <c r="J46">
        <v>4.0999999999999996</v>
      </c>
      <c r="K46">
        <v>0.25</v>
      </c>
      <c r="L46">
        <v>39.299999999999997</v>
      </c>
      <c r="M46">
        <v>3</v>
      </c>
      <c r="N46" t="str">
        <f t="shared" si="0"/>
        <v>2020-Myles Gaskin</v>
      </c>
      <c r="R46" s="5"/>
    </row>
    <row r="47" spans="1:18" ht="19" x14ac:dyDescent="0.25">
      <c r="A47">
        <v>2020</v>
      </c>
      <c r="B47" t="s">
        <v>483</v>
      </c>
      <c r="C47" t="s">
        <v>28</v>
      </c>
      <c r="D47">
        <v>3.42</v>
      </c>
      <c r="E47">
        <v>31.58</v>
      </c>
      <c r="F47">
        <v>3.09</v>
      </c>
      <c r="G47">
        <v>190</v>
      </c>
      <c r="H47">
        <v>1067</v>
      </c>
      <c r="I47">
        <v>327</v>
      </c>
      <c r="J47">
        <v>5.6</v>
      </c>
      <c r="K47">
        <v>1.75</v>
      </c>
      <c r="L47">
        <v>40.6</v>
      </c>
      <c r="M47">
        <v>12</v>
      </c>
      <c r="N47" t="str">
        <f t="shared" si="0"/>
        <v>2020-Nick Chubb</v>
      </c>
      <c r="R47" s="5"/>
    </row>
    <row r="48" spans="1:18" ht="19" x14ac:dyDescent="0.25">
      <c r="A48">
        <v>2020</v>
      </c>
      <c r="B48" t="s">
        <v>148</v>
      </c>
      <c r="C48" t="s">
        <v>58</v>
      </c>
      <c r="D48">
        <v>3.79</v>
      </c>
      <c r="E48">
        <v>12.36</v>
      </c>
      <c r="F48">
        <v>2.77</v>
      </c>
      <c r="G48">
        <v>89</v>
      </c>
      <c r="H48">
        <v>380</v>
      </c>
      <c r="I48">
        <v>9</v>
      </c>
      <c r="J48">
        <v>4.3</v>
      </c>
      <c r="K48">
        <v>0.11</v>
      </c>
      <c r="L48">
        <v>40.9</v>
      </c>
      <c r="M48">
        <v>3</v>
      </c>
      <c r="N48" t="str">
        <f t="shared" si="0"/>
        <v>2020-Nyheim Hines</v>
      </c>
      <c r="R48" s="5"/>
    </row>
    <row r="49" spans="1:18" ht="19" x14ac:dyDescent="0.25">
      <c r="A49">
        <v>2020</v>
      </c>
      <c r="B49" t="s">
        <v>116</v>
      </c>
      <c r="C49" t="s">
        <v>70</v>
      </c>
      <c r="D49">
        <v>4.3899999999999997</v>
      </c>
      <c r="E49">
        <v>42.55</v>
      </c>
      <c r="F49">
        <v>2.68</v>
      </c>
      <c r="G49">
        <v>94</v>
      </c>
      <c r="H49">
        <v>258</v>
      </c>
      <c r="I49">
        <v>-57</v>
      </c>
      <c r="J49">
        <v>2.7</v>
      </c>
      <c r="K49">
        <v>-0.6</v>
      </c>
      <c r="L49">
        <v>30.9</v>
      </c>
      <c r="M49">
        <v>4</v>
      </c>
      <c r="N49" t="str">
        <f>TRIM(CONCATENATE(A49,"-",B49))</f>
        <v>2020-Peyton Barber</v>
      </c>
      <c r="R49" s="5"/>
    </row>
    <row r="50" spans="1:18" ht="19" x14ac:dyDescent="0.25">
      <c r="A50">
        <v>2020</v>
      </c>
      <c r="B50" t="s">
        <v>94</v>
      </c>
      <c r="C50" t="s">
        <v>60</v>
      </c>
      <c r="D50">
        <v>4.1100000000000003</v>
      </c>
      <c r="E50">
        <v>16.95</v>
      </c>
      <c r="F50">
        <v>3.01</v>
      </c>
      <c r="G50">
        <v>118</v>
      </c>
      <c r="H50">
        <v>502</v>
      </c>
      <c r="I50">
        <v>21</v>
      </c>
      <c r="J50">
        <v>4.3</v>
      </c>
      <c r="K50">
        <v>0.2</v>
      </c>
      <c r="L50">
        <v>39.4</v>
      </c>
      <c r="M50">
        <v>1</v>
      </c>
      <c r="N50" t="str">
        <f t="shared" ref="N50:N56" si="1">CONCATENATE(A50,"-",B50)</f>
        <v>2020-Phillip Lindsay</v>
      </c>
      <c r="R50" s="5"/>
    </row>
    <row r="51" spans="1:18" ht="19" x14ac:dyDescent="0.25">
      <c r="A51">
        <v>2020</v>
      </c>
      <c r="B51" t="s">
        <v>93</v>
      </c>
      <c r="C51" t="s">
        <v>913</v>
      </c>
      <c r="D51">
        <v>3.89</v>
      </c>
      <c r="E51">
        <v>18.27</v>
      </c>
      <c r="F51">
        <v>2.92</v>
      </c>
      <c r="G51">
        <v>104</v>
      </c>
      <c r="H51">
        <v>521</v>
      </c>
      <c r="I51">
        <v>71</v>
      </c>
      <c r="J51">
        <v>5</v>
      </c>
      <c r="K51">
        <v>0.69</v>
      </c>
      <c r="L51">
        <v>36.9</v>
      </c>
      <c r="M51">
        <v>2</v>
      </c>
      <c r="N51" t="str">
        <f t="shared" si="1"/>
        <v>2020-Raheem Mostert</v>
      </c>
      <c r="R51" s="5"/>
    </row>
    <row r="52" spans="1:18" ht="19" x14ac:dyDescent="0.25">
      <c r="A52">
        <v>2020</v>
      </c>
      <c r="B52" t="s">
        <v>15</v>
      </c>
      <c r="C52" t="s">
        <v>909</v>
      </c>
      <c r="D52">
        <v>3.17</v>
      </c>
      <c r="E52">
        <v>21.88</v>
      </c>
      <c r="F52">
        <v>2.5</v>
      </c>
      <c r="G52">
        <v>192</v>
      </c>
      <c r="H52">
        <v>978</v>
      </c>
      <c r="I52">
        <v>219</v>
      </c>
      <c r="J52">
        <v>5.0999999999999996</v>
      </c>
      <c r="K52">
        <v>1.1399999999999999</v>
      </c>
      <c r="L52">
        <v>44.8</v>
      </c>
      <c r="M52">
        <v>7</v>
      </c>
      <c r="N52" t="str">
        <f t="shared" si="1"/>
        <v>2020-Ronald Jones II</v>
      </c>
      <c r="R52" s="5"/>
    </row>
    <row r="53" spans="1:18" ht="19" x14ac:dyDescent="0.25">
      <c r="A53">
        <v>2020</v>
      </c>
      <c r="B53" t="s">
        <v>84</v>
      </c>
      <c r="C53" t="s">
        <v>33</v>
      </c>
      <c r="D53">
        <v>4.6399999999999997</v>
      </c>
      <c r="E53">
        <v>21.54</v>
      </c>
      <c r="F53">
        <v>2.85</v>
      </c>
      <c r="G53">
        <v>195</v>
      </c>
      <c r="H53">
        <v>678</v>
      </c>
      <c r="I53">
        <v>-108</v>
      </c>
      <c r="J53">
        <v>3.5</v>
      </c>
      <c r="K53">
        <v>-0.56000000000000005</v>
      </c>
      <c r="L53">
        <v>32.799999999999997</v>
      </c>
      <c r="M53">
        <v>9</v>
      </c>
      <c r="N53" t="str">
        <f t="shared" si="1"/>
        <v>2020-Todd Gurley</v>
      </c>
      <c r="R53" s="5"/>
    </row>
    <row r="54" spans="1:18" ht="19" x14ac:dyDescent="0.25">
      <c r="A54">
        <v>2020</v>
      </c>
      <c r="B54" t="s">
        <v>36</v>
      </c>
      <c r="C54" t="s">
        <v>37</v>
      </c>
      <c r="D54">
        <v>3.74</v>
      </c>
      <c r="E54">
        <v>21.78</v>
      </c>
      <c r="F54">
        <v>2.86</v>
      </c>
      <c r="G54">
        <v>101</v>
      </c>
      <c r="H54">
        <v>435</v>
      </c>
      <c r="I54">
        <v>13</v>
      </c>
      <c r="J54">
        <v>4.3</v>
      </c>
      <c r="K54">
        <v>0.13</v>
      </c>
      <c r="L54">
        <v>38.6</v>
      </c>
      <c r="M54">
        <v>4</v>
      </c>
      <c r="N54" t="str">
        <f t="shared" si="1"/>
        <v>2020-Tony Pollard</v>
      </c>
      <c r="R54" s="5"/>
    </row>
    <row r="55" spans="1:18" ht="19" x14ac:dyDescent="0.25">
      <c r="A55">
        <v>2020</v>
      </c>
      <c r="B55" t="s">
        <v>34</v>
      </c>
      <c r="C55" t="s">
        <v>35</v>
      </c>
      <c r="D55">
        <v>3.12</v>
      </c>
      <c r="E55">
        <v>40.14</v>
      </c>
      <c r="F55">
        <v>2.5099999999999998</v>
      </c>
      <c r="G55">
        <v>147</v>
      </c>
      <c r="H55">
        <v>682</v>
      </c>
      <c r="I55">
        <v>103</v>
      </c>
      <c r="J55">
        <v>4.5999999999999996</v>
      </c>
      <c r="K55">
        <v>0.7</v>
      </c>
      <c r="L55">
        <v>48.6</v>
      </c>
      <c r="M55">
        <v>6</v>
      </c>
      <c r="N55" t="str">
        <f t="shared" si="1"/>
        <v>2020-Wayne Gallman</v>
      </c>
      <c r="R55" s="5"/>
    </row>
    <row r="56" spans="1:18" ht="19" x14ac:dyDescent="0.25">
      <c r="A56">
        <v>2020</v>
      </c>
      <c r="B56" t="s">
        <v>44</v>
      </c>
      <c r="C56" t="s">
        <v>21</v>
      </c>
      <c r="D56">
        <v>3.77</v>
      </c>
      <c r="E56">
        <v>14.29</v>
      </c>
      <c r="F56">
        <v>2.79</v>
      </c>
      <c r="G56">
        <v>112</v>
      </c>
      <c r="H56">
        <v>481</v>
      </c>
      <c r="I56">
        <v>7</v>
      </c>
      <c r="J56">
        <v>4.3</v>
      </c>
      <c r="K56">
        <v>7.0000000000000007E-2</v>
      </c>
      <c r="L56">
        <v>37.6</v>
      </c>
      <c r="M56">
        <v>4</v>
      </c>
      <c r="N56" t="str">
        <f t="shared" si="1"/>
        <v>2020-Zack Moss</v>
      </c>
      <c r="R56" s="5"/>
    </row>
    <row r="57" spans="1:18" ht="19" x14ac:dyDescent="0.25">
      <c r="A57">
        <v>2019</v>
      </c>
      <c r="B57" t="s">
        <v>110</v>
      </c>
      <c r="C57" t="s">
        <v>907</v>
      </c>
      <c r="D57">
        <v>3.99</v>
      </c>
      <c r="E57">
        <v>20.76</v>
      </c>
      <c r="F57">
        <v>2.75</v>
      </c>
      <c r="G57">
        <v>236</v>
      </c>
      <c r="H57">
        <v>1084</v>
      </c>
      <c r="I57">
        <v>71</v>
      </c>
      <c r="J57">
        <v>4.5999999999999996</v>
      </c>
      <c r="K57">
        <v>0.3</v>
      </c>
      <c r="L57">
        <v>39.5</v>
      </c>
      <c r="M57">
        <v>16</v>
      </c>
      <c r="N57" t="str">
        <f t="shared" ref="N57:N88" si="2">TRIM(CONCATENATE(A57,"-",B57))</f>
        <v>2019-Aaron Jones</v>
      </c>
      <c r="R57" s="5"/>
    </row>
    <row r="58" spans="1:18" ht="19" x14ac:dyDescent="0.25">
      <c r="A58">
        <v>2019</v>
      </c>
      <c r="B58" t="s">
        <v>89</v>
      </c>
      <c r="C58" t="s">
        <v>70</v>
      </c>
      <c r="D58">
        <v>3.89</v>
      </c>
      <c r="E58">
        <v>29.38</v>
      </c>
      <c r="F58">
        <v>2.89</v>
      </c>
      <c r="G58">
        <v>211</v>
      </c>
      <c r="H58">
        <v>898</v>
      </c>
      <c r="I58">
        <v>73</v>
      </c>
      <c r="J58">
        <v>4.3</v>
      </c>
      <c r="K58">
        <v>0.35</v>
      </c>
      <c r="L58">
        <v>40.200000000000003</v>
      </c>
      <c r="M58">
        <v>5</v>
      </c>
      <c r="N58" t="str">
        <f t="shared" si="2"/>
        <v>2019-Adrian Peterson</v>
      </c>
      <c r="R58" s="5"/>
    </row>
    <row r="59" spans="1:18" ht="19" x14ac:dyDescent="0.25">
      <c r="A59">
        <v>2019</v>
      </c>
      <c r="B59" t="s">
        <v>126</v>
      </c>
      <c r="C59" t="s">
        <v>39</v>
      </c>
      <c r="D59">
        <v>4.03</v>
      </c>
      <c r="E59">
        <v>34</v>
      </c>
      <c r="F59">
        <v>2.73</v>
      </c>
      <c r="G59">
        <v>100</v>
      </c>
      <c r="H59">
        <v>462</v>
      </c>
      <c r="I59">
        <v>65</v>
      </c>
      <c r="J59">
        <v>4.5999999999999996</v>
      </c>
      <c r="K59">
        <v>0.67</v>
      </c>
      <c r="L59">
        <v>39.200000000000003</v>
      </c>
      <c r="M59">
        <v>1</v>
      </c>
      <c r="N59" t="str">
        <f t="shared" si="2"/>
        <v>2019-Alexander Mattison</v>
      </c>
      <c r="R59" s="5"/>
    </row>
    <row r="60" spans="1:18" ht="19" x14ac:dyDescent="0.25">
      <c r="A60">
        <v>2019</v>
      </c>
      <c r="B60" t="s">
        <v>581</v>
      </c>
      <c r="C60" t="s">
        <v>910</v>
      </c>
      <c r="D60">
        <v>3.81</v>
      </c>
      <c r="E60">
        <v>16.37</v>
      </c>
      <c r="F60">
        <v>2.77</v>
      </c>
      <c r="G60">
        <v>171</v>
      </c>
      <c r="H60">
        <v>797</v>
      </c>
      <c r="I60">
        <v>9</v>
      </c>
      <c r="J60">
        <v>4.7</v>
      </c>
      <c r="K60">
        <v>0.05</v>
      </c>
      <c r="L60">
        <v>40.5</v>
      </c>
      <c r="M60">
        <v>5</v>
      </c>
      <c r="N60" t="str">
        <f t="shared" si="2"/>
        <v>2019-Alvin Kamara</v>
      </c>
      <c r="R60" s="5"/>
    </row>
    <row r="61" spans="1:18" ht="19" x14ac:dyDescent="0.25">
      <c r="A61">
        <v>2019</v>
      </c>
      <c r="B61" t="s">
        <v>54</v>
      </c>
      <c r="C61" t="s">
        <v>55</v>
      </c>
      <c r="D61">
        <v>4.4000000000000004</v>
      </c>
      <c r="E61">
        <v>10.61</v>
      </c>
      <c r="F61">
        <v>3.09</v>
      </c>
      <c r="G61">
        <v>132</v>
      </c>
      <c r="H61">
        <v>557</v>
      </c>
      <c r="I61">
        <v>-87</v>
      </c>
      <c r="J61">
        <v>4.2</v>
      </c>
      <c r="K61">
        <v>-0.67</v>
      </c>
      <c r="L61">
        <v>31.8</v>
      </c>
      <c r="M61">
        <v>3</v>
      </c>
      <c r="N61" t="str">
        <f t="shared" si="2"/>
        <v>2019-Austin Ekeler</v>
      </c>
      <c r="R61" s="5"/>
    </row>
    <row r="62" spans="1:18" ht="19" x14ac:dyDescent="0.25">
      <c r="A62">
        <v>2019</v>
      </c>
      <c r="B62" t="s">
        <v>915</v>
      </c>
      <c r="C62" t="s">
        <v>72</v>
      </c>
      <c r="D62">
        <v>4.05</v>
      </c>
      <c r="E62">
        <v>39.81</v>
      </c>
      <c r="F62">
        <v>2.8</v>
      </c>
      <c r="G62">
        <v>108</v>
      </c>
      <c r="H62">
        <v>426</v>
      </c>
      <c r="I62">
        <v>54</v>
      </c>
      <c r="J62">
        <v>3.9</v>
      </c>
      <c r="K62">
        <v>0.51</v>
      </c>
      <c r="L62">
        <v>49.5</v>
      </c>
      <c r="M62">
        <v>2</v>
      </c>
      <c r="N62" t="str">
        <f t="shared" si="2"/>
        <v>2019-Benny Snell</v>
      </c>
      <c r="R62" s="5"/>
    </row>
    <row r="63" spans="1:18" ht="19" x14ac:dyDescent="0.25">
      <c r="A63">
        <v>2019</v>
      </c>
      <c r="B63" t="s">
        <v>127</v>
      </c>
      <c r="C63" t="s">
        <v>90</v>
      </c>
      <c r="D63">
        <v>3.67</v>
      </c>
      <c r="E63">
        <v>19.100000000000001</v>
      </c>
      <c r="F63">
        <v>2.69</v>
      </c>
      <c r="G63">
        <v>89</v>
      </c>
      <c r="H63">
        <v>377</v>
      </c>
      <c r="I63">
        <v>-21</v>
      </c>
      <c r="J63">
        <v>4.2</v>
      </c>
      <c r="K63">
        <v>-0.24</v>
      </c>
      <c r="L63">
        <v>33.299999999999997</v>
      </c>
      <c r="M63">
        <v>1</v>
      </c>
      <c r="N63" t="str">
        <f t="shared" si="2"/>
        <v>2019-Bo Scarbrough</v>
      </c>
      <c r="R63" s="5"/>
    </row>
    <row r="64" spans="1:18" ht="19" x14ac:dyDescent="0.25">
      <c r="A64">
        <v>2019</v>
      </c>
      <c r="B64" t="s">
        <v>107</v>
      </c>
      <c r="C64" t="s">
        <v>74</v>
      </c>
      <c r="D64">
        <v>3.55</v>
      </c>
      <c r="E64">
        <v>14.69</v>
      </c>
      <c r="F64">
        <v>2.77</v>
      </c>
      <c r="G64">
        <v>245</v>
      </c>
      <c r="H64">
        <v>1070</v>
      </c>
      <c r="I64">
        <v>116</v>
      </c>
      <c r="J64">
        <v>4.4000000000000004</v>
      </c>
      <c r="K64">
        <v>0.48</v>
      </c>
      <c r="L64">
        <v>41.9</v>
      </c>
      <c r="M64">
        <v>6</v>
      </c>
      <c r="N64" t="str">
        <f t="shared" si="2"/>
        <v>2019-Carlos Hyde</v>
      </c>
      <c r="R64" s="5"/>
    </row>
    <row r="65" spans="1:18" ht="19" x14ac:dyDescent="0.25">
      <c r="A65">
        <v>2019</v>
      </c>
      <c r="B65" t="s">
        <v>50</v>
      </c>
      <c r="C65" t="s">
        <v>51</v>
      </c>
      <c r="D65">
        <v>3.9</v>
      </c>
      <c r="E65">
        <v>21.22</v>
      </c>
      <c r="F65">
        <v>2.88</v>
      </c>
      <c r="G65">
        <v>278</v>
      </c>
      <c r="H65">
        <v>1230</v>
      </c>
      <c r="I65">
        <v>155</v>
      </c>
      <c r="J65">
        <v>4.4000000000000004</v>
      </c>
      <c r="K65">
        <v>0.56999999999999995</v>
      </c>
      <c r="L65">
        <v>44.3</v>
      </c>
      <c r="M65">
        <v>7</v>
      </c>
      <c r="N65" t="str">
        <f t="shared" si="2"/>
        <v>2019-Chris Carson</v>
      </c>
      <c r="R65" s="5"/>
    </row>
    <row r="66" spans="1:18" ht="19" x14ac:dyDescent="0.25">
      <c r="A66">
        <v>2019</v>
      </c>
      <c r="B66" t="s">
        <v>367</v>
      </c>
      <c r="C66" t="s">
        <v>43</v>
      </c>
      <c r="D66">
        <v>3.46</v>
      </c>
      <c r="E66">
        <v>23.34</v>
      </c>
      <c r="F66">
        <v>2.71</v>
      </c>
      <c r="G66">
        <v>287</v>
      </c>
      <c r="H66">
        <v>1387</v>
      </c>
      <c r="I66">
        <v>214</v>
      </c>
      <c r="J66">
        <v>4.8</v>
      </c>
      <c r="K66">
        <v>0.75</v>
      </c>
      <c r="L66">
        <v>38.4</v>
      </c>
      <c r="M66">
        <v>15</v>
      </c>
      <c r="N66" t="str">
        <f t="shared" si="2"/>
        <v>2019-Christian McCaffrey</v>
      </c>
      <c r="R66" s="5"/>
    </row>
    <row r="67" spans="1:18" ht="19" x14ac:dyDescent="0.25">
      <c r="A67">
        <v>2019</v>
      </c>
      <c r="B67" t="s">
        <v>490</v>
      </c>
      <c r="C67" t="s">
        <v>39</v>
      </c>
      <c r="D67">
        <v>4.22</v>
      </c>
      <c r="E67">
        <v>24</v>
      </c>
      <c r="F67">
        <v>2.9</v>
      </c>
      <c r="G67">
        <v>250</v>
      </c>
      <c r="H67">
        <v>1135</v>
      </c>
      <c r="I67">
        <v>106</v>
      </c>
      <c r="J67">
        <v>4.5</v>
      </c>
      <c r="K67">
        <v>0.44</v>
      </c>
      <c r="L67">
        <v>40.1</v>
      </c>
      <c r="M67">
        <v>13</v>
      </c>
      <c r="N67" t="str">
        <f t="shared" si="2"/>
        <v>2019-Dalvin Cook</v>
      </c>
      <c r="R67" s="5"/>
    </row>
    <row r="68" spans="1:18" ht="19" x14ac:dyDescent="0.25">
      <c r="A68">
        <v>2019</v>
      </c>
      <c r="B68" t="s">
        <v>123</v>
      </c>
      <c r="C68" t="s">
        <v>911</v>
      </c>
      <c r="D68">
        <v>4</v>
      </c>
      <c r="E68">
        <v>8.11</v>
      </c>
      <c r="F68">
        <v>2.91</v>
      </c>
      <c r="G68">
        <v>111</v>
      </c>
      <c r="H68">
        <v>498</v>
      </c>
      <c r="I68">
        <v>82</v>
      </c>
      <c r="J68">
        <v>4.5</v>
      </c>
      <c r="K68">
        <v>0.75</v>
      </c>
      <c r="L68">
        <v>36.4</v>
      </c>
      <c r="M68">
        <v>5</v>
      </c>
      <c r="N68" t="str">
        <f t="shared" si="2"/>
        <v>2019-Damien Williams</v>
      </c>
      <c r="R68" s="5"/>
    </row>
    <row r="69" spans="1:18" ht="19" x14ac:dyDescent="0.25">
      <c r="A69">
        <v>2019</v>
      </c>
      <c r="B69" t="s">
        <v>73</v>
      </c>
      <c r="C69" t="s">
        <v>88</v>
      </c>
      <c r="D69">
        <v>4.2300000000000004</v>
      </c>
      <c r="E69">
        <v>5.32</v>
      </c>
      <c r="F69">
        <v>2.91</v>
      </c>
      <c r="G69">
        <v>94</v>
      </c>
      <c r="H69">
        <v>345</v>
      </c>
      <c r="I69">
        <v>-76</v>
      </c>
      <c r="J69">
        <v>3.7</v>
      </c>
      <c r="K69">
        <v>-0.82</v>
      </c>
      <c r="L69">
        <v>25.8</v>
      </c>
      <c r="M69">
        <v>2</v>
      </c>
      <c r="N69" t="str">
        <f t="shared" si="2"/>
        <v>2019-David Johnson</v>
      </c>
      <c r="R69" s="5"/>
    </row>
    <row r="70" spans="1:18" ht="19" x14ac:dyDescent="0.25">
      <c r="A70">
        <v>2019</v>
      </c>
      <c r="B70" t="s">
        <v>40</v>
      </c>
      <c r="C70" t="s">
        <v>41</v>
      </c>
      <c r="D70">
        <v>4.05</v>
      </c>
      <c r="E70">
        <v>19.829999999999998</v>
      </c>
      <c r="F70">
        <v>2.75</v>
      </c>
      <c r="G70">
        <v>242</v>
      </c>
      <c r="H70">
        <v>889</v>
      </c>
      <c r="I70">
        <v>-33</v>
      </c>
      <c r="J70">
        <v>3.7</v>
      </c>
      <c r="K70">
        <v>-0.14000000000000001</v>
      </c>
      <c r="L70">
        <v>39.9</v>
      </c>
      <c r="M70">
        <v>6</v>
      </c>
      <c r="N70" t="str">
        <f t="shared" si="2"/>
        <v>2019-David Montgomery</v>
      </c>
      <c r="R70" s="5"/>
    </row>
    <row r="71" spans="1:18" ht="19" x14ac:dyDescent="0.25">
      <c r="A71">
        <v>2019</v>
      </c>
      <c r="B71" t="s">
        <v>124</v>
      </c>
      <c r="C71" t="s">
        <v>908</v>
      </c>
      <c r="D71">
        <v>4.28</v>
      </c>
      <c r="E71">
        <v>14.81</v>
      </c>
      <c r="F71">
        <v>2.78</v>
      </c>
      <c r="G71">
        <v>108</v>
      </c>
      <c r="H71">
        <v>387</v>
      </c>
      <c r="I71">
        <v>-96</v>
      </c>
      <c r="J71">
        <v>3.6</v>
      </c>
      <c r="K71">
        <v>-0.88</v>
      </c>
      <c r="L71">
        <v>30.6</v>
      </c>
      <c r="M71">
        <v>3</v>
      </c>
      <c r="N71" t="str">
        <f t="shared" si="2"/>
        <v>2019-DeAndre Washington</v>
      </c>
      <c r="R71" s="5"/>
    </row>
    <row r="72" spans="1:18" ht="19" x14ac:dyDescent="0.25">
      <c r="A72">
        <v>2019</v>
      </c>
      <c r="B72" t="s">
        <v>481</v>
      </c>
      <c r="C72" t="s">
        <v>26</v>
      </c>
      <c r="D72">
        <v>3.45</v>
      </c>
      <c r="E72">
        <v>35.64</v>
      </c>
      <c r="F72">
        <v>2.78</v>
      </c>
      <c r="G72">
        <v>303</v>
      </c>
      <c r="H72">
        <v>1540</v>
      </c>
      <c r="I72">
        <v>305</v>
      </c>
      <c r="J72">
        <v>5.0999999999999996</v>
      </c>
      <c r="K72">
        <v>1.06</v>
      </c>
      <c r="L72">
        <v>44.3</v>
      </c>
      <c r="M72">
        <v>16</v>
      </c>
      <c r="N72" t="str">
        <f t="shared" si="2"/>
        <v>2019-Derrick Henry</v>
      </c>
      <c r="R72" s="5"/>
    </row>
    <row r="73" spans="1:18" ht="19" x14ac:dyDescent="0.25">
      <c r="A73">
        <v>2019</v>
      </c>
      <c r="B73" t="s">
        <v>20</v>
      </c>
      <c r="C73" t="s">
        <v>21</v>
      </c>
      <c r="D73">
        <v>3.52</v>
      </c>
      <c r="E73">
        <v>5.3</v>
      </c>
      <c r="F73">
        <v>2.93</v>
      </c>
      <c r="G73">
        <v>151</v>
      </c>
      <c r="H73">
        <v>775</v>
      </c>
      <c r="I73">
        <v>63</v>
      </c>
      <c r="J73">
        <v>5.0999999999999996</v>
      </c>
      <c r="K73">
        <v>0.43</v>
      </c>
      <c r="L73">
        <v>42.2</v>
      </c>
      <c r="M73">
        <v>2</v>
      </c>
      <c r="N73" t="str">
        <f t="shared" si="2"/>
        <v>2019-Devin Singletary</v>
      </c>
      <c r="R73" s="5"/>
    </row>
    <row r="74" spans="1:18" ht="19" x14ac:dyDescent="0.25">
      <c r="A74">
        <v>2019</v>
      </c>
      <c r="B74" t="s">
        <v>113</v>
      </c>
      <c r="C74" t="s">
        <v>33</v>
      </c>
      <c r="D74">
        <v>4.59</v>
      </c>
      <c r="E74">
        <v>22.83</v>
      </c>
      <c r="F74">
        <v>2.92</v>
      </c>
      <c r="G74">
        <v>184</v>
      </c>
      <c r="H74">
        <v>656</v>
      </c>
      <c r="I74">
        <v>-212</v>
      </c>
      <c r="J74">
        <v>3.6</v>
      </c>
      <c r="K74">
        <v>-1.19</v>
      </c>
      <c r="L74">
        <v>29.1</v>
      </c>
      <c r="M74">
        <v>2</v>
      </c>
      <c r="N74" t="str">
        <f t="shared" si="2"/>
        <v>2019-Devonta Freeman</v>
      </c>
      <c r="R74" s="5"/>
    </row>
    <row r="75" spans="1:18" ht="19" x14ac:dyDescent="0.25">
      <c r="A75">
        <v>2019</v>
      </c>
      <c r="B75" t="s">
        <v>56</v>
      </c>
      <c r="C75" t="s">
        <v>37</v>
      </c>
      <c r="D75">
        <v>3.49</v>
      </c>
      <c r="E75">
        <v>19.27</v>
      </c>
      <c r="F75">
        <v>2.74</v>
      </c>
      <c r="G75">
        <v>301</v>
      </c>
      <c r="H75">
        <v>1357</v>
      </c>
      <c r="I75">
        <v>122</v>
      </c>
      <c r="J75">
        <v>4.5</v>
      </c>
      <c r="K75">
        <v>0.41</v>
      </c>
      <c r="L75">
        <v>47.5</v>
      </c>
      <c r="M75">
        <v>12</v>
      </c>
      <c r="N75" t="str">
        <f t="shared" si="2"/>
        <v>2019-Ezekiel Elliott</v>
      </c>
      <c r="R75" s="5"/>
    </row>
    <row r="76" spans="1:18" ht="19" x14ac:dyDescent="0.25">
      <c r="A76">
        <v>2019</v>
      </c>
      <c r="B76" t="s">
        <v>67</v>
      </c>
      <c r="C76" t="s">
        <v>21</v>
      </c>
      <c r="D76">
        <v>3.77</v>
      </c>
      <c r="E76">
        <v>37.35</v>
      </c>
      <c r="F76">
        <v>2.62</v>
      </c>
      <c r="G76">
        <v>166</v>
      </c>
      <c r="H76">
        <v>599</v>
      </c>
      <c r="I76">
        <v>-70</v>
      </c>
      <c r="J76">
        <v>3.6</v>
      </c>
      <c r="K76">
        <v>-0.43</v>
      </c>
      <c r="L76">
        <v>31.7</v>
      </c>
      <c r="M76">
        <v>2</v>
      </c>
      <c r="N76" t="str">
        <f t="shared" si="2"/>
        <v>2019-Frank Gore</v>
      </c>
      <c r="R76" s="5"/>
    </row>
    <row r="77" spans="1:18" ht="19" x14ac:dyDescent="0.25">
      <c r="A77">
        <v>2019</v>
      </c>
      <c r="B77" t="s">
        <v>29</v>
      </c>
      <c r="C77" t="s">
        <v>23</v>
      </c>
      <c r="D77">
        <v>2.93</v>
      </c>
      <c r="E77">
        <v>22.56</v>
      </c>
      <c r="F77">
        <v>2.61</v>
      </c>
      <c r="G77">
        <v>133</v>
      </c>
      <c r="H77">
        <v>711</v>
      </c>
      <c r="I77">
        <v>75</v>
      </c>
      <c r="J77">
        <v>5.3</v>
      </c>
      <c r="K77">
        <v>0.56999999999999995</v>
      </c>
      <c r="L77">
        <v>37.4</v>
      </c>
      <c r="M77">
        <v>2</v>
      </c>
      <c r="N77" t="str">
        <f t="shared" si="2"/>
        <v>2019-Gus Edwards</v>
      </c>
      <c r="R77" s="5"/>
    </row>
    <row r="78" spans="1:18" ht="19" x14ac:dyDescent="0.25">
      <c r="A78">
        <v>2019</v>
      </c>
      <c r="B78" t="s">
        <v>82</v>
      </c>
      <c r="C78" t="s">
        <v>907</v>
      </c>
      <c r="D78">
        <v>3.64</v>
      </c>
      <c r="E78">
        <v>20.56</v>
      </c>
      <c r="F78">
        <v>2.5499999999999998</v>
      </c>
      <c r="G78">
        <v>107</v>
      </c>
      <c r="H78">
        <v>460</v>
      </c>
      <c r="I78">
        <v>-5</v>
      </c>
      <c r="J78">
        <v>4.3</v>
      </c>
      <c r="K78">
        <v>-0.05</v>
      </c>
      <c r="L78">
        <v>39.4</v>
      </c>
      <c r="M78">
        <v>1</v>
      </c>
      <c r="N78" t="str">
        <f t="shared" si="2"/>
        <v>2019-Jamaal Williams</v>
      </c>
      <c r="R78" s="5"/>
    </row>
    <row r="79" spans="1:18" ht="19" x14ac:dyDescent="0.25">
      <c r="A79">
        <v>2019</v>
      </c>
      <c r="B79" t="s">
        <v>71</v>
      </c>
      <c r="C79" t="s">
        <v>72</v>
      </c>
      <c r="D79">
        <v>4.07</v>
      </c>
      <c r="E79">
        <v>13.79</v>
      </c>
      <c r="F79">
        <v>2.87</v>
      </c>
      <c r="G79">
        <v>116</v>
      </c>
      <c r="H79">
        <v>464</v>
      </c>
      <c r="I79">
        <v>-36</v>
      </c>
      <c r="J79">
        <v>4</v>
      </c>
      <c r="K79">
        <v>-0.31</v>
      </c>
      <c r="L79">
        <v>37.9</v>
      </c>
      <c r="M79">
        <v>4</v>
      </c>
      <c r="N79" t="str">
        <f t="shared" si="2"/>
        <v>2019-James Conner</v>
      </c>
      <c r="R79" s="5"/>
    </row>
    <row r="80" spans="1:18" ht="19" x14ac:dyDescent="0.25">
      <c r="A80">
        <v>2019</v>
      </c>
      <c r="B80" t="s">
        <v>91</v>
      </c>
      <c r="C80" t="s">
        <v>86</v>
      </c>
      <c r="D80">
        <v>3.95</v>
      </c>
      <c r="E80">
        <v>7.91</v>
      </c>
      <c r="F80">
        <v>2.87</v>
      </c>
      <c r="G80">
        <v>278</v>
      </c>
      <c r="H80">
        <v>1137</v>
      </c>
      <c r="I80">
        <v>13</v>
      </c>
      <c r="J80">
        <v>4.0999999999999996</v>
      </c>
      <c r="K80">
        <v>0.05</v>
      </c>
      <c r="L80">
        <v>35.4</v>
      </c>
      <c r="M80">
        <v>5</v>
      </c>
      <c r="N80" t="str">
        <f t="shared" si="2"/>
        <v>2019-Joe Mixon</v>
      </c>
      <c r="R80" s="5"/>
    </row>
    <row r="81" spans="1:18" ht="19" x14ac:dyDescent="0.25">
      <c r="A81">
        <v>2019</v>
      </c>
      <c r="B81" t="s">
        <v>120</v>
      </c>
      <c r="C81" t="s">
        <v>47</v>
      </c>
      <c r="D81">
        <v>3.5</v>
      </c>
      <c r="E81">
        <v>17.649999999999999</v>
      </c>
      <c r="F81">
        <v>2.84</v>
      </c>
      <c r="G81">
        <v>119</v>
      </c>
      <c r="H81">
        <v>525</v>
      </c>
      <c r="I81">
        <v>8</v>
      </c>
      <c r="J81">
        <v>4.4000000000000004</v>
      </c>
      <c r="K81">
        <v>0.06</v>
      </c>
      <c r="L81">
        <v>44.5</v>
      </c>
      <c r="M81">
        <v>6</v>
      </c>
      <c r="N81" t="str">
        <f t="shared" si="2"/>
        <v>2019-Jordan Howard</v>
      </c>
      <c r="R81" s="5"/>
    </row>
    <row r="82" spans="1:18" ht="19" x14ac:dyDescent="0.25">
      <c r="A82">
        <v>2019</v>
      </c>
      <c r="B82" t="s">
        <v>108</v>
      </c>
      <c r="C82" t="s">
        <v>908</v>
      </c>
      <c r="D82">
        <v>3.56</v>
      </c>
      <c r="E82">
        <v>19.829999999999998</v>
      </c>
      <c r="F82">
        <v>2.67</v>
      </c>
      <c r="G82">
        <v>242</v>
      </c>
      <c r="H82">
        <v>1150</v>
      </c>
      <c r="I82">
        <v>207</v>
      </c>
      <c r="J82">
        <v>4.8</v>
      </c>
      <c r="K82">
        <v>0.87</v>
      </c>
      <c r="L82">
        <v>42.2</v>
      </c>
      <c r="M82">
        <v>7</v>
      </c>
      <c r="N82" t="str">
        <f t="shared" si="2"/>
        <v>2019-Josh Jacobs</v>
      </c>
      <c r="R82" s="5"/>
    </row>
    <row r="83" spans="1:18" ht="19" x14ac:dyDescent="0.25">
      <c r="A83">
        <v>2019</v>
      </c>
      <c r="B83" t="s">
        <v>87</v>
      </c>
      <c r="C83" t="s">
        <v>88</v>
      </c>
      <c r="D83">
        <v>3.66</v>
      </c>
      <c r="E83">
        <v>8.82</v>
      </c>
      <c r="F83">
        <v>2.89</v>
      </c>
      <c r="G83">
        <v>170</v>
      </c>
      <c r="H83">
        <v>817</v>
      </c>
      <c r="I83">
        <v>37</v>
      </c>
      <c r="J83">
        <v>4.8</v>
      </c>
      <c r="K83">
        <v>0.22</v>
      </c>
      <c r="L83">
        <v>36.299999999999997</v>
      </c>
      <c r="M83">
        <v>8</v>
      </c>
      <c r="N83" t="str">
        <f t="shared" si="2"/>
        <v>2019-Kenyan Drake</v>
      </c>
      <c r="R83" s="5"/>
    </row>
    <row r="84" spans="1:18" ht="19" x14ac:dyDescent="0.25">
      <c r="A84">
        <v>2019</v>
      </c>
      <c r="B84" t="s">
        <v>122</v>
      </c>
      <c r="C84" t="s">
        <v>90</v>
      </c>
      <c r="D84">
        <v>4.03</v>
      </c>
      <c r="E84">
        <v>29.2</v>
      </c>
      <c r="F84">
        <v>2.73</v>
      </c>
      <c r="G84">
        <v>113</v>
      </c>
      <c r="H84">
        <v>403</v>
      </c>
      <c r="I84">
        <v>-55</v>
      </c>
      <c r="J84">
        <v>3.6</v>
      </c>
      <c r="K84">
        <v>-0.5</v>
      </c>
      <c r="L84">
        <v>34.5</v>
      </c>
      <c r="M84">
        <v>3</v>
      </c>
      <c r="N84" t="str">
        <f t="shared" si="2"/>
        <v>2019-Kerryon Johnson</v>
      </c>
      <c r="R84" s="5"/>
    </row>
    <row r="85" spans="1:18" ht="19" x14ac:dyDescent="0.25">
      <c r="A85">
        <v>2019</v>
      </c>
      <c r="B85" t="s">
        <v>75</v>
      </c>
      <c r="C85" t="s">
        <v>910</v>
      </c>
      <c r="D85">
        <v>3.52</v>
      </c>
      <c r="E85">
        <v>35.619999999999997</v>
      </c>
      <c r="F85">
        <v>2.65</v>
      </c>
      <c r="G85">
        <v>146</v>
      </c>
      <c r="H85">
        <v>637</v>
      </c>
      <c r="I85">
        <v>12</v>
      </c>
      <c r="J85">
        <v>4.4000000000000004</v>
      </c>
      <c r="K85">
        <v>0.08</v>
      </c>
      <c r="L85">
        <v>37.700000000000003</v>
      </c>
      <c r="M85">
        <v>5</v>
      </c>
      <c r="N85" t="str">
        <f t="shared" si="2"/>
        <v>2019-Latavius Murray</v>
      </c>
      <c r="R85" s="5"/>
    </row>
    <row r="86" spans="1:18" ht="19" x14ac:dyDescent="0.25">
      <c r="A86">
        <v>2019</v>
      </c>
      <c r="B86" t="s">
        <v>106</v>
      </c>
      <c r="C86" t="s">
        <v>68</v>
      </c>
      <c r="D86">
        <v>4.4800000000000004</v>
      </c>
      <c r="E86">
        <v>17.14</v>
      </c>
      <c r="F86">
        <v>2.86</v>
      </c>
      <c r="G86">
        <v>245</v>
      </c>
      <c r="H86">
        <v>789</v>
      </c>
      <c r="I86">
        <v>-96</v>
      </c>
      <c r="J86">
        <v>3.2</v>
      </c>
      <c r="K86">
        <v>-0.4</v>
      </c>
      <c r="L86">
        <v>39.200000000000003</v>
      </c>
      <c r="M86">
        <v>3</v>
      </c>
      <c r="N86" t="str">
        <f t="shared" si="2"/>
        <v>2019-Le'Veon Bell</v>
      </c>
      <c r="R86" s="5"/>
    </row>
    <row r="87" spans="1:18" ht="19" x14ac:dyDescent="0.25">
      <c r="A87">
        <v>2019</v>
      </c>
      <c r="B87" t="s">
        <v>103</v>
      </c>
      <c r="C87" t="s">
        <v>31</v>
      </c>
      <c r="D87">
        <v>3.84</v>
      </c>
      <c r="E87">
        <v>31.7</v>
      </c>
      <c r="F87">
        <v>2.81</v>
      </c>
      <c r="G87">
        <v>265</v>
      </c>
      <c r="H87">
        <v>1152</v>
      </c>
      <c r="I87">
        <v>120</v>
      </c>
      <c r="J87">
        <v>4.3</v>
      </c>
      <c r="K87">
        <v>0.46</v>
      </c>
      <c r="L87">
        <v>31.8</v>
      </c>
      <c r="M87">
        <v>3</v>
      </c>
      <c r="N87" t="str">
        <f t="shared" si="2"/>
        <v>2019-Leonard Fournette</v>
      </c>
      <c r="R87" s="5"/>
    </row>
    <row r="88" spans="1:18" ht="19" x14ac:dyDescent="0.25">
      <c r="A88">
        <v>2019</v>
      </c>
      <c r="B88" t="s">
        <v>125</v>
      </c>
      <c r="C88" t="s">
        <v>911</v>
      </c>
      <c r="D88">
        <v>3.65</v>
      </c>
      <c r="E88">
        <v>10.89</v>
      </c>
      <c r="F88">
        <v>2.75</v>
      </c>
      <c r="G88">
        <v>101</v>
      </c>
      <c r="H88">
        <v>465</v>
      </c>
      <c r="I88">
        <v>-10</v>
      </c>
      <c r="J88">
        <v>4.5999999999999996</v>
      </c>
      <c r="K88">
        <v>-0.1</v>
      </c>
      <c r="L88">
        <v>27.6</v>
      </c>
      <c r="M88">
        <v>4</v>
      </c>
      <c r="N88" t="str">
        <f t="shared" si="2"/>
        <v>2019-LeSean McCoy</v>
      </c>
      <c r="R88" s="5"/>
    </row>
    <row r="89" spans="1:18" ht="19" x14ac:dyDescent="0.25">
      <c r="A89">
        <v>2019</v>
      </c>
      <c r="B89" t="s">
        <v>364</v>
      </c>
      <c r="C89" t="s">
        <v>23</v>
      </c>
      <c r="D89">
        <v>3.34</v>
      </c>
      <c r="E89">
        <v>22.28</v>
      </c>
      <c r="F89">
        <v>2.77</v>
      </c>
      <c r="G89">
        <v>202</v>
      </c>
      <c r="H89">
        <v>1018</v>
      </c>
      <c r="I89">
        <v>98</v>
      </c>
      <c r="J89">
        <v>5</v>
      </c>
      <c r="K89">
        <v>0.51</v>
      </c>
      <c r="L89">
        <v>39.700000000000003</v>
      </c>
      <c r="M89">
        <v>10</v>
      </c>
      <c r="N89" t="str">
        <f t="shared" ref="N89:N120" si="3">TRIM(CONCATENATE(A89,"-",B89))</f>
        <v>2019-Mark Ingram</v>
      </c>
      <c r="R89" s="5"/>
    </row>
    <row r="90" spans="1:18" ht="19" x14ac:dyDescent="0.25">
      <c r="A90">
        <v>2019</v>
      </c>
      <c r="B90" t="s">
        <v>104</v>
      </c>
      <c r="C90" t="s">
        <v>58</v>
      </c>
      <c r="D90">
        <v>3.94</v>
      </c>
      <c r="E90">
        <v>12.15</v>
      </c>
      <c r="F90">
        <v>3.07</v>
      </c>
      <c r="G90">
        <v>247</v>
      </c>
      <c r="H90">
        <v>1091</v>
      </c>
      <c r="I90">
        <v>45</v>
      </c>
      <c r="J90">
        <v>4.4000000000000004</v>
      </c>
      <c r="K90">
        <v>0.18</v>
      </c>
      <c r="L90">
        <v>37.700000000000003</v>
      </c>
      <c r="M90">
        <v>8</v>
      </c>
      <c r="N90" t="str">
        <f t="shared" si="3"/>
        <v>2019-Marlon Mack</v>
      </c>
      <c r="R90" s="5"/>
    </row>
    <row r="91" spans="1:18" ht="19" x14ac:dyDescent="0.25">
      <c r="A91">
        <v>2019</v>
      </c>
      <c r="B91" t="s">
        <v>119</v>
      </c>
      <c r="C91" t="s">
        <v>913</v>
      </c>
      <c r="D91">
        <v>4.0599999999999996</v>
      </c>
      <c r="E91">
        <v>30.08</v>
      </c>
      <c r="F91">
        <v>2.99</v>
      </c>
      <c r="G91">
        <v>123</v>
      </c>
      <c r="H91">
        <v>623</v>
      </c>
      <c r="I91">
        <v>32</v>
      </c>
      <c r="J91">
        <v>5.0999999999999996</v>
      </c>
      <c r="K91">
        <v>0.27</v>
      </c>
      <c r="L91">
        <v>34.700000000000003</v>
      </c>
      <c r="M91">
        <v>1</v>
      </c>
      <c r="N91" t="str">
        <f t="shared" si="3"/>
        <v>2019-Matt Breida</v>
      </c>
      <c r="R91" s="5"/>
    </row>
    <row r="92" spans="1:18" ht="19" x14ac:dyDescent="0.25">
      <c r="A92">
        <v>2019</v>
      </c>
      <c r="B92" t="s">
        <v>59</v>
      </c>
      <c r="C92" t="s">
        <v>55</v>
      </c>
      <c r="D92">
        <v>4.16</v>
      </c>
      <c r="E92">
        <v>12.35</v>
      </c>
      <c r="F92">
        <v>2.75</v>
      </c>
      <c r="G92">
        <v>162</v>
      </c>
      <c r="H92">
        <v>612</v>
      </c>
      <c r="I92">
        <v>-35</v>
      </c>
      <c r="J92">
        <v>3.8</v>
      </c>
      <c r="K92">
        <v>-0.22</v>
      </c>
      <c r="L92">
        <v>34.200000000000003</v>
      </c>
      <c r="M92">
        <v>8</v>
      </c>
      <c r="N92" t="str">
        <f t="shared" si="3"/>
        <v>2019-Melvin Gordon</v>
      </c>
      <c r="R92" s="5"/>
    </row>
    <row r="93" spans="1:18" ht="19" x14ac:dyDescent="0.25">
      <c r="A93">
        <v>2019</v>
      </c>
      <c r="B93" t="s">
        <v>46</v>
      </c>
      <c r="C93" t="s">
        <v>47</v>
      </c>
      <c r="D93">
        <v>3.89</v>
      </c>
      <c r="E93">
        <v>12.29</v>
      </c>
      <c r="F93">
        <v>2.97</v>
      </c>
      <c r="G93">
        <v>179</v>
      </c>
      <c r="H93">
        <v>818</v>
      </c>
      <c r="I93">
        <v>-20</v>
      </c>
      <c r="J93">
        <v>4.5999999999999996</v>
      </c>
      <c r="K93">
        <v>-0.11</v>
      </c>
      <c r="L93">
        <v>31.4</v>
      </c>
      <c r="M93">
        <v>3</v>
      </c>
      <c r="N93" t="str">
        <f t="shared" si="3"/>
        <v>2019-Miles Sanders</v>
      </c>
      <c r="R93" s="5"/>
    </row>
    <row r="94" spans="1:18" x14ac:dyDescent="0.2">
      <c r="A94">
        <v>2019</v>
      </c>
      <c r="B94" t="s">
        <v>483</v>
      </c>
      <c r="C94" t="s">
        <v>28</v>
      </c>
      <c r="D94">
        <v>3.53</v>
      </c>
      <c r="E94">
        <v>13.09</v>
      </c>
      <c r="F94">
        <v>2.98</v>
      </c>
      <c r="G94">
        <v>298</v>
      </c>
      <c r="H94">
        <v>1494</v>
      </c>
      <c r="I94">
        <v>270</v>
      </c>
      <c r="J94">
        <v>5</v>
      </c>
      <c r="K94">
        <v>0.92</v>
      </c>
      <c r="L94">
        <v>41.4</v>
      </c>
      <c r="M94">
        <v>8</v>
      </c>
      <c r="N94" t="str">
        <f t="shared" si="3"/>
        <v>2019-Nick Chubb</v>
      </c>
    </row>
    <row r="95" spans="1:18" x14ac:dyDescent="0.2">
      <c r="A95">
        <v>2019</v>
      </c>
      <c r="B95" t="s">
        <v>116</v>
      </c>
      <c r="C95" t="s">
        <v>909</v>
      </c>
      <c r="D95">
        <v>4.16</v>
      </c>
      <c r="E95">
        <v>33.119999999999997</v>
      </c>
      <c r="F95">
        <v>2.68</v>
      </c>
      <c r="G95">
        <v>154</v>
      </c>
      <c r="H95">
        <v>470</v>
      </c>
      <c r="I95">
        <v>-109</v>
      </c>
      <c r="J95">
        <v>3.1</v>
      </c>
      <c r="K95">
        <v>-0.72</v>
      </c>
      <c r="L95">
        <v>29.1</v>
      </c>
      <c r="M95">
        <v>6</v>
      </c>
      <c r="N95" t="str">
        <f t="shared" si="3"/>
        <v>2019-Peyton Barber</v>
      </c>
    </row>
    <row r="96" spans="1:18" x14ac:dyDescent="0.2">
      <c r="A96">
        <v>2019</v>
      </c>
      <c r="B96" t="s">
        <v>94</v>
      </c>
      <c r="C96" t="s">
        <v>60</v>
      </c>
      <c r="D96">
        <v>4.01</v>
      </c>
      <c r="E96">
        <v>16.52</v>
      </c>
      <c r="F96">
        <v>2.99</v>
      </c>
      <c r="G96">
        <v>224</v>
      </c>
      <c r="H96">
        <v>1011</v>
      </c>
      <c r="I96">
        <v>45</v>
      </c>
      <c r="J96">
        <v>4.5</v>
      </c>
      <c r="K96">
        <v>0.21</v>
      </c>
      <c r="L96">
        <v>34.4</v>
      </c>
      <c r="M96">
        <v>7</v>
      </c>
      <c r="N96" t="str">
        <f t="shared" si="3"/>
        <v>2019-Phillip Lindsay</v>
      </c>
    </row>
    <row r="97" spans="1:14" x14ac:dyDescent="0.2">
      <c r="A97">
        <v>2019</v>
      </c>
      <c r="B97" t="s">
        <v>93</v>
      </c>
      <c r="C97" t="s">
        <v>913</v>
      </c>
      <c r="D97">
        <v>3.48</v>
      </c>
      <c r="E97">
        <v>32.119999999999997</v>
      </c>
      <c r="F97">
        <v>2.87</v>
      </c>
      <c r="G97">
        <v>137</v>
      </c>
      <c r="H97">
        <v>772</v>
      </c>
      <c r="I97">
        <v>71</v>
      </c>
      <c r="J97">
        <v>5.6</v>
      </c>
      <c r="K97">
        <v>0.55000000000000004</v>
      </c>
      <c r="L97">
        <v>43.1</v>
      </c>
      <c r="M97">
        <v>8</v>
      </c>
      <c r="N97" t="str">
        <f t="shared" si="3"/>
        <v>2019-Raheem Mostert</v>
      </c>
    </row>
    <row r="98" spans="1:14" x14ac:dyDescent="0.2">
      <c r="A98">
        <v>2019</v>
      </c>
      <c r="B98" t="s">
        <v>15</v>
      </c>
      <c r="C98" t="s">
        <v>909</v>
      </c>
      <c r="D98">
        <v>3.74</v>
      </c>
      <c r="E98">
        <v>26.16</v>
      </c>
      <c r="F98">
        <v>2.63</v>
      </c>
      <c r="G98">
        <v>172</v>
      </c>
      <c r="H98">
        <v>724</v>
      </c>
      <c r="I98">
        <v>41</v>
      </c>
      <c r="J98">
        <v>4.2</v>
      </c>
      <c r="K98">
        <v>0.24</v>
      </c>
      <c r="L98">
        <v>34.9</v>
      </c>
      <c r="M98">
        <v>6</v>
      </c>
      <c r="N98" t="str">
        <f t="shared" si="3"/>
        <v>2019-Ronald Jones II</v>
      </c>
    </row>
    <row r="99" spans="1:14" x14ac:dyDescent="0.2">
      <c r="A99">
        <v>2019</v>
      </c>
      <c r="B99" t="s">
        <v>118</v>
      </c>
      <c r="C99" t="s">
        <v>60</v>
      </c>
      <c r="D99">
        <v>4.3</v>
      </c>
      <c r="E99">
        <v>15.91</v>
      </c>
      <c r="F99">
        <v>2.88</v>
      </c>
      <c r="G99">
        <v>132</v>
      </c>
      <c r="H99">
        <v>496</v>
      </c>
      <c r="I99">
        <v>-94</v>
      </c>
      <c r="J99">
        <v>3.8</v>
      </c>
      <c r="K99">
        <v>-0.74</v>
      </c>
      <c r="L99">
        <v>30.7</v>
      </c>
      <c r="M99">
        <v>3</v>
      </c>
      <c r="N99" t="str">
        <f t="shared" si="3"/>
        <v>2019-Royce Freeman</v>
      </c>
    </row>
    <row r="100" spans="1:14" x14ac:dyDescent="0.2">
      <c r="A100">
        <v>2019</v>
      </c>
      <c r="B100" t="s">
        <v>111</v>
      </c>
      <c r="C100" t="s">
        <v>35</v>
      </c>
      <c r="D100">
        <v>3.66</v>
      </c>
      <c r="E100">
        <v>11.06</v>
      </c>
      <c r="F100">
        <v>2.89</v>
      </c>
      <c r="G100">
        <v>217</v>
      </c>
      <c r="H100">
        <v>1003</v>
      </c>
      <c r="I100">
        <v>133</v>
      </c>
      <c r="J100">
        <v>4.5999999999999996</v>
      </c>
      <c r="K100">
        <v>0.63</v>
      </c>
      <c r="L100">
        <v>34.700000000000003</v>
      </c>
      <c r="M100">
        <v>6</v>
      </c>
      <c r="N100" t="str">
        <f t="shared" si="3"/>
        <v>2019-Saquon Barkley</v>
      </c>
    </row>
    <row r="101" spans="1:14" x14ac:dyDescent="0.2">
      <c r="A101">
        <v>2019</v>
      </c>
      <c r="B101" t="s">
        <v>105</v>
      </c>
      <c r="C101" t="s">
        <v>912</v>
      </c>
      <c r="D101">
        <v>4.25</v>
      </c>
      <c r="E101">
        <v>33.6</v>
      </c>
      <c r="F101">
        <v>2.7</v>
      </c>
      <c r="G101">
        <v>247</v>
      </c>
      <c r="H101">
        <v>912</v>
      </c>
      <c r="I101">
        <v>-50</v>
      </c>
      <c r="J101">
        <v>3.7</v>
      </c>
      <c r="K101">
        <v>-0.2</v>
      </c>
      <c r="L101">
        <v>40.1</v>
      </c>
      <c r="M101">
        <v>7</v>
      </c>
      <c r="N101" t="str">
        <f t="shared" si="3"/>
        <v>2019-Sony Michel</v>
      </c>
    </row>
    <row r="102" spans="1:14" x14ac:dyDescent="0.2">
      <c r="A102">
        <v>2019</v>
      </c>
      <c r="B102" t="s">
        <v>117</v>
      </c>
      <c r="C102" t="s">
        <v>913</v>
      </c>
      <c r="D102">
        <v>4.28</v>
      </c>
      <c r="E102">
        <v>40.15</v>
      </c>
      <c r="F102">
        <v>2.9</v>
      </c>
      <c r="G102">
        <v>137</v>
      </c>
      <c r="H102">
        <v>544</v>
      </c>
      <c r="I102">
        <v>42</v>
      </c>
      <c r="J102">
        <v>4</v>
      </c>
      <c r="K102">
        <v>0.31</v>
      </c>
      <c r="L102">
        <v>40.4</v>
      </c>
      <c r="M102">
        <v>6</v>
      </c>
      <c r="N102" t="str">
        <f t="shared" si="3"/>
        <v>2019-Tevin Coleman</v>
      </c>
    </row>
    <row r="103" spans="1:14" x14ac:dyDescent="0.2">
      <c r="A103">
        <v>2019</v>
      </c>
      <c r="B103" t="s">
        <v>84</v>
      </c>
      <c r="C103" t="s">
        <v>64</v>
      </c>
      <c r="D103">
        <v>4.43</v>
      </c>
      <c r="E103">
        <v>24.22</v>
      </c>
      <c r="F103">
        <v>2.97</v>
      </c>
      <c r="G103">
        <v>223</v>
      </c>
      <c r="H103">
        <v>857</v>
      </c>
      <c r="I103">
        <v>-148</v>
      </c>
      <c r="J103">
        <v>3.8</v>
      </c>
      <c r="K103">
        <v>-0.67</v>
      </c>
      <c r="L103">
        <v>36.5</v>
      </c>
      <c r="M103">
        <v>12</v>
      </c>
      <c r="N103" t="str">
        <f t="shared" si="3"/>
        <v>2019-Todd Gurley</v>
      </c>
    </row>
    <row r="104" spans="1:14" x14ac:dyDescent="0.2">
      <c r="A104">
        <v>2019</v>
      </c>
      <c r="B104" t="s">
        <v>36</v>
      </c>
      <c r="C104" t="s">
        <v>37</v>
      </c>
      <c r="D104">
        <v>3.47</v>
      </c>
      <c r="E104">
        <v>12.79</v>
      </c>
      <c r="F104">
        <v>3.11</v>
      </c>
      <c r="G104">
        <v>86</v>
      </c>
      <c r="H104">
        <v>455</v>
      </c>
      <c r="I104">
        <v>86</v>
      </c>
      <c r="J104">
        <v>5.3</v>
      </c>
      <c r="K104">
        <v>1.05</v>
      </c>
      <c r="L104">
        <v>45.1</v>
      </c>
      <c r="M104">
        <v>2</v>
      </c>
      <c r="N104" t="str">
        <f t="shared" si="3"/>
        <v>2019-Tony Pollard</v>
      </c>
    </row>
    <row r="105" spans="1:14" x14ac:dyDescent="0.2">
      <c r="A105">
        <v>2018</v>
      </c>
      <c r="B105" t="s">
        <v>110</v>
      </c>
      <c r="C105" t="s">
        <v>907</v>
      </c>
      <c r="D105">
        <v>3.39</v>
      </c>
      <c r="E105">
        <v>13.53</v>
      </c>
      <c r="F105">
        <v>2.7</v>
      </c>
      <c r="G105">
        <v>133</v>
      </c>
      <c r="H105">
        <v>728</v>
      </c>
      <c r="I105">
        <v>137</v>
      </c>
      <c r="J105">
        <v>5.5</v>
      </c>
      <c r="K105">
        <v>1.05</v>
      </c>
      <c r="L105">
        <v>43.1</v>
      </c>
      <c r="M105">
        <v>8</v>
      </c>
      <c r="N105" t="str">
        <f t="shared" si="3"/>
        <v>2018-Aaron Jones</v>
      </c>
    </row>
    <row r="106" spans="1:14" x14ac:dyDescent="0.2">
      <c r="A106">
        <v>2018</v>
      </c>
      <c r="B106" t="s">
        <v>89</v>
      </c>
      <c r="C106" t="s">
        <v>70</v>
      </c>
      <c r="D106">
        <v>4.3099999999999996</v>
      </c>
      <c r="E106">
        <v>16.73</v>
      </c>
      <c r="F106">
        <v>2.97</v>
      </c>
      <c r="G106">
        <v>251</v>
      </c>
      <c r="H106">
        <v>1042</v>
      </c>
      <c r="I106">
        <v>-40</v>
      </c>
      <c r="J106">
        <v>4.2</v>
      </c>
      <c r="K106">
        <v>-0.16</v>
      </c>
      <c r="L106">
        <v>33.6</v>
      </c>
      <c r="M106">
        <v>7</v>
      </c>
      <c r="N106" t="str">
        <f t="shared" si="3"/>
        <v>2018-Adrian Peterson</v>
      </c>
    </row>
    <row r="107" spans="1:14" x14ac:dyDescent="0.2">
      <c r="A107">
        <v>2018</v>
      </c>
      <c r="B107" t="s">
        <v>382</v>
      </c>
      <c r="C107" t="s">
        <v>23</v>
      </c>
      <c r="D107">
        <v>4.91</v>
      </c>
      <c r="E107">
        <v>33.33</v>
      </c>
      <c r="F107">
        <v>3.02</v>
      </c>
      <c r="G107">
        <v>114</v>
      </c>
      <c r="H107">
        <v>411</v>
      </c>
      <c r="I107">
        <v>-26</v>
      </c>
      <c r="J107">
        <v>3.6</v>
      </c>
      <c r="K107">
        <v>-0.24</v>
      </c>
      <c r="L107">
        <v>41.3</v>
      </c>
      <c r="M107">
        <v>7</v>
      </c>
      <c r="N107" t="str">
        <f t="shared" si="3"/>
        <v>2018-Alex Collins</v>
      </c>
    </row>
    <row r="108" spans="1:14" x14ac:dyDescent="0.2">
      <c r="A108">
        <v>2018</v>
      </c>
      <c r="B108" t="s">
        <v>488</v>
      </c>
      <c r="C108" t="s">
        <v>74</v>
      </c>
      <c r="D108">
        <v>4.3899999999999997</v>
      </c>
      <c r="E108">
        <v>22.67</v>
      </c>
      <c r="F108">
        <v>2.73</v>
      </c>
      <c r="G108">
        <v>150</v>
      </c>
      <c r="H108">
        <v>499</v>
      </c>
      <c r="I108">
        <v>-34</v>
      </c>
      <c r="J108">
        <v>3.3</v>
      </c>
      <c r="K108">
        <v>-0.23</v>
      </c>
      <c r="L108">
        <v>41.5</v>
      </c>
      <c r="M108">
        <v>2</v>
      </c>
      <c r="N108" t="str">
        <f t="shared" si="3"/>
        <v>2018-Alfred Blue</v>
      </c>
    </row>
    <row r="109" spans="1:14" x14ac:dyDescent="0.2">
      <c r="A109">
        <v>2018</v>
      </c>
      <c r="B109" t="s">
        <v>343</v>
      </c>
      <c r="C109" t="s">
        <v>913</v>
      </c>
      <c r="D109">
        <v>4.2699999999999996</v>
      </c>
      <c r="E109">
        <v>34.229999999999997</v>
      </c>
      <c r="F109">
        <v>2.78</v>
      </c>
      <c r="G109">
        <v>111</v>
      </c>
      <c r="H109">
        <v>428</v>
      </c>
      <c r="I109">
        <v>-44</v>
      </c>
      <c r="J109">
        <v>3.9</v>
      </c>
      <c r="K109">
        <v>-0.41</v>
      </c>
      <c r="L109">
        <v>40.4</v>
      </c>
      <c r="M109">
        <v>2</v>
      </c>
      <c r="N109" t="str">
        <f t="shared" si="3"/>
        <v>2018-Alfred Morris</v>
      </c>
    </row>
    <row r="110" spans="1:14" x14ac:dyDescent="0.2">
      <c r="A110">
        <v>2018</v>
      </c>
      <c r="B110" t="s">
        <v>581</v>
      </c>
      <c r="C110" t="s">
        <v>910</v>
      </c>
      <c r="D110">
        <v>3.96</v>
      </c>
      <c r="E110">
        <v>22.16</v>
      </c>
      <c r="F110">
        <v>2.66</v>
      </c>
      <c r="G110">
        <v>194</v>
      </c>
      <c r="H110">
        <v>883</v>
      </c>
      <c r="I110">
        <v>-35</v>
      </c>
      <c r="J110">
        <v>4.5999999999999996</v>
      </c>
      <c r="K110">
        <v>-0.19</v>
      </c>
      <c r="L110">
        <v>38.4</v>
      </c>
      <c r="M110">
        <v>14</v>
      </c>
      <c r="N110" t="str">
        <f t="shared" si="3"/>
        <v>2018-Alvin Kamara</v>
      </c>
    </row>
    <row r="111" spans="1:14" x14ac:dyDescent="0.2">
      <c r="A111">
        <v>2018</v>
      </c>
      <c r="B111" t="s">
        <v>54</v>
      </c>
      <c r="C111" t="s">
        <v>55</v>
      </c>
      <c r="D111">
        <v>3.91</v>
      </c>
      <c r="E111">
        <v>28.3</v>
      </c>
      <c r="F111">
        <v>2.93</v>
      </c>
      <c r="G111">
        <v>106</v>
      </c>
      <c r="H111">
        <v>554</v>
      </c>
      <c r="I111">
        <v>9</v>
      </c>
      <c r="J111">
        <v>5.2</v>
      </c>
      <c r="K111">
        <v>0.09</v>
      </c>
      <c r="L111">
        <v>35.9</v>
      </c>
      <c r="M111">
        <v>3</v>
      </c>
      <c r="N111" t="str">
        <f t="shared" si="3"/>
        <v>2018-Austin Ekeler</v>
      </c>
    </row>
    <row r="112" spans="1:14" x14ac:dyDescent="0.2">
      <c r="A112">
        <v>2018</v>
      </c>
      <c r="B112" t="s">
        <v>107</v>
      </c>
      <c r="C112" t="s">
        <v>31</v>
      </c>
      <c r="D112">
        <v>4.78</v>
      </c>
      <c r="E112">
        <v>34.299999999999997</v>
      </c>
      <c r="F112">
        <v>3.01</v>
      </c>
      <c r="G112">
        <v>172</v>
      </c>
      <c r="H112">
        <v>571</v>
      </c>
      <c r="I112">
        <v>-53</v>
      </c>
      <c r="J112">
        <v>3.3</v>
      </c>
      <c r="K112">
        <v>-0.33</v>
      </c>
      <c r="L112">
        <v>37.4</v>
      </c>
      <c r="M112">
        <v>5</v>
      </c>
      <c r="N112" t="str">
        <f t="shared" si="3"/>
        <v>2018-Carlos Hyde</v>
      </c>
    </row>
    <row r="113" spans="1:14" x14ac:dyDescent="0.2">
      <c r="A113">
        <v>2018</v>
      </c>
      <c r="B113" t="s">
        <v>50</v>
      </c>
      <c r="C113" t="s">
        <v>51</v>
      </c>
      <c r="D113">
        <v>3.65</v>
      </c>
      <c r="E113">
        <v>21.86</v>
      </c>
      <c r="F113">
        <v>2.86</v>
      </c>
      <c r="G113">
        <v>247</v>
      </c>
      <c r="H113">
        <v>1151</v>
      </c>
      <c r="I113">
        <v>125</v>
      </c>
      <c r="J113">
        <v>4.7</v>
      </c>
      <c r="K113">
        <v>0.51</v>
      </c>
      <c r="L113">
        <v>45.7</v>
      </c>
      <c r="M113">
        <v>9</v>
      </c>
      <c r="N113" t="str">
        <f t="shared" si="3"/>
        <v>2018-Chris Carson</v>
      </c>
    </row>
    <row r="114" spans="1:14" x14ac:dyDescent="0.2">
      <c r="A114">
        <v>2018</v>
      </c>
      <c r="B114" t="s">
        <v>491</v>
      </c>
      <c r="C114" t="s">
        <v>21</v>
      </c>
      <c r="D114">
        <v>4.6100000000000003</v>
      </c>
      <c r="E114">
        <v>20.87</v>
      </c>
      <c r="F114">
        <v>2.86</v>
      </c>
      <c r="G114">
        <v>115</v>
      </c>
      <c r="H114">
        <v>385</v>
      </c>
      <c r="I114">
        <v>-46</v>
      </c>
      <c r="J114">
        <v>3.3</v>
      </c>
      <c r="K114">
        <v>-0.41</v>
      </c>
      <c r="L114">
        <v>37.5</v>
      </c>
      <c r="M114">
        <v>1</v>
      </c>
      <c r="N114" t="str">
        <f t="shared" si="3"/>
        <v>2018-Chris Ivory</v>
      </c>
    </row>
    <row r="115" spans="1:14" x14ac:dyDescent="0.2">
      <c r="A115">
        <v>2018</v>
      </c>
      <c r="B115" t="s">
        <v>367</v>
      </c>
      <c r="C115" t="s">
        <v>43</v>
      </c>
      <c r="D115">
        <v>3.44</v>
      </c>
      <c r="E115">
        <v>19.63</v>
      </c>
      <c r="F115">
        <v>2.75</v>
      </c>
      <c r="G115">
        <v>219</v>
      </c>
      <c r="H115">
        <v>1098</v>
      </c>
      <c r="I115">
        <v>154</v>
      </c>
      <c r="J115">
        <v>5</v>
      </c>
      <c r="K115">
        <v>0.73</v>
      </c>
      <c r="L115">
        <v>36.299999999999997</v>
      </c>
      <c r="M115">
        <v>7</v>
      </c>
      <c r="N115" t="str">
        <f t="shared" si="3"/>
        <v>2018-Christian McCaffrey</v>
      </c>
    </row>
    <row r="116" spans="1:14" x14ac:dyDescent="0.2">
      <c r="A116">
        <v>2018</v>
      </c>
      <c r="B116" t="s">
        <v>490</v>
      </c>
      <c r="C116" t="s">
        <v>39</v>
      </c>
      <c r="D116">
        <v>3.98</v>
      </c>
      <c r="E116">
        <v>18.05</v>
      </c>
      <c r="F116">
        <v>2.91</v>
      </c>
      <c r="G116">
        <v>133</v>
      </c>
      <c r="H116">
        <v>615</v>
      </c>
      <c r="I116">
        <v>31</v>
      </c>
      <c r="J116">
        <v>4.5999999999999996</v>
      </c>
      <c r="K116">
        <v>0.24</v>
      </c>
      <c r="L116">
        <v>33.799999999999997</v>
      </c>
      <c r="M116">
        <v>2</v>
      </c>
      <c r="N116" t="str">
        <f t="shared" si="3"/>
        <v>2018-Dalvin Cook</v>
      </c>
    </row>
    <row r="117" spans="1:14" x14ac:dyDescent="0.2">
      <c r="A117">
        <v>2018</v>
      </c>
      <c r="B117" t="s">
        <v>73</v>
      </c>
      <c r="C117" t="s">
        <v>88</v>
      </c>
      <c r="D117">
        <v>4</v>
      </c>
      <c r="E117">
        <v>24.03</v>
      </c>
      <c r="F117">
        <v>2.68</v>
      </c>
      <c r="G117">
        <v>258</v>
      </c>
      <c r="H117">
        <v>940</v>
      </c>
      <c r="I117">
        <v>-50</v>
      </c>
      <c r="J117">
        <v>3.6</v>
      </c>
      <c r="K117">
        <v>-0.2</v>
      </c>
      <c r="L117">
        <v>37.6</v>
      </c>
      <c r="M117">
        <v>7</v>
      </c>
      <c r="N117" t="str">
        <f t="shared" si="3"/>
        <v>2018-David Johnson</v>
      </c>
    </row>
    <row r="118" spans="1:14" x14ac:dyDescent="0.2">
      <c r="A118">
        <v>2018</v>
      </c>
      <c r="B118" t="s">
        <v>481</v>
      </c>
      <c r="C118" t="s">
        <v>26</v>
      </c>
      <c r="D118">
        <v>3.73</v>
      </c>
      <c r="E118">
        <v>32.090000000000003</v>
      </c>
      <c r="F118">
        <v>2.93</v>
      </c>
      <c r="G118">
        <v>215</v>
      </c>
      <c r="H118">
        <v>1059</v>
      </c>
      <c r="I118">
        <v>218</v>
      </c>
      <c r="J118">
        <v>4.9000000000000004</v>
      </c>
      <c r="K118">
        <v>1.0900000000000001</v>
      </c>
      <c r="L118">
        <v>45.7</v>
      </c>
      <c r="M118">
        <v>12</v>
      </c>
      <c r="N118" t="str">
        <f t="shared" si="3"/>
        <v>2018-Derrick Henry</v>
      </c>
    </row>
    <row r="119" spans="1:14" x14ac:dyDescent="0.2">
      <c r="A119">
        <v>2018</v>
      </c>
      <c r="B119" t="s">
        <v>146</v>
      </c>
      <c r="C119" t="s">
        <v>26</v>
      </c>
      <c r="D119">
        <v>4.58</v>
      </c>
      <c r="E119">
        <v>25.81</v>
      </c>
      <c r="F119">
        <v>2.86</v>
      </c>
      <c r="G119">
        <v>155</v>
      </c>
      <c r="H119">
        <v>517</v>
      </c>
      <c r="I119">
        <v>-54</v>
      </c>
      <c r="J119">
        <v>3.3</v>
      </c>
      <c r="K119">
        <v>-0.35</v>
      </c>
      <c r="L119">
        <v>32.299999999999997</v>
      </c>
      <c r="M119">
        <v>1</v>
      </c>
      <c r="N119" t="str">
        <f t="shared" si="3"/>
        <v>2018-Dion Lewis</v>
      </c>
    </row>
    <row r="120" spans="1:14" x14ac:dyDescent="0.2">
      <c r="A120">
        <v>2018</v>
      </c>
      <c r="B120" t="s">
        <v>486</v>
      </c>
      <c r="C120" t="s">
        <v>908</v>
      </c>
      <c r="D120">
        <v>3.72</v>
      </c>
      <c r="E120">
        <v>20.93</v>
      </c>
      <c r="F120">
        <v>2.73</v>
      </c>
      <c r="G120">
        <v>172</v>
      </c>
      <c r="H120">
        <v>723</v>
      </c>
      <c r="I120">
        <v>5</v>
      </c>
      <c r="J120">
        <v>4.2</v>
      </c>
      <c r="K120">
        <v>0.03</v>
      </c>
      <c r="L120">
        <v>37.799999999999997</v>
      </c>
      <c r="M120">
        <v>4</v>
      </c>
      <c r="N120" t="str">
        <f t="shared" si="3"/>
        <v>2018-Doug Martin</v>
      </c>
    </row>
    <row r="121" spans="1:14" x14ac:dyDescent="0.2">
      <c r="A121">
        <v>2018</v>
      </c>
      <c r="B121" t="s">
        <v>493</v>
      </c>
      <c r="C121" t="s">
        <v>68</v>
      </c>
      <c r="D121">
        <v>5.2</v>
      </c>
      <c r="E121">
        <v>25</v>
      </c>
      <c r="F121">
        <v>2.95</v>
      </c>
      <c r="G121">
        <v>92</v>
      </c>
      <c r="H121">
        <v>276</v>
      </c>
      <c r="I121">
        <v>-65</v>
      </c>
      <c r="J121">
        <v>3</v>
      </c>
      <c r="K121">
        <v>-0.74</v>
      </c>
      <c r="L121">
        <v>30.3</v>
      </c>
      <c r="M121">
        <v>3</v>
      </c>
      <c r="N121" t="str">
        <f t="shared" ref="N121:N152" si="4">TRIM(CONCATENATE(A121,"-",B121))</f>
        <v>2018-Elijah McGuire</v>
      </c>
    </row>
    <row r="122" spans="1:14" x14ac:dyDescent="0.2">
      <c r="A122">
        <v>2018</v>
      </c>
      <c r="B122" t="s">
        <v>56</v>
      </c>
      <c r="C122" t="s">
        <v>37</v>
      </c>
      <c r="D122">
        <v>3.57</v>
      </c>
      <c r="E122">
        <v>25</v>
      </c>
      <c r="F122">
        <v>2.89</v>
      </c>
      <c r="G122">
        <v>304</v>
      </c>
      <c r="H122">
        <v>1434</v>
      </c>
      <c r="I122">
        <v>161</v>
      </c>
      <c r="J122">
        <v>4.7</v>
      </c>
      <c r="K122">
        <v>0.53</v>
      </c>
      <c r="L122">
        <v>42.2</v>
      </c>
      <c r="M122">
        <v>6</v>
      </c>
      <c r="N122" t="str">
        <f t="shared" si="4"/>
        <v>2018-Ezekiel Elliott</v>
      </c>
    </row>
    <row r="123" spans="1:14" x14ac:dyDescent="0.2">
      <c r="A123">
        <v>2018</v>
      </c>
      <c r="B123" t="s">
        <v>67</v>
      </c>
      <c r="C123" t="s">
        <v>78</v>
      </c>
      <c r="D123">
        <v>3.13</v>
      </c>
      <c r="E123">
        <v>12.18</v>
      </c>
      <c r="F123">
        <v>2.5299999999999998</v>
      </c>
      <c r="G123">
        <v>156</v>
      </c>
      <c r="H123">
        <v>722</v>
      </c>
      <c r="I123">
        <v>55</v>
      </c>
      <c r="J123">
        <v>4.5999999999999996</v>
      </c>
      <c r="K123">
        <v>0.36</v>
      </c>
      <c r="L123">
        <v>42.2</v>
      </c>
      <c r="M123">
        <v>0</v>
      </c>
      <c r="N123" t="str">
        <f t="shared" si="4"/>
        <v>2018-Frank Gore</v>
      </c>
    </row>
    <row r="124" spans="1:14" x14ac:dyDescent="0.2">
      <c r="A124">
        <v>2018</v>
      </c>
      <c r="B124" t="s">
        <v>29</v>
      </c>
      <c r="C124" t="s">
        <v>23</v>
      </c>
      <c r="D124">
        <v>2.78</v>
      </c>
      <c r="E124">
        <v>16.79</v>
      </c>
      <c r="F124">
        <v>2.4300000000000002</v>
      </c>
      <c r="G124">
        <v>137</v>
      </c>
      <c r="H124">
        <v>718</v>
      </c>
      <c r="I124">
        <v>96</v>
      </c>
      <c r="J124">
        <v>5.2</v>
      </c>
      <c r="K124">
        <v>0.7</v>
      </c>
      <c r="L124">
        <v>43.4</v>
      </c>
      <c r="M124">
        <v>2</v>
      </c>
      <c r="N124" t="str">
        <f t="shared" si="4"/>
        <v>2018-Gus Edwards</v>
      </c>
    </row>
    <row r="125" spans="1:14" x14ac:dyDescent="0.2">
      <c r="A125">
        <v>2018</v>
      </c>
      <c r="B125" t="s">
        <v>489</v>
      </c>
      <c r="C125" t="s">
        <v>68</v>
      </c>
      <c r="D125">
        <v>3.62</v>
      </c>
      <c r="E125">
        <v>26.57</v>
      </c>
      <c r="F125">
        <v>2.94</v>
      </c>
      <c r="G125">
        <v>143</v>
      </c>
      <c r="H125">
        <v>685</v>
      </c>
      <c r="I125">
        <v>139</v>
      </c>
      <c r="J125">
        <v>4.8</v>
      </c>
      <c r="K125">
        <v>0.98</v>
      </c>
      <c r="L125">
        <v>34.5</v>
      </c>
      <c r="M125">
        <v>6</v>
      </c>
      <c r="N125" t="str">
        <f t="shared" si="4"/>
        <v>2018-Isaiah Crowell</v>
      </c>
    </row>
    <row r="126" spans="1:14" x14ac:dyDescent="0.2">
      <c r="A126">
        <v>2018</v>
      </c>
      <c r="B126" t="s">
        <v>179</v>
      </c>
      <c r="C126" t="s">
        <v>33</v>
      </c>
      <c r="D126">
        <v>4.6500000000000004</v>
      </c>
      <c r="E126">
        <v>21.11</v>
      </c>
      <c r="F126">
        <v>2.88</v>
      </c>
      <c r="G126">
        <v>90</v>
      </c>
      <c r="H126">
        <v>315</v>
      </c>
      <c r="I126">
        <v>-61</v>
      </c>
      <c r="J126">
        <v>3.5</v>
      </c>
      <c r="K126">
        <v>-0.71</v>
      </c>
      <c r="L126">
        <v>35.6</v>
      </c>
      <c r="M126">
        <v>4</v>
      </c>
      <c r="N126" t="str">
        <f t="shared" si="4"/>
        <v>2018-Ito Smith</v>
      </c>
    </row>
    <row r="127" spans="1:14" x14ac:dyDescent="0.2">
      <c r="A127">
        <v>2018</v>
      </c>
      <c r="B127" t="s">
        <v>82</v>
      </c>
      <c r="C127" t="s">
        <v>907</v>
      </c>
      <c r="D127">
        <v>4.09</v>
      </c>
      <c r="E127">
        <v>11.57</v>
      </c>
      <c r="F127">
        <v>2.71</v>
      </c>
      <c r="G127">
        <v>121</v>
      </c>
      <c r="H127">
        <v>464</v>
      </c>
      <c r="I127">
        <v>-31</v>
      </c>
      <c r="J127">
        <v>3.8</v>
      </c>
      <c r="K127">
        <v>-0.26</v>
      </c>
      <c r="L127">
        <v>42.9</v>
      </c>
      <c r="M127">
        <v>3</v>
      </c>
      <c r="N127" t="str">
        <f t="shared" si="4"/>
        <v>2018-Jamaal Williams</v>
      </c>
    </row>
    <row r="128" spans="1:14" x14ac:dyDescent="0.2">
      <c r="A128">
        <v>2018</v>
      </c>
      <c r="B128" t="s">
        <v>71</v>
      </c>
      <c r="C128" t="s">
        <v>72</v>
      </c>
      <c r="D128">
        <v>3.64</v>
      </c>
      <c r="E128">
        <v>27.91</v>
      </c>
      <c r="F128">
        <v>2.89</v>
      </c>
      <c r="G128">
        <v>215</v>
      </c>
      <c r="H128">
        <v>973</v>
      </c>
      <c r="I128">
        <v>132</v>
      </c>
      <c r="J128">
        <v>4.5</v>
      </c>
      <c r="K128">
        <v>0.63</v>
      </c>
      <c r="L128">
        <v>39.700000000000003</v>
      </c>
      <c r="M128">
        <v>12</v>
      </c>
      <c r="N128" t="str">
        <f t="shared" si="4"/>
        <v>2018-James Conner</v>
      </c>
    </row>
    <row r="129" spans="1:14" x14ac:dyDescent="0.2">
      <c r="A129">
        <v>2018</v>
      </c>
      <c r="B129" t="s">
        <v>132</v>
      </c>
      <c r="C129" t="s">
        <v>912</v>
      </c>
      <c r="D129">
        <v>3.52</v>
      </c>
      <c r="E129">
        <v>11.7</v>
      </c>
      <c r="F129">
        <v>2.67</v>
      </c>
      <c r="G129">
        <v>94</v>
      </c>
      <c r="H129">
        <v>425</v>
      </c>
      <c r="I129">
        <v>-30</v>
      </c>
      <c r="J129">
        <v>4.5</v>
      </c>
      <c r="K129">
        <v>-0.33</v>
      </c>
      <c r="L129">
        <v>33</v>
      </c>
      <c r="M129">
        <v>5</v>
      </c>
      <c r="N129" t="str">
        <f t="shared" si="4"/>
        <v>2018-James White</v>
      </c>
    </row>
    <row r="130" spans="1:14" x14ac:dyDescent="0.2">
      <c r="A130">
        <v>2018</v>
      </c>
      <c r="B130" t="s">
        <v>91</v>
      </c>
      <c r="C130" t="s">
        <v>86</v>
      </c>
      <c r="D130">
        <v>3.48</v>
      </c>
      <c r="E130">
        <v>16.03</v>
      </c>
      <c r="F130">
        <v>2.82</v>
      </c>
      <c r="G130">
        <v>237</v>
      </c>
      <c r="H130">
        <v>1168</v>
      </c>
      <c r="I130">
        <v>171</v>
      </c>
      <c r="J130">
        <v>4.9000000000000004</v>
      </c>
      <c r="K130">
        <v>0.74</v>
      </c>
      <c r="L130">
        <v>39.1</v>
      </c>
      <c r="M130">
        <v>8</v>
      </c>
      <c r="N130" t="str">
        <f t="shared" si="4"/>
        <v>2018-Joe Mixon</v>
      </c>
    </row>
    <row r="131" spans="1:14" x14ac:dyDescent="0.2">
      <c r="A131">
        <v>2018</v>
      </c>
      <c r="B131" t="s">
        <v>120</v>
      </c>
      <c r="C131" t="s">
        <v>41</v>
      </c>
      <c r="D131">
        <v>3.7</v>
      </c>
      <c r="E131">
        <v>14</v>
      </c>
      <c r="F131">
        <v>2.5499999999999998</v>
      </c>
      <c r="G131">
        <v>250</v>
      </c>
      <c r="H131">
        <v>935</v>
      </c>
      <c r="I131">
        <v>-95</v>
      </c>
      <c r="J131">
        <v>3.7</v>
      </c>
      <c r="K131">
        <v>-0.38</v>
      </c>
      <c r="L131">
        <v>33.6</v>
      </c>
      <c r="M131">
        <v>9</v>
      </c>
      <c r="N131" t="str">
        <f t="shared" si="4"/>
        <v>2018-Jordan Howard</v>
      </c>
    </row>
    <row r="132" spans="1:14" x14ac:dyDescent="0.2">
      <c r="A132">
        <v>2018</v>
      </c>
      <c r="B132" t="s">
        <v>209</v>
      </c>
      <c r="C132" t="s">
        <v>47</v>
      </c>
      <c r="D132">
        <v>4.05</v>
      </c>
      <c r="E132">
        <v>16.670000000000002</v>
      </c>
      <c r="F132">
        <v>2.93</v>
      </c>
      <c r="G132">
        <v>120</v>
      </c>
      <c r="H132">
        <v>511</v>
      </c>
      <c r="I132">
        <v>-21</v>
      </c>
      <c r="J132">
        <v>4.3</v>
      </c>
      <c r="K132">
        <v>-0.18</v>
      </c>
      <c r="L132">
        <v>33.299999999999997</v>
      </c>
      <c r="M132">
        <v>3</v>
      </c>
      <c r="N132" t="str">
        <f t="shared" si="4"/>
        <v>2018-Josh Adams</v>
      </c>
    </row>
    <row r="133" spans="1:14" x14ac:dyDescent="0.2">
      <c r="A133">
        <v>2018</v>
      </c>
      <c r="B133" t="s">
        <v>45</v>
      </c>
      <c r="C133" t="s">
        <v>911</v>
      </c>
      <c r="D133">
        <v>3.8</v>
      </c>
      <c r="E133">
        <v>15.47</v>
      </c>
      <c r="F133">
        <v>2.76</v>
      </c>
      <c r="G133">
        <v>181</v>
      </c>
      <c r="H133">
        <v>824</v>
      </c>
      <c r="I133">
        <v>72</v>
      </c>
      <c r="J133">
        <v>4.5999999999999996</v>
      </c>
      <c r="K133">
        <v>0.41</v>
      </c>
      <c r="L133">
        <v>42</v>
      </c>
      <c r="M133">
        <v>7</v>
      </c>
      <c r="N133" t="str">
        <f t="shared" si="4"/>
        <v>2018-Kareem Hunt</v>
      </c>
    </row>
    <row r="134" spans="1:14" x14ac:dyDescent="0.2">
      <c r="A134">
        <v>2018</v>
      </c>
      <c r="B134" t="s">
        <v>87</v>
      </c>
      <c r="C134" t="s">
        <v>78</v>
      </c>
      <c r="D134">
        <v>4.05</v>
      </c>
      <c r="E134">
        <v>10</v>
      </c>
      <c r="F134">
        <v>2.78</v>
      </c>
      <c r="G134">
        <v>120</v>
      </c>
      <c r="H134">
        <v>535</v>
      </c>
      <c r="I134">
        <v>-2</v>
      </c>
      <c r="J134">
        <v>4.5</v>
      </c>
      <c r="K134">
        <v>-0.02</v>
      </c>
      <c r="L134">
        <v>38.5</v>
      </c>
      <c r="M134">
        <v>4</v>
      </c>
      <c r="N134" t="str">
        <f t="shared" si="4"/>
        <v>2018-Kenyan Drake</v>
      </c>
    </row>
    <row r="135" spans="1:14" x14ac:dyDescent="0.2">
      <c r="A135">
        <v>2018</v>
      </c>
      <c r="B135" t="s">
        <v>122</v>
      </c>
      <c r="C135" t="s">
        <v>90</v>
      </c>
      <c r="D135">
        <v>3.41</v>
      </c>
      <c r="E135">
        <v>21.19</v>
      </c>
      <c r="F135">
        <v>2.96</v>
      </c>
      <c r="G135">
        <v>118</v>
      </c>
      <c r="H135">
        <v>641</v>
      </c>
      <c r="I135">
        <v>177</v>
      </c>
      <c r="J135">
        <v>5.4</v>
      </c>
      <c r="K135">
        <v>1.5</v>
      </c>
      <c r="L135">
        <v>44.9</v>
      </c>
      <c r="M135">
        <v>3</v>
      </c>
      <c r="N135" t="str">
        <f t="shared" si="4"/>
        <v>2018-Kerryon Johnson</v>
      </c>
    </row>
    <row r="136" spans="1:14" x14ac:dyDescent="0.2">
      <c r="A136">
        <v>2018</v>
      </c>
      <c r="B136" t="s">
        <v>585</v>
      </c>
      <c r="C136" t="s">
        <v>74</v>
      </c>
      <c r="D136">
        <v>3.5</v>
      </c>
      <c r="E136">
        <v>23.33</v>
      </c>
      <c r="F136">
        <v>2.76</v>
      </c>
      <c r="G136">
        <v>210</v>
      </c>
      <c r="H136">
        <v>973</v>
      </c>
      <c r="I136">
        <v>149</v>
      </c>
      <c r="J136">
        <v>4.5999999999999996</v>
      </c>
      <c r="K136">
        <v>0.71</v>
      </c>
      <c r="L136">
        <v>37</v>
      </c>
      <c r="M136">
        <v>5</v>
      </c>
      <c r="N136" t="str">
        <f t="shared" si="4"/>
        <v>2018-Lamar Miller</v>
      </c>
    </row>
    <row r="137" spans="1:14" x14ac:dyDescent="0.2">
      <c r="A137">
        <v>2018</v>
      </c>
      <c r="B137" t="s">
        <v>75</v>
      </c>
      <c r="C137" t="s">
        <v>39</v>
      </c>
      <c r="D137">
        <v>3.76</v>
      </c>
      <c r="E137">
        <v>27.86</v>
      </c>
      <c r="F137">
        <v>2.82</v>
      </c>
      <c r="G137">
        <v>140</v>
      </c>
      <c r="H137">
        <v>578</v>
      </c>
      <c r="I137">
        <v>46</v>
      </c>
      <c r="J137">
        <v>4.0999999999999996</v>
      </c>
      <c r="K137">
        <v>0.34</v>
      </c>
      <c r="L137">
        <v>41.3</v>
      </c>
      <c r="M137">
        <v>6</v>
      </c>
      <c r="N137" t="str">
        <f t="shared" si="4"/>
        <v>2018-Latavius Murray</v>
      </c>
    </row>
    <row r="138" spans="1:14" x14ac:dyDescent="0.2">
      <c r="A138">
        <v>2018</v>
      </c>
      <c r="B138" t="s">
        <v>487</v>
      </c>
      <c r="C138" t="s">
        <v>90</v>
      </c>
      <c r="D138">
        <v>5.0599999999999996</v>
      </c>
      <c r="E138">
        <v>38.96</v>
      </c>
      <c r="F138">
        <v>2.81</v>
      </c>
      <c r="G138">
        <v>154</v>
      </c>
      <c r="H138">
        <v>418</v>
      </c>
      <c r="I138">
        <v>-146</v>
      </c>
      <c r="J138">
        <v>2.7</v>
      </c>
      <c r="K138">
        <v>-0.95</v>
      </c>
      <c r="L138">
        <v>26.6</v>
      </c>
      <c r="M138">
        <v>5</v>
      </c>
      <c r="N138" t="str">
        <f t="shared" si="4"/>
        <v>2018-LeGarrette Blount</v>
      </c>
    </row>
    <row r="139" spans="1:14" x14ac:dyDescent="0.2">
      <c r="A139">
        <v>2018</v>
      </c>
      <c r="B139" t="s">
        <v>103</v>
      </c>
      <c r="C139" t="s">
        <v>31</v>
      </c>
      <c r="D139">
        <v>4.4400000000000004</v>
      </c>
      <c r="E139">
        <v>35.340000000000003</v>
      </c>
      <c r="F139">
        <v>2.63</v>
      </c>
      <c r="G139">
        <v>133</v>
      </c>
      <c r="H139">
        <v>439</v>
      </c>
      <c r="I139">
        <v>-10</v>
      </c>
      <c r="J139">
        <v>3.3</v>
      </c>
      <c r="K139">
        <v>-0.08</v>
      </c>
      <c r="L139">
        <v>43.2</v>
      </c>
      <c r="M139">
        <v>5</v>
      </c>
      <c r="N139" t="str">
        <f t="shared" si="4"/>
        <v>2018-Leonard Fournette</v>
      </c>
    </row>
    <row r="140" spans="1:14" x14ac:dyDescent="0.2">
      <c r="A140">
        <v>2018</v>
      </c>
      <c r="B140" t="s">
        <v>125</v>
      </c>
      <c r="C140" t="s">
        <v>21</v>
      </c>
      <c r="D140">
        <v>5.05</v>
      </c>
      <c r="E140">
        <v>16.149999999999999</v>
      </c>
      <c r="F140">
        <v>2.98</v>
      </c>
      <c r="G140">
        <v>161</v>
      </c>
      <c r="H140">
        <v>514</v>
      </c>
      <c r="I140">
        <v>-155</v>
      </c>
      <c r="J140">
        <v>3.2</v>
      </c>
      <c r="K140">
        <v>-1.01</v>
      </c>
      <c r="L140">
        <v>32.700000000000003</v>
      </c>
      <c r="M140">
        <v>3</v>
      </c>
      <c r="N140" t="str">
        <f t="shared" si="4"/>
        <v>2018-LeSean McCoy</v>
      </c>
    </row>
    <row r="141" spans="1:14" x14ac:dyDescent="0.2">
      <c r="A141">
        <v>2018</v>
      </c>
      <c r="B141" t="s">
        <v>364</v>
      </c>
      <c r="C141" t="s">
        <v>910</v>
      </c>
      <c r="D141">
        <v>3.47</v>
      </c>
      <c r="E141">
        <v>31.88</v>
      </c>
      <c r="F141">
        <v>2.58</v>
      </c>
      <c r="G141">
        <v>138</v>
      </c>
      <c r="H141">
        <v>645</v>
      </c>
      <c r="I141">
        <v>51</v>
      </c>
      <c r="J141">
        <v>4.7</v>
      </c>
      <c r="K141">
        <v>0.38</v>
      </c>
      <c r="L141">
        <v>39.1</v>
      </c>
      <c r="M141">
        <v>6</v>
      </c>
      <c r="N141" t="str">
        <f t="shared" si="4"/>
        <v>2018-Mark Ingram</v>
      </c>
    </row>
    <row r="142" spans="1:14" x14ac:dyDescent="0.2">
      <c r="A142">
        <v>2018</v>
      </c>
      <c r="B142" t="s">
        <v>104</v>
      </c>
      <c r="C142" t="s">
        <v>58</v>
      </c>
      <c r="D142">
        <v>3.5</v>
      </c>
      <c r="E142">
        <v>23.08</v>
      </c>
      <c r="F142">
        <v>2.79</v>
      </c>
      <c r="G142">
        <v>195</v>
      </c>
      <c r="H142">
        <v>908</v>
      </c>
      <c r="I142">
        <v>83</v>
      </c>
      <c r="J142">
        <v>4.7</v>
      </c>
      <c r="K142">
        <v>0.43</v>
      </c>
      <c r="L142">
        <v>44</v>
      </c>
      <c r="M142">
        <v>9</v>
      </c>
      <c r="N142" t="str">
        <f t="shared" si="4"/>
        <v>2018-Marlon Mack</v>
      </c>
    </row>
    <row r="143" spans="1:14" x14ac:dyDescent="0.2">
      <c r="A143">
        <v>2018</v>
      </c>
      <c r="B143" t="s">
        <v>195</v>
      </c>
      <c r="C143" t="s">
        <v>908</v>
      </c>
      <c r="D143">
        <v>4.1100000000000003</v>
      </c>
      <c r="E143">
        <v>22.22</v>
      </c>
      <c r="F143">
        <v>2.85</v>
      </c>
      <c r="G143">
        <v>90</v>
      </c>
      <c r="H143">
        <v>376</v>
      </c>
      <c r="I143">
        <v>8</v>
      </c>
      <c r="J143">
        <v>4.2</v>
      </c>
      <c r="K143">
        <v>0.09</v>
      </c>
      <c r="L143">
        <v>50.6</v>
      </c>
      <c r="M143">
        <v>3</v>
      </c>
      <c r="N143" t="str">
        <f t="shared" si="4"/>
        <v>2018-Marshawn Lynch</v>
      </c>
    </row>
    <row r="144" spans="1:14" x14ac:dyDescent="0.2">
      <c r="A144">
        <v>2018</v>
      </c>
      <c r="B144" t="s">
        <v>119</v>
      </c>
      <c r="C144" t="s">
        <v>913</v>
      </c>
      <c r="D144">
        <v>3.99</v>
      </c>
      <c r="E144">
        <v>25.49</v>
      </c>
      <c r="F144">
        <v>2.89</v>
      </c>
      <c r="G144">
        <v>153</v>
      </c>
      <c r="H144">
        <v>814</v>
      </c>
      <c r="I144">
        <v>93</v>
      </c>
      <c r="J144">
        <v>5.3</v>
      </c>
      <c r="K144">
        <v>0.63</v>
      </c>
      <c r="L144">
        <v>39.200000000000003</v>
      </c>
      <c r="M144">
        <v>3</v>
      </c>
      <c r="N144" t="str">
        <f t="shared" si="4"/>
        <v>2018-Matt Breida</v>
      </c>
    </row>
    <row r="145" spans="1:14" x14ac:dyDescent="0.2">
      <c r="A145">
        <v>2018</v>
      </c>
      <c r="B145" t="s">
        <v>59</v>
      </c>
      <c r="C145" t="s">
        <v>55</v>
      </c>
      <c r="D145">
        <v>3.62</v>
      </c>
      <c r="E145">
        <v>25.71</v>
      </c>
      <c r="F145">
        <v>2.84</v>
      </c>
      <c r="G145">
        <v>175</v>
      </c>
      <c r="H145">
        <v>885</v>
      </c>
      <c r="I145">
        <v>9</v>
      </c>
      <c r="J145">
        <v>5.0999999999999996</v>
      </c>
      <c r="K145">
        <v>0.05</v>
      </c>
      <c r="L145">
        <v>34.299999999999997</v>
      </c>
      <c r="M145">
        <v>10</v>
      </c>
      <c r="N145" t="str">
        <f t="shared" si="4"/>
        <v>2018-Melvin Gordon</v>
      </c>
    </row>
    <row r="146" spans="1:14" x14ac:dyDescent="0.2">
      <c r="A146">
        <v>2018</v>
      </c>
      <c r="B146" t="s">
        <v>42</v>
      </c>
      <c r="C146" t="s">
        <v>51</v>
      </c>
      <c r="D146">
        <v>3.49</v>
      </c>
      <c r="E146">
        <v>11.61</v>
      </c>
      <c r="F146">
        <v>2.65</v>
      </c>
      <c r="G146">
        <v>112</v>
      </c>
      <c r="H146">
        <v>524</v>
      </c>
      <c r="I146">
        <v>61</v>
      </c>
      <c r="J146">
        <v>4.7</v>
      </c>
      <c r="K146">
        <v>0.55000000000000004</v>
      </c>
      <c r="L146">
        <v>45.9</v>
      </c>
      <c r="M146">
        <v>4</v>
      </c>
      <c r="N146" t="str">
        <f t="shared" si="4"/>
        <v>2018-Mike Davis</v>
      </c>
    </row>
    <row r="147" spans="1:14" x14ac:dyDescent="0.2">
      <c r="A147">
        <v>2018</v>
      </c>
      <c r="B147" t="s">
        <v>483</v>
      </c>
      <c r="C147" t="s">
        <v>28</v>
      </c>
      <c r="D147">
        <v>3.48</v>
      </c>
      <c r="E147">
        <v>33.85</v>
      </c>
      <c r="F147">
        <v>3.01</v>
      </c>
      <c r="G147">
        <v>192</v>
      </c>
      <c r="H147">
        <v>996</v>
      </c>
      <c r="I147">
        <v>240</v>
      </c>
      <c r="J147">
        <v>5.2</v>
      </c>
      <c r="K147">
        <v>1.29</v>
      </c>
      <c r="L147">
        <v>36.6</v>
      </c>
      <c r="M147">
        <v>8</v>
      </c>
      <c r="N147" t="str">
        <f t="shared" si="4"/>
        <v>2018-Nick Chubb</v>
      </c>
    </row>
    <row r="148" spans="1:14" x14ac:dyDescent="0.2">
      <c r="A148">
        <v>2018</v>
      </c>
      <c r="B148" t="s">
        <v>148</v>
      </c>
      <c r="C148" t="s">
        <v>58</v>
      </c>
      <c r="D148">
        <v>4.2</v>
      </c>
      <c r="E148">
        <v>11.76</v>
      </c>
      <c r="F148">
        <v>2.79</v>
      </c>
      <c r="G148">
        <v>85</v>
      </c>
      <c r="H148">
        <v>314</v>
      </c>
      <c r="I148">
        <v>-67</v>
      </c>
      <c r="J148">
        <v>3.7</v>
      </c>
      <c r="K148">
        <v>-0.79</v>
      </c>
      <c r="L148">
        <v>32.1</v>
      </c>
      <c r="M148">
        <v>2</v>
      </c>
      <c r="N148" t="str">
        <f t="shared" si="4"/>
        <v>2018-Nyheim Hines</v>
      </c>
    </row>
    <row r="149" spans="1:14" x14ac:dyDescent="0.2">
      <c r="A149">
        <v>2018</v>
      </c>
      <c r="B149" t="s">
        <v>116</v>
      </c>
      <c r="C149" t="s">
        <v>909</v>
      </c>
      <c r="D149">
        <v>4.04</v>
      </c>
      <c r="E149">
        <v>22.65</v>
      </c>
      <c r="F149">
        <v>2.78</v>
      </c>
      <c r="G149">
        <v>234</v>
      </c>
      <c r="H149">
        <v>871</v>
      </c>
      <c r="I149">
        <v>-20</v>
      </c>
      <c r="J149">
        <v>3.7</v>
      </c>
      <c r="K149">
        <v>-0.09</v>
      </c>
      <c r="L149">
        <v>41</v>
      </c>
      <c r="M149">
        <v>5</v>
      </c>
      <c r="N149" t="str">
        <f t="shared" si="4"/>
        <v>2018-Peyton Barber</v>
      </c>
    </row>
    <row r="150" spans="1:14" x14ac:dyDescent="0.2">
      <c r="A150">
        <v>2018</v>
      </c>
      <c r="B150" t="s">
        <v>94</v>
      </c>
      <c r="C150" t="s">
        <v>60</v>
      </c>
      <c r="D150">
        <v>3.32</v>
      </c>
      <c r="E150">
        <v>14.06</v>
      </c>
      <c r="F150">
        <v>2.64</v>
      </c>
      <c r="G150">
        <v>192</v>
      </c>
      <c r="H150">
        <v>1042</v>
      </c>
      <c r="I150">
        <v>169</v>
      </c>
      <c r="J150">
        <v>5.4</v>
      </c>
      <c r="K150">
        <v>0.92</v>
      </c>
      <c r="L150">
        <v>41.8</v>
      </c>
      <c r="M150">
        <v>9</v>
      </c>
      <c r="N150" t="str">
        <f t="shared" si="4"/>
        <v>2018-Phillip Lindsay</v>
      </c>
    </row>
    <row r="151" spans="1:14" x14ac:dyDescent="0.2">
      <c r="A151">
        <v>2018</v>
      </c>
      <c r="B151" t="s">
        <v>135</v>
      </c>
      <c r="C151" t="s">
        <v>51</v>
      </c>
      <c r="D151">
        <v>3.87</v>
      </c>
      <c r="E151">
        <v>10.59</v>
      </c>
      <c r="F151">
        <v>3.01</v>
      </c>
      <c r="G151">
        <v>85</v>
      </c>
      <c r="H151">
        <v>419</v>
      </c>
      <c r="I151">
        <v>41</v>
      </c>
      <c r="J151">
        <v>4.9000000000000004</v>
      </c>
      <c r="K151">
        <v>0.49</v>
      </c>
      <c r="L151">
        <v>34.5</v>
      </c>
      <c r="M151">
        <v>2</v>
      </c>
      <c r="N151" t="str">
        <f t="shared" si="4"/>
        <v>2018-Rashaad Penny</v>
      </c>
    </row>
    <row r="152" spans="1:14" x14ac:dyDescent="0.2">
      <c r="A152">
        <v>2018</v>
      </c>
      <c r="B152" t="s">
        <v>118</v>
      </c>
      <c r="C152" t="s">
        <v>60</v>
      </c>
      <c r="D152">
        <v>4.22</v>
      </c>
      <c r="E152">
        <v>36.15</v>
      </c>
      <c r="F152">
        <v>2.92</v>
      </c>
      <c r="G152">
        <v>130</v>
      </c>
      <c r="H152">
        <v>521</v>
      </c>
      <c r="I152">
        <v>-9</v>
      </c>
      <c r="J152">
        <v>4</v>
      </c>
      <c r="K152">
        <v>-7.0000000000000007E-2</v>
      </c>
      <c r="L152">
        <v>37.5</v>
      </c>
      <c r="M152">
        <v>5</v>
      </c>
      <c r="N152" t="str">
        <f t="shared" si="4"/>
        <v>2018-Royce Freeman</v>
      </c>
    </row>
    <row r="153" spans="1:14" x14ac:dyDescent="0.2">
      <c r="A153">
        <v>2018</v>
      </c>
      <c r="B153" t="s">
        <v>111</v>
      </c>
      <c r="C153" t="s">
        <v>35</v>
      </c>
      <c r="D153">
        <v>3.6</v>
      </c>
      <c r="E153">
        <v>22.99</v>
      </c>
      <c r="F153">
        <v>2.95</v>
      </c>
      <c r="G153">
        <v>261</v>
      </c>
      <c r="H153">
        <v>1307</v>
      </c>
      <c r="I153">
        <v>293</v>
      </c>
      <c r="J153">
        <v>5</v>
      </c>
      <c r="K153">
        <v>1.1399999999999999</v>
      </c>
      <c r="L153">
        <v>33.9</v>
      </c>
      <c r="M153">
        <v>11</v>
      </c>
      <c r="N153" t="str">
        <f t="shared" ref="N153:N159" si="5">TRIM(CONCATENATE(A153,"-",B153))</f>
        <v>2018-Saquon Barkley</v>
      </c>
    </row>
    <row r="154" spans="1:14" x14ac:dyDescent="0.2">
      <c r="A154">
        <v>2018</v>
      </c>
      <c r="B154" t="s">
        <v>105</v>
      </c>
      <c r="C154" t="s">
        <v>912</v>
      </c>
      <c r="D154">
        <v>3.71</v>
      </c>
      <c r="E154">
        <v>26.79</v>
      </c>
      <c r="F154">
        <v>2.7</v>
      </c>
      <c r="G154">
        <v>209</v>
      </c>
      <c r="H154">
        <v>931</v>
      </c>
      <c r="I154">
        <v>-33</v>
      </c>
      <c r="J154">
        <v>4.5</v>
      </c>
      <c r="K154">
        <v>-0.16</v>
      </c>
      <c r="L154">
        <v>34.299999999999997</v>
      </c>
      <c r="M154">
        <v>6</v>
      </c>
      <c r="N154" t="str">
        <f t="shared" si="5"/>
        <v>2018-Sony Michel</v>
      </c>
    </row>
    <row r="155" spans="1:14" x14ac:dyDescent="0.2">
      <c r="A155">
        <v>2018</v>
      </c>
      <c r="B155" t="s">
        <v>188</v>
      </c>
      <c r="C155" t="s">
        <v>31</v>
      </c>
      <c r="D155">
        <v>3.81</v>
      </c>
      <c r="E155">
        <v>21.15</v>
      </c>
      <c r="F155">
        <v>2.74</v>
      </c>
      <c r="G155">
        <v>104</v>
      </c>
      <c r="H155">
        <v>414</v>
      </c>
      <c r="I155">
        <v>-13</v>
      </c>
      <c r="J155">
        <v>4</v>
      </c>
      <c r="K155">
        <v>-0.13</v>
      </c>
      <c r="L155">
        <v>35.6</v>
      </c>
      <c r="M155">
        <v>1</v>
      </c>
      <c r="N155" t="str">
        <f t="shared" si="5"/>
        <v>2018-T.J. Yeldon</v>
      </c>
    </row>
    <row r="156" spans="1:14" x14ac:dyDescent="0.2">
      <c r="A156">
        <v>2018</v>
      </c>
      <c r="B156" t="s">
        <v>136</v>
      </c>
      <c r="C156" t="s">
        <v>41</v>
      </c>
      <c r="D156">
        <v>4.96</v>
      </c>
      <c r="E156">
        <v>5.05</v>
      </c>
      <c r="F156">
        <v>3.34</v>
      </c>
      <c r="G156">
        <v>99</v>
      </c>
      <c r="H156">
        <v>444</v>
      </c>
      <c r="I156">
        <v>-33</v>
      </c>
      <c r="J156">
        <v>4.5</v>
      </c>
      <c r="K156">
        <v>-0.36</v>
      </c>
      <c r="L156">
        <v>37</v>
      </c>
      <c r="M156">
        <v>3</v>
      </c>
      <c r="N156" t="str">
        <f t="shared" si="5"/>
        <v>2018-Tarik Cohen</v>
      </c>
    </row>
    <row r="157" spans="1:14" x14ac:dyDescent="0.2">
      <c r="A157">
        <v>2018</v>
      </c>
      <c r="B157" t="s">
        <v>117</v>
      </c>
      <c r="C157" t="s">
        <v>33</v>
      </c>
      <c r="D157">
        <v>4.2300000000000004</v>
      </c>
      <c r="E157">
        <v>25.75</v>
      </c>
      <c r="F157">
        <v>2.92</v>
      </c>
      <c r="G157">
        <v>167</v>
      </c>
      <c r="H157">
        <v>800</v>
      </c>
      <c r="I157">
        <v>-32</v>
      </c>
      <c r="J157">
        <v>4.8</v>
      </c>
      <c r="K157">
        <v>-0.19</v>
      </c>
      <c r="L157">
        <v>33.5</v>
      </c>
      <c r="M157">
        <v>4</v>
      </c>
      <c r="N157" t="str">
        <f t="shared" si="5"/>
        <v>2018-Tevin Coleman</v>
      </c>
    </row>
    <row r="158" spans="1:14" x14ac:dyDescent="0.2">
      <c r="A158">
        <v>2018</v>
      </c>
      <c r="B158" t="s">
        <v>84</v>
      </c>
      <c r="C158" t="s">
        <v>64</v>
      </c>
      <c r="D158">
        <v>3.63</v>
      </c>
      <c r="E158">
        <v>7.81</v>
      </c>
      <c r="F158">
        <v>2.8</v>
      </c>
      <c r="G158">
        <v>256</v>
      </c>
      <c r="H158">
        <v>1251</v>
      </c>
      <c r="I158">
        <v>18</v>
      </c>
      <c r="J158">
        <v>4.9000000000000004</v>
      </c>
      <c r="K158">
        <v>7.0000000000000007E-2</v>
      </c>
      <c r="L158">
        <v>42</v>
      </c>
      <c r="M158">
        <v>17</v>
      </c>
      <c r="N158" t="str">
        <f t="shared" si="5"/>
        <v>2018-Todd Gurley</v>
      </c>
    </row>
    <row r="159" spans="1:14" x14ac:dyDescent="0.2">
      <c r="A159">
        <v>2018</v>
      </c>
      <c r="B159" t="s">
        <v>178</v>
      </c>
      <c r="C159" t="s">
        <v>47</v>
      </c>
      <c r="D159">
        <v>3.87</v>
      </c>
      <c r="E159">
        <v>6.9</v>
      </c>
      <c r="F159">
        <v>2.75</v>
      </c>
      <c r="G159">
        <v>87</v>
      </c>
      <c r="H159">
        <v>364</v>
      </c>
      <c r="I159">
        <v>-43</v>
      </c>
      <c r="J159">
        <v>4.2</v>
      </c>
      <c r="K159">
        <v>-0.5</v>
      </c>
      <c r="L159">
        <v>39.1</v>
      </c>
      <c r="M159">
        <v>3</v>
      </c>
      <c r="N159" t="str">
        <f t="shared" si="5"/>
        <v>2018-Wendell Smallwood</v>
      </c>
    </row>
  </sheetData>
  <sortState xmlns:xlrd2="http://schemas.microsoft.com/office/spreadsheetml/2017/richdata2" ref="R2:R93">
    <sortCondition ref="R2:R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B6B-1CF2-D14D-8555-31350E14061B}">
  <dimension ref="A1:Y528"/>
  <sheetViews>
    <sheetView workbookViewId="0">
      <selection activeCell="Q74" sqref="Q74"/>
    </sheetView>
  </sheetViews>
  <sheetFormatPr baseColWidth="10" defaultRowHeight="16" x14ac:dyDescent="0.2"/>
  <cols>
    <col min="3" max="3" width="19.6640625" bestFit="1" customWidth="1"/>
    <col min="25" max="25" width="21.1640625" bestFit="1" customWidth="1"/>
  </cols>
  <sheetData>
    <row r="1" spans="1:25" ht="20" x14ac:dyDescent="0.2">
      <c r="B1" t="s">
        <v>588</v>
      </c>
      <c r="C1" t="s">
        <v>1</v>
      </c>
      <c r="D1" t="s">
        <v>589</v>
      </c>
      <c r="E1" t="s">
        <v>3</v>
      </c>
      <c r="F1" t="s">
        <v>2</v>
      </c>
      <c r="G1" t="s">
        <v>4</v>
      </c>
      <c r="H1" t="s">
        <v>590</v>
      </c>
      <c r="I1" t="s">
        <v>591</v>
      </c>
      <c r="J1" t="s">
        <v>5</v>
      </c>
      <c r="K1" t="s">
        <v>6</v>
      </c>
      <c r="L1" t="s">
        <v>592</v>
      </c>
      <c r="M1" t="s">
        <v>593</v>
      </c>
      <c r="N1" t="s">
        <v>594</v>
      </c>
      <c r="O1" t="s">
        <v>595</v>
      </c>
      <c r="P1" t="s">
        <v>596</v>
      </c>
      <c r="Q1" t="s">
        <v>597</v>
      </c>
      <c r="R1" t="s">
        <v>598</v>
      </c>
      <c r="S1" t="s">
        <v>599</v>
      </c>
      <c r="T1" t="s">
        <v>600</v>
      </c>
      <c r="U1" t="s">
        <v>601</v>
      </c>
      <c r="V1" t="s">
        <v>602</v>
      </c>
      <c r="W1" t="s">
        <v>603</v>
      </c>
      <c r="X1" t="s">
        <v>604</v>
      </c>
      <c r="Y1" s="6" t="s">
        <v>895</v>
      </c>
    </row>
    <row r="2" spans="1:25" ht="19" x14ac:dyDescent="0.25">
      <c r="A2">
        <v>8</v>
      </c>
      <c r="B2">
        <v>2020</v>
      </c>
      <c r="C2" t="s">
        <v>141</v>
      </c>
      <c r="D2" t="s">
        <v>605</v>
      </c>
      <c r="E2">
        <v>24</v>
      </c>
      <c r="F2" t="s">
        <v>88</v>
      </c>
      <c r="G2" t="s">
        <v>17</v>
      </c>
      <c r="H2" t="s">
        <v>606</v>
      </c>
      <c r="I2" t="s">
        <v>606</v>
      </c>
      <c r="J2">
        <v>16</v>
      </c>
      <c r="K2">
        <v>2</v>
      </c>
      <c r="L2">
        <v>6</v>
      </c>
      <c r="M2">
        <v>0.38</v>
      </c>
      <c r="N2">
        <v>6.08</v>
      </c>
      <c r="O2">
        <v>6</v>
      </c>
      <c r="P2">
        <v>0.38</v>
      </c>
      <c r="Q2">
        <v>6.08</v>
      </c>
      <c r="R2">
        <v>3</v>
      </c>
      <c r="S2">
        <v>2.5</v>
      </c>
      <c r="T2">
        <v>3.68</v>
      </c>
      <c r="U2">
        <v>3.68</v>
      </c>
      <c r="V2">
        <v>13</v>
      </c>
      <c r="W2">
        <v>2</v>
      </c>
      <c r="Y2" s="5" t="str">
        <f t="shared" ref="Y2:Y65" si="0">TRIM(CONCATENATE(B2,"-",C2,))</f>
        <v>2020-Chase Edmonds</v>
      </c>
    </row>
    <row r="3" spans="1:25" ht="19" x14ac:dyDescent="0.25">
      <c r="A3">
        <v>13</v>
      </c>
      <c r="B3">
        <v>2020</v>
      </c>
      <c r="C3" t="s">
        <v>425</v>
      </c>
      <c r="D3" t="s">
        <v>607</v>
      </c>
      <c r="E3">
        <v>27</v>
      </c>
      <c r="F3" t="s">
        <v>88</v>
      </c>
      <c r="G3" t="s">
        <v>17</v>
      </c>
      <c r="H3" t="s">
        <v>606</v>
      </c>
      <c r="I3" t="s">
        <v>606</v>
      </c>
      <c r="J3">
        <v>10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</v>
      </c>
      <c r="S3">
        <v>0.33333333333333298</v>
      </c>
      <c r="T3">
        <v>0</v>
      </c>
      <c r="U3">
        <v>0</v>
      </c>
      <c r="V3">
        <v>6</v>
      </c>
      <c r="W3">
        <v>0</v>
      </c>
      <c r="Y3" s="5" t="str">
        <f t="shared" si="0"/>
        <v>2020-D.J. Foster</v>
      </c>
    </row>
    <row r="4" spans="1:25" ht="19" x14ac:dyDescent="0.25">
      <c r="A4">
        <v>31</v>
      </c>
      <c r="B4">
        <v>2020</v>
      </c>
      <c r="C4" t="s">
        <v>608</v>
      </c>
      <c r="D4" t="s">
        <v>609</v>
      </c>
      <c r="E4">
        <v>23</v>
      </c>
      <c r="F4" t="s">
        <v>88</v>
      </c>
      <c r="G4" t="s">
        <v>17</v>
      </c>
      <c r="H4" t="s">
        <v>606</v>
      </c>
      <c r="I4" t="s">
        <v>606</v>
      </c>
      <c r="J4">
        <v>14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Y4" s="5" t="str">
        <f t="shared" si="0"/>
        <v>2020-Jonathan Ward</v>
      </c>
    </row>
    <row r="5" spans="1:25" ht="19" x14ac:dyDescent="0.25">
      <c r="A5">
        <v>41</v>
      </c>
      <c r="B5">
        <v>2020</v>
      </c>
      <c r="C5" t="s">
        <v>87</v>
      </c>
      <c r="D5" t="s">
        <v>610</v>
      </c>
      <c r="E5">
        <v>26</v>
      </c>
      <c r="F5" t="s">
        <v>88</v>
      </c>
      <c r="G5" t="s">
        <v>17</v>
      </c>
      <c r="H5" t="s">
        <v>606</v>
      </c>
      <c r="I5" t="s">
        <v>606</v>
      </c>
      <c r="J5">
        <v>15</v>
      </c>
      <c r="K5">
        <v>13</v>
      </c>
      <c r="L5">
        <v>6</v>
      </c>
      <c r="M5">
        <v>0.4</v>
      </c>
      <c r="N5">
        <v>6.4</v>
      </c>
      <c r="O5">
        <v>6</v>
      </c>
      <c r="P5">
        <v>0.4</v>
      </c>
      <c r="Q5">
        <v>6.4</v>
      </c>
      <c r="R5">
        <v>4</v>
      </c>
      <c r="S5">
        <v>5</v>
      </c>
      <c r="T5">
        <v>12</v>
      </c>
      <c r="U5">
        <v>12</v>
      </c>
      <c r="V5">
        <v>8</v>
      </c>
      <c r="W5">
        <v>8</v>
      </c>
      <c r="X5">
        <v>1</v>
      </c>
      <c r="Y5" s="5" t="str">
        <f t="shared" si="0"/>
        <v>2020-Kenyan Drake</v>
      </c>
    </row>
    <row r="6" spans="1:25" ht="19" x14ac:dyDescent="0.25">
      <c r="A6">
        <v>6664</v>
      </c>
      <c r="B6">
        <v>2019</v>
      </c>
      <c r="C6" t="s">
        <v>343</v>
      </c>
      <c r="D6" t="s">
        <v>611</v>
      </c>
      <c r="E6">
        <v>31</v>
      </c>
      <c r="F6" t="s">
        <v>88</v>
      </c>
      <c r="G6" t="s">
        <v>17</v>
      </c>
      <c r="H6" t="s">
        <v>606</v>
      </c>
      <c r="I6" t="s">
        <v>606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</v>
      </c>
      <c r="S6">
        <v>3</v>
      </c>
      <c r="T6">
        <v>4</v>
      </c>
      <c r="U6">
        <v>4</v>
      </c>
      <c r="V6">
        <v>12</v>
      </c>
      <c r="W6">
        <v>1</v>
      </c>
      <c r="Y6" s="5" t="str">
        <f t="shared" si="0"/>
        <v>2019-Alfred Morris</v>
      </c>
    </row>
    <row r="7" spans="1:25" ht="19" x14ac:dyDescent="0.25">
      <c r="A7">
        <v>72</v>
      </c>
      <c r="B7">
        <v>2019</v>
      </c>
      <c r="C7" t="s">
        <v>141</v>
      </c>
      <c r="D7" t="s">
        <v>605</v>
      </c>
      <c r="E7">
        <v>23</v>
      </c>
      <c r="F7" t="s">
        <v>88</v>
      </c>
      <c r="G7" t="s">
        <v>17</v>
      </c>
      <c r="H7" t="s">
        <v>606</v>
      </c>
      <c r="I7" t="s">
        <v>606</v>
      </c>
      <c r="J7">
        <v>13</v>
      </c>
      <c r="K7">
        <v>2</v>
      </c>
      <c r="L7">
        <v>3</v>
      </c>
      <c r="M7">
        <v>0.23</v>
      </c>
      <c r="N7">
        <v>3.68</v>
      </c>
      <c r="O7">
        <v>3</v>
      </c>
      <c r="P7">
        <v>0.23</v>
      </c>
      <c r="Q7">
        <v>3.68</v>
      </c>
      <c r="R7">
        <v>2</v>
      </c>
      <c r="S7">
        <v>2</v>
      </c>
      <c r="T7">
        <v>1.92</v>
      </c>
      <c r="U7">
        <v>1.92</v>
      </c>
      <c r="V7">
        <v>16</v>
      </c>
      <c r="W7">
        <v>0</v>
      </c>
      <c r="Y7" s="5" t="str">
        <f t="shared" si="0"/>
        <v>2019-Chase Edmonds</v>
      </c>
    </row>
    <row r="8" spans="1:25" ht="19" x14ac:dyDescent="0.25">
      <c r="A8">
        <v>77</v>
      </c>
      <c r="B8">
        <v>2019</v>
      </c>
      <c r="C8" t="s">
        <v>425</v>
      </c>
      <c r="D8" t="s">
        <v>607</v>
      </c>
      <c r="E8">
        <v>26</v>
      </c>
      <c r="F8" t="s">
        <v>88</v>
      </c>
      <c r="G8" t="s">
        <v>17</v>
      </c>
      <c r="H8" t="s">
        <v>606</v>
      </c>
      <c r="I8" t="s">
        <v>606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0.5</v>
      </c>
      <c r="T8">
        <v>2.2400000000000002</v>
      </c>
      <c r="U8">
        <v>2.2400000000000002</v>
      </c>
      <c r="V8">
        <v>7</v>
      </c>
      <c r="W8">
        <v>0</v>
      </c>
      <c r="Y8" s="5" t="str">
        <f t="shared" si="0"/>
        <v>2019-D.J. Foster</v>
      </c>
    </row>
    <row r="9" spans="1:25" ht="19" x14ac:dyDescent="0.25">
      <c r="A9">
        <v>3622</v>
      </c>
      <c r="B9">
        <v>2019</v>
      </c>
      <c r="C9" t="s">
        <v>73</v>
      </c>
      <c r="D9" t="s">
        <v>612</v>
      </c>
      <c r="E9">
        <v>28</v>
      </c>
      <c r="F9" t="s">
        <v>88</v>
      </c>
      <c r="G9" t="s">
        <v>17</v>
      </c>
      <c r="H9" t="s">
        <v>606</v>
      </c>
      <c r="I9" t="s">
        <v>606</v>
      </c>
      <c r="J9">
        <v>13</v>
      </c>
      <c r="K9">
        <v>9</v>
      </c>
      <c r="L9">
        <v>5</v>
      </c>
      <c r="M9">
        <v>0.38</v>
      </c>
      <c r="N9">
        <v>6.08</v>
      </c>
      <c r="O9">
        <v>5</v>
      </c>
      <c r="P9">
        <v>0.38</v>
      </c>
      <c r="Q9">
        <v>6.08</v>
      </c>
      <c r="R9">
        <v>5</v>
      </c>
      <c r="S9">
        <v>7.3333333333333304</v>
      </c>
      <c r="T9">
        <v>6.08</v>
      </c>
      <c r="U9">
        <v>6.08</v>
      </c>
      <c r="V9">
        <v>16</v>
      </c>
      <c r="W9">
        <v>16</v>
      </c>
      <c r="Y9" s="5" t="str">
        <f t="shared" si="0"/>
        <v>2019-David Johnson</v>
      </c>
    </row>
    <row r="10" spans="1:25" ht="19" x14ac:dyDescent="0.25">
      <c r="A10">
        <v>109</v>
      </c>
      <c r="B10">
        <v>2018</v>
      </c>
      <c r="C10" t="s">
        <v>141</v>
      </c>
      <c r="D10" t="s">
        <v>605</v>
      </c>
      <c r="E10">
        <v>22</v>
      </c>
      <c r="F10" t="s">
        <v>88</v>
      </c>
      <c r="G10" t="s">
        <v>17</v>
      </c>
      <c r="H10" t="s">
        <v>606</v>
      </c>
      <c r="I10" t="s">
        <v>606</v>
      </c>
      <c r="J10">
        <v>16</v>
      </c>
      <c r="K10">
        <v>0</v>
      </c>
      <c r="L10">
        <v>2</v>
      </c>
      <c r="M10">
        <v>0.12</v>
      </c>
      <c r="N10">
        <v>1.92</v>
      </c>
      <c r="O10">
        <v>2</v>
      </c>
      <c r="P10">
        <v>0.12</v>
      </c>
      <c r="Q10">
        <v>1.92</v>
      </c>
      <c r="R10">
        <v>1</v>
      </c>
      <c r="S10">
        <v>2</v>
      </c>
      <c r="T10">
        <v>0</v>
      </c>
      <c r="U10">
        <v>0</v>
      </c>
      <c r="V10">
        <v>0</v>
      </c>
      <c r="W10">
        <v>0</v>
      </c>
      <c r="Y10" s="5" t="str">
        <f t="shared" si="0"/>
        <v>2018-Chase Edmonds</v>
      </c>
    </row>
    <row r="11" spans="1:25" ht="19" x14ac:dyDescent="0.25">
      <c r="A11">
        <v>3623</v>
      </c>
      <c r="B11">
        <v>2018</v>
      </c>
      <c r="C11" t="s">
        <v>73</v>
      </c>
      <c r="D11" t="s">
        <v>612</v>
      </c>
      <c r="E11">
        <v>27</v>
      </c>
      <c r="F11" t="s">
        <v>88</v>
      </c>
      <c r="G11" t="s">
        <v>17</v>
      </c>
      <c r="H11" t="s">
        <v>606</v>
      </c>
      <c r="I11" t="s">
        <v>606</v>
      </c>
      <c r="J11">
        <v>16</v>
      </c>
      <c r="K11">
        <v>16</v>
      </c>
      <c r="L11">
        <v>6</v>
      </c>
      <c r="M11">
        <v>0.38</v>
      </c>
      <c r="N11">
        <v>6.08</v>
      </c>
      <c r="O11">
        <v>6</v>
      </c>
      <c r="P11">
        <v>0.38</v>
      </c>
      <c r="Q11">
        <v>6.08</v>
      </c>
      <c r="R11">
        <v>4</v>
      </c>
      <c r="S11">
        <v>8.3333333333333304</v>
      </c>
      <c r="T11">
        <v>16</v>
      </c>
      <c r="U11">
        <v>16</v>
      </c>
      <c r="V11">
        <v>1</v>
      </c>
      <c r="W11">
        <v>1</v>
      </c>
      <c r="X11">
        <v>1</v>
      </c>
      <c r="Y11" s="5" t="str">
        <f t="shared" si="0"/>
        <v>2018-David Johnson</v>
      </c>
    </row>
    <row r="12" spans="1:25" ht="19" x14ac:dyDescent="0.25">
      <c r="A12">
        <v>11274</v>
      </c>
      <c r="B12">
        <v>2018</v>
      </c>
      <c r="C12" t="s">
        <v>537</v>
      </c>
      <c r="D12" t="s">
        <v>613</v>
      </c>
      <c r="E12">
        <v>28</v>
      </c>
      <c r="F12" t="s">
        <v>88</v>
      </c>
      <c r="G12" t="s">
        <v>17</v>
      </c>
      <c r="H12" t="s">
        <v>606</v>
      </c>
      <c r="I12" t="s">
        <v>606</v>
      </c>
      <c r="J12">
        <v>16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</v>
      </c>
      <c r="S12">
        <v>0</v>
      </c>
      <c r="T12">
        <v>0</v>
      </c>
      <c r="U12">
        <v>0</v>
      </c>
      <c r="V12">
        <v>16</v>
      </c>
      <c r="W12">
        <v>7</v>
      </c>
      <c r="Y12" s="5" t="str">
        <f t="shared" si="0"/>
        <v>2018-Derrick Coleman</v>
      </c>
    </row>
    <row r="13" spans="1:25" ht="19" x14ac:dyDescent="0.25">
      <c r="A13">
        <v>117</v>
      </c>
      <c r="B13">
        <v>2018</v>
      </c>
      <c r="C13" t="s">
        <v>87</v>
      </c>
      <c r="D13" t="s">
        <v>610</v>
      </c>
      <c r="E13">
        <v>24</v>
      </c>
      <c r="F13" t="s">
        <v>88</v>
      </c>
      <c r="G13" t="s">
        <v>17</v>
      </c>
      <c r="H13" t="s">
        <v>606</v>
      </c>
      <c r="I13" t="s">
        <v>606</v>
      </c>
      <c r="J13">
        <v>8</v>
      </c>
      <c r="K13">
        <v>8</v>
      </c>
      <c r="L13">
        <v>6</v>
      </c>
      <c r="M13">
        <v>0.75</v>
      </c>
      <c r="N13">
        <v>12</v>
      </c>
      <c r="O13">
        <v>6</v>
      </c>
      <c r="P13">
        <v>0.75</v>
      </c>
      <c r="Q13">
        <v>12</v>
      </c>
      <c r="R13">
        <v>3</v>
      </c>
      <c r="S13">
        <v>5</v>
      </c>
      <c r="T13">
        <v>5.28</v>
      </c>
      <c r="U13">
        <v>5.28</v>
      </c>
      <c r="V13">
        <v>6</v>
      </c>
      <c r="W13">
        <v>2</v>
      </c>
      <c r="Y13" s="5" t="str">
        <f t="shared" si="0"/>
        <v>2018-Kenyan Drake</v>
      </c>
    </row>
    <row r="14" spans="1:25" ht="19" x14ac:dyDescent="0.25">
      <c r="A14">
        <v>11067</v>
      </c>
      <c r="B14">
        <v>2018</v>
      </c>
      <c r="C14" t="s">
        <v>274</v>
      </c>
      <c r="D14" t="s">
        <v>614</v>
      </c>
      <c r="E14">
        <v>24</v>
      </c>
      <c r="F14" t="s">
        <v>88</v>
      </c>
      <c r="G14" t="s">
        <v>17</v>
      </c>
      <c r="H14" t="s">
        <v>606</v>
      </c>
      <c r="I14" t="s">
        <v>606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Y14" s="5" t="str">
        <f t="shared" si="0"/>
        <v>2018-T.J. Logan</v>
      </c>
    </row>
    <row r="15" spans="1:25" ht="19" x14ac:dyDescent="0.25">
      <c r="A15">
        <v>9321</v>
      </c>
      <c r="B15">
        <v>2018</v>
      </c>
      <c r="C15" t="s">
        <v>283</v>
      </c>
      <c r="D15" t="s">
        <v>615</v>
      </c>
      <c r="E15">
        <v>27</v>
      </c>
      <c r="F15" t="s">
        <v>88</v>
      </c>
      <c r="G15" t="s">
        <v>17</v>
      </c>
      <c r="H15" t="s">
        <v>606</v>
      </c>
      <c r="I15" t="s">
        <v>606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2</v>
      </c>
      <c r="T15">
        <v>4</v>
      </c>
      <c r="U15">
        <v>4</v>
      </c>
      <c r="V15">
        <v>8</v>
      </c>
      <c r="W15">
        <v>1</v>
      </c>
      <c r="Y15" s="5" t="str">
        <f t="shared" si="0"/>
        <v>2018-Zach Zenner</v>
      </c>
    </row>
    <row r="16" spans="1:25" ht="19" x14ac:dyDescent="0.25">
      <c r="A16">
        <v>381</v>
      </c>
      <c r="B16">
        <v>2020</v>
      </c>
      <c r="C16" t="s">
        <v>32</v>
      </c>
      <c r="D16" t="s">
        <v>616</v>
      </c>
      <c r="E16">
        <v>23</v>
      </c>
      <c r="F16" t="s">
        <v>33</v>
      </c>
      <c r="G16" t="s">
        <v>17</v>
      </c>
      <c r="H16" t="s">
        <v>606</v>
      </c>
      <c r="I16" t="s">
        <v>606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2</v>
      </c>
      <c r="T16">
        <v>4</v>
      </c>
      <c r="U16">
        <v>4</v>
      </c>
      <c r="V16">
        <v>12</v>
      </c>
      <c r="W16">
        <v>2</v>
      </c>
      <c r="Y16" s="5" t="str">
        <f t="shared" si="0"/>
        <v>2020-Brian Hill</v>
      </c>
    </row>
    <row r="17" spans="1:25" ht="19" x14ac:dyDescent="0.25">
      <c r="A17">
        <v>382</v>
      </c>
      <c r="B17">
        <v>2020</v>
      </c>
      <c r="C17" t="s">
        <v>32</v>
      </c>
      <c r="D17" t="s">
        <v>616</v>
      </c>
      <c r="E17">
        <v>25</v>
      </c>
      <c r="F17" t="s">
        <v>33</v>
      </c>
      <c r="G17" t="s">
        <v>17</v>
      </c>
      <c r="H17" t="s">
        <v>606</v>
      </c>
      <c r="I17" t="s">
        <v>606</v>
      </c>
      <c r="J17">
        <v>16</v>
      </c>
      <c r="K17">
        <v>1</v>
      </c>
      <c r="L17">
        <v>5</v>
      </c>
      <c r="M17">
        <v>0.31</v>
      </c>
      <c r="N17">
        <v>4.96</v>
      </c>
      <c r="O17">
        <v>5</v>
      </c>
      <c r="P17">
        <v>0.31</v>
      </c>
      <c r="Q17">
        <v>4.96</v>
      </c>
      <c r="R17">
        <v>3</v>
      </c>
      <c r="S17">
        <v>1.3333333333333299</v>
      </c>
      <c r="T17">
        <v>0</v>
      </c>
      <c r="U17">
        <v>0</v>
      </c>
      <c r="V17">
        <v>1</v>
      </c>
      <c r="W17">
        <v>0</v>
      </c>
      <c r="Y17" s="5" t="str">
        <f t="shared" si="0"/>
        <v>2020-Brian Hill</v>
      </c>
    </row>
    <row r="18" spans="1:25" ht="19" x14ac:dyDescent="0.25">
      <c r="A18">
        <v>400</v>
      </c>
      <c r="B18">
        <v>2020</v>
      </c>
      <c r="C18" t="s">
        <v>179</v>
      </c>
      <c r="D18" t="s">
        <v>617</v>
      </c>
      <c r="E18">
        <v>25</v>
      </c>
      <c r="F18" t="s">
        <v>33</v>
      </c>
      <c r="G18" t="s">
        <v>17</v>
      </c>
      <c r="H18" t="s">
        <v>606</v>
      </c>
      <c r="I18" t="s">
        <v>606</v>
      </c>
      <c r="J18">
        <v>14</v>
      </c>
      <c r="K18">
        <v>0</v>
      </c>
      <c r="L18">
        <v>2</v>
      </c>
      <c r="M18">
        <v>0.14000000000000001</v>
      </c>
      <c r="N18">
        <v>2.2400000000000002</v>
      </c>
      <c r="O18">
        <v>2</v>
      </c>
      <c r="P18">
        <v>0.14000000000000001</v>
      </c>
      <c r="Q18">
        <v>2.2400000000000002</v>
      </c>
      <c r="R18">
        <v>3</v>
      </c>
      <c r="S18">
        <v>2</v>
      </c>
      <c r="T18">
        <v>2.2400000000000002</v>
      </c>
      <c r="U18">
        <v>2.2400000000000002</v>
      </c>
      <c r="V18">
        <v>7</v>
      </c>
      <c r="W18">
        <v>0</v>
      </c>
      <c r="Y18" s="5" t="str">
        <f t="shared" si="0"/>
        <v>2020-Ito Smith</v>
      </c>
    </row>
    <row r="19" spans="1:25" ht="19" x14ac:dyDescent="0.25">
      <c r="A19">
        <v>415</v>
      </c>
      <c r="B19">
        <v>2020</v>
      </c>
      <c r="C19" t="s">
        <v>235</v>
      </c>
      <c r="D19" t="s">
        <v>618</v>
      </c>
      <c r="E19">
        <v>28</v>
      </c>
      <c r="F19" t="s">
        <v>33</v>
      </c>
      <c r="G19" t="s">
        <v>217</v>
      </c>
      <c r="H19" t="s">
        <v>606</v>
      </c>
      <c r="I19" t="s">
        <v>606</v>
      </c>
      <c r="J19">
        <v>16</v>
      </c>
      <c r="K19">
        <v>7</v>
      </c>
      <c r="L19">
        <v>1</v>
      </c>
      <c r="M19">
        <v>0.06</v>
      </c>
      <c r="N19">
        <v>0.96</v>
      </c>
      <c r="O19">
        <v>1</v>
      </c>
      <c r="P19">
        <v>0.06</v>
      </c>
      <c r="Q19">
        <v>0.96</v>
      </c>
      <c r="R19">
        <v>7</v>
      </c>
      <c r="S19">
        <v>2.16</v>
      </c>
      <c r="T19">
        <v>3.04</v>
      </c>
      <c r="U19">
        <v>3.04</v>
      </c>
      <c r="V19">
        <v>16</v>
      </c>
      <c r="W19">
        <v>5</v>
      </c>
      <c r="X19">
        <v>1</v>
      </c>
      <c r="Y19" s="5" t="str">
        <f t="shared" si="0"/>
        <v>2020-Keith Smith</v>
      </c>
    </row>
    <row r="20" spans="1:25" ht="19" x14ac:dyDescent="0.25">
      <c r="A20">
        <v>428</v>
      </c>
      <c r="B20">
        <v>2020</v>
      </c>
      <c r="C20" t="s">
        <v>177</v>
      </c>
      <c r="D20" t="s">
        <v>619</v>
      </c>
      <c r="E20">
        <v>24</v>
      </c>
      <c r="F20" t="s">
        <v>33</v>
      </c>
      <c r="G20" t="s">
        <v>17</v>
      </c>
      <c r="H20" t="s">
        <v>606</v>
      </c>
      <c r="I20" t="s">
        <v>606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8</v>
      </c>
      <c r="W20">
        <v>0</v>
      </c>
      <c r="Y20" s="5" t="str">
        <f t="shared" si="0"/>
        <v>2020-Qadree Ollison</v>
      </c>
    </row>
    <row r="21" spans="1:25" ht="19" x14ac:dyDescent="0.25">
      <c r="A21">
        <v>436</v>
      </c>
      <c r="B21">
        <v>2020</v>
      </c>
      <c r="C21" t="s">
        <v>84</v>
      </c>
      <c r="D21" t="s">
        <v>620</v>
      </c>
      <c r="E21">
        <v>26</v>
      </c>
      <c r="F21" t="s">
        <v>33</v>
      </c>
      <c r="G21" t="s">
        <v>17</v>
      </c>
      <c r="H21" t="s">
        <v>606</v>
      </c>
      <c r="I21" t="s">
        <v>606</v>
      </c>
      <c r="J21">
        <v>15</v>
      </c>
      <c r="K21">
        <v>15</v>
      </c>
      <c r="L21">
        <v>6</v>
      </c>
      <c r="M21">
        <v>0.4</v>
      </c>
      <c r="N21">
        <v>6.4</v>
      </c>
      <c r="O21">
        <v>6</v>
      </c>
      <c r="P21">
        <v>0.4</v>
      </c>
      <c r="Q21">
        <v>6.4</v>
      </c>
      <c r="R21">
        <v>6</v>
      </c>
      <c r="S21">
        <v>13.6666666666666</v>
      </c>
      <c r="T21">
        <v>6.4</v>
      </c>
      <c r="U21">
        <v>6.4</v>
      </c>
      <c r="V21">
        <v>15</v>
      </c>
      <c r="W21">
        <v>15</v>
      </c>
      <c r="X21">
        <v>1</v>
      </c>
      <c r="Y21" s="5" t="str">
        <f t="shared" si="0"/>
        <v>2020-Todd Gurley</v>
      </c>
    </row>
    <row r="22" spans="1:25" ht="19" x14ac:dyDescent="0.25">
      <c r="A22">
        <v>437</v>
      </c>
      <c r="B22">
        <v>2020</v>
      </c>
      <c r="C22" t="s">
        <v>211</v>
      </c>
      <c r="D22" t="s">
        <v>621</v>
      </c>
      <c r="E22">
        <v>26</v>
      </c>
      <c r="F22" t="s">
        <v>33</v>
      </c>
      <c r="G22" t="s">
        <v>17</v>
      </c>
      <c r="H22" t="s">
        <v>606</v>
      </c>
      <c r="I22" t="s">
        <v>606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3</v>
      </c>
      <c r="W22">
        <v>0</v>
      </c>
      <c r="Y22" s="5" t="str">
        <f t="shared" si="0"/>
        <v>2020-Tony Brooks-James</v>
      </c>
    </row>
    <row r="23" spans="1:25" ht="19" x14ac:dyDescent="0.25">
      <c r="A23">
        <v>444</v>
      </c>
      <c r="B23">
        <v>2019</v>
      </c>
      <c r="C23" t="s">
        <v>32</v>
      </c>
      <c r="D23" t="s">
        <v>616</v>
      </c>
      <c r="E23">
        <v>24</v>
      </c>
      <c r="F23" t="s">
        <v>33</v>
      </c>
      <c r="G23" t="s">
        <v>17</v>
      </c>
      <c r="H23" t="s">
        <v>606</v>
      </c>
      <c r="I23" t="s">
        <v>606</v>
      </c>
      <c r="J23">
        <v>12</v>
      </c>
      <c r="K23">
        <v>2</v>
      </c>
      <c r="L23">
        <v>3</v>
      </c>
      <c r="M23">
        <v>0.25</v>
      </c>
      <c r="N23">
        <v>4</v>
      </c>
      <c r="O23">
        <v>3</v>
      </c>
      <c r="P23">
        <v>0.25</v>
      </c>
      <c r="Q23">
        <v>4</v>
      </c>
      <c r="R23">
        <v>2</v>
      </c>
      <c r="S23">
        <v>1</v>
      </c>
      <c r="T23">
        <v>1.6</v>
      </c>
      <c r="U23">
        <v>1.6</v>
      </c>
      <c r="V23">
        <v>10</v>
      </c>
      <c r="W23">
        <v>0</v>
      </c>
      <c r="Y23" s="5" t="str">
        <f t="shared" si="0"/>
        <v>2019-Brian Hill</v>
      </c>
    </row>
    <row r="24" spans="1:25" ht="19" x14ac:dyDescent="0.25">
      <c r="A24">
        <v>6669</v>
      </c>
      <c r="B24">
        <v>2019</v>
      </c>
      <c r="C24" t="s">
        <v>113</v>
      </c>
      <c r="D24" t="s">
        <v>622</v>
      </c>
      <c r="E24">
        <v>27</v>
      </c>
      <c r="F24" t="s">
        <v>33</v>
      </c>
      <c r="G24" t="s">
        <v>17</v>
      </c>
      <c r="H24" t="s">
        <v>606</v>
      </c>
      <c r="I24" t="s">
        <v>606</v>
      </c>
      <c r="J24">
        <v>14</v>
      </c>
      <c r="K24">
        <v>14</v>
      </c>
      <c r="L24">
        <v>8</v>
      </c>
      <c r="M24">
        <v>0.56999999999999995</v>
      </c>
      <c r="N24">
        <v>9.1199999999999992</v>
      </c>
      <c r="O24">
        <v>8</v>
      </c>
      <c r="P24">
        <v>0.56999999999999995</v>
      </c>
      <c r="Q24">
        <v>9.1199999999999992</v>
      </c>
      <c r="R24">
        <v>6</v>
      </c>
      <c r="S24">
        <v>8.3333333333333304</v>
      </c>
      <c r="T24">
        <v>8</v>
      </c>
      <c r="U24">
        <v>8</v>
      </c>
      <c r="V24">
        <v>2</v>
      </c>
      <c r="W24">
        <v>2</v>
      </c>
      <c r="X24">
        <v>1</v>
      </c>
      <c r="Y24" s="5" t="str">
        <f t="shared" si="0"/>
        <v>2019-Devonta Freeman</v>
      </c>
    </row>
    <row r="25" spans="1:25" ht="19" x14ac:dyDescent="0.25">
      <c r="A25">
        <v>454</v>
      </c>
      <c r="B25">
        <v>2019</v>
      </c>
      <c r="C25" t="s">
        <v>179</v>
      </c>
      <c r="D25" t="s">
        <v>617</v>
      </c>
      <c r="E25">
        <v>24</v>
      </c>
      <c r="F25" t="s">
        <v>33</v>
      </c>
      <c r="G25" t="s">
        <v>17</v>
      </c>
      <c r="H25" t="s">
        <v>606</v>
      </c>
      <c r="I25" t="s">
        <v>606</v>
      </c>
      <c r="J25">
        <v>7</v>
      </c>
      <c r="K25">
        <v>0</v>
      </c>
      <c r="L25">
        <v>1</v>
      </c>
      <c r="M25">
        <v>0.14000000000000001</v>
      </c>
      <c r="N25">
        <v>2.2400000000000002</v>
      </c>
      <c r="O25">
        <v>1</v>
      </c>
      <c r="P25">
        <v>0.14000000000000001</v>
      </c>
      <c r="Q25">
        <v>2.2400000000000002</v>
      </c>
      <c r="R25">
        <v>2</v>
      </c>
      <c r="S25">
        <v>3</v>
      </c>
      <c r="T25">
        <v>3.36</v>
      </c>
      <c r="U25">
        <v>3.36</v>
      </c>
      <c r="V25">
        <v>14</v>
      </c>
      <c r="W25">
        <v>0</v>
      </c>
      <c r="Y25" s="5" t="str">
        <f t="shared" si="0"/>
        <v>2019-Ito Smith</v>
      </c>
    </row>
    <row r="26" spans="1:25" ht="19" x14ac:dyDescent="0.25">
      <c r="A26">
        <v>467</v>
      </c>
      <c r="B26">
        <v>2019</v>
      </c>
      <c r="C26" t="s">
        <v>235</v>
      </c>
      <c r="D26" t="s">
        <v>618</v>
      </c>
      <c r="E26">
        <v>27</v>
      </c>
      <c r="F26" t="s">
        <v>33</v>
      </c>
      <c r="G26" t="s">
        <v>217</v>
      </c>
      <c r="H26" t="s">
        <v>606</v>
      </c>
      <c r="I26" t="s">
        <v>606</v>
      </c>
      <c r="J26">
        <v>16</v>
      </c>
      <c r="K26">
        <v>5</v>
      </c>
      <c r="L26">
        <v>3</v>
      </c>
      <c r="M26">
        <v>0.19</v>
      </c>
      <c r="N26">
        <v>3.04</v>
      </c>
      <c r="O26">
        <v>3</v>
      </c>
      <c r="P26">
        <v>0.19</v>
      </c>
      <c r="Q26">
        <v>3.04</v>
      </c>
      <c r="R26">
        <v>6</v>
      </c>
      <c r="S26">
        <v>1.74</v>
      </c>
      <c r="T26">
        <v>1.92</v>
      </c>
      <c r="U26">
        <v>1.76</v>
      </c>
      <c r="V26">
        <v>16</v>
      </c>
      <c r="W26">
        <v>3</v>
      </c>
      <c r="Y26" s="5" t="str">
        <f t="shared" si="0"/>
        <v>2019-Keith Smith</v>
      </c>
    </row>
    <row r="27" spans="1:25" ht="19" x14ac:dyDescent="0.25">
      <c r="A27">
        <v>8431</v>
      </c>
      <c r="B27">
        <v>2019</v>
      </c>
      <c r="C27" t="s">
        <v>240</v>
      </c>
      <c r="D27" t="s">
        <v>623</v>
      </c>
      <c r="E27">
        <v>30</v>
      </c>
      <c r="F27" t="s">
        <v>33</v>
      </c>
      <c r="G27" t="s">
        <v>17</v>
      </c>
      <c r="H27" t="s">
        <v>606</v>
      </c>
      <c r="I27" t="s">
        <v>606</v>
      </c>
      <c r="J27">
        <v>14</v>
      </c>
      <c r="K27">
        <v>0</v>
      </c>
      <c r="L27">
        <v>1</v>
      </c>
      <c r="M27">
        <v>7.0000000000000007E-2</v>
      </c>
      <c r="N27">
        <v>1.1200000000000001</v>
      </c>
      <c r="O27">
        <v>1</v>
      </c>
      <c r="P27">
        <v>7.0000000000000007E-2</v>
      </c>
      <c r="Q27">
        <v>1.1200000000000001</v>
      </c>
      <c r="R27">
        <v>5</v>
      </c>
      <c r="S27">
        <v>0.66666666666666596</v>
      </c>
      <c r="T27">
        <v>0</v>
      </c>
      <c r="U27">
        <v>0</v>
      </c>
      <c r="V27">
        <v>5</v>
      </c>
      <c r="W27">
        <v>0</v>
      </c>
      <c r="Y27" s="5" t="str">
        <f t="shared" si="0"/>
        <v>2019-Kenjon Barner</v>
      </c>
    </row>
    <row r="28" spans="1:25" ht="19" x14ac:dyDescent="0.25">
      <c r="A28">
        <v>474</v>
      </c>
      <c r="B28">
        <v>2019</v>
      </c>
      <c r="C28" t="s">
        <v>177</v>
      </c>
      <c r="D28" t="s">
        <v>619</v>
      </c>
      <c r="E28">
        <v>23</v>
      </c>
      <c r="F28" t="s">
        <v>33</v>
      </c>
      <c r="G28" t="s">
        <v>17</v>
      </c>
      <c r="H28" t="s">
        <v>606</v>
      </c>
      <c r="I28" t="s">
        <v>606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Y28" s="5" t="str">
        <f t="shared" si="0"/>
        <v>2019-Qadree Ollison</v>
      </c>
    </row>
    <row r="29" spans="1:25" ht="19" x14ac:dyDescent="0.25">
      <c r="A29">
        <v>483</v>
      </c>
      <c r="B29">
        <v>2018</v>
      </c>
      <c r="C29" t="s">
        <v>32</v>
      </c>
      <c r="D29" t="s">
        <v>616</v>
      </c>
      <c r="E29">
        <v>23</v>
      </c>
      <c r="F29" t="s">
        <v>33</v>
      </c>
      <c r="G29" t="s">
        <v>17</v>
      </c>
      <c r="H29" t="s">
        <v>606</v>
      </c>
      <c r="I29" t="s">
        <v>606</v>
      </c>
      <c r="J29">
        <v>10</v>
      </c>
      <c r="K29">
        <v>0</v>
      </c>
      <c r="L29">
        <v>1</v>
      </c>
      <c r="M29">
        <v>0.1</v>
      </c>
      <c r="N29">
        <v>1.6</v>
      </c>
      <c r="O29">
        <v>1</v>
      </c>
      <c r="P29">
        <v>0.1</v>
      </c>
      <c r="Q29">
        <v>1.6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Y29" s="5" t="str">
        <f t="shared" si="0"/>
        <v>2018-Brian Hill</v>
      </c>
    </row>
    <row r="30" spans="1:25" ht="19" x14ac:dyDescent="0.25">
      <c r="A30">
        <v>6670</v>
      </c>
      <c r="B30">
        <v>2018</v>
      </c>
      <c r="C30" t="s">
        <v>113</v>
      </c>
      <c r="D30" t="s">
        <v>622</v>
      </c>
      <c r="E30">
        <v>26</v>
      </c>
      <c r="F30" t="s">
        <v>33</v>
      </c>
      <c r="G30" t="s">
        <v>17</v>
      </c>
      <c r="H30" t="s">
        <v>606</v>
      </c>
      <c r="I30" t="s">
        <v>606</v>
      </c>
      <c r="J30">
        <v>2</v>
      </c>
      <c r="K30">
        <v>2</v>
      </c>
      <c r="L30">
        <v>1</v>
      </c>
      <c r="M30">
        <v>0.5</v>
      </c>
      <c r="N30">
        <v>8</v>
      </c>
      <c r="O30">
        <v>1</v>
      </c>
      <c r="P30">
        <v>0.5</v>
      </c>
      <c r="Q30">
        <v>8</v>
      </c>
      <c r="R30">
        <v>5</v>
      </c>
      <c r="S30">
        <v>12</v>
      </c>
      <c r="T30">
        <v>10.24</v>
      </c>
      <c r="U30">
        <v>10.24</v>
      </c>
      <c r="V30">
        <v>14</v>
      </c>
      <c r="W30">
        <v>14</v>
      </c>
      <c r="Y30" s="5" t="str">
        <f t="shared" si="0"/>
        <v>2018-Devonta Freeman</v>
      </c>
    </row>
    <row r="31" spans="1:25" ht="19" x14ac:dyDescent="0.25">
      <c r="A31">
        <v>491</v>
      </c>
      <c r="B31">
        <v>2018</v>
      </c>
      <c r="C31" t="s">
        <v>179</v>
      </c>
      <c r="D31" t="s">
        <v>617</v>
      </c>
      <c r="E31">
        <v>23</v>
      </c>
      <c r="F31" t="s">
        <v>33</v>
      </c>
      <c r="G31" t="s">
        <v>17</v>
      </c>
      <c r="H31" t="s">
        <v>606</v>
      </c>
      <c r="I31" t="s">
        <v>606</v>
      </c>
      <c r="J31">
        <v>14</v>
      </c>
      <c r="K31">
        <v>0</v>
      </c>
      <c r="L31">
        <v>3</v>
      </c>
      <c r="M31">
        <v>0.21</v>
      </c>
      <c r="N31">
        <v>3.36</v>
      </c>
      <c r="O31">
        <v>3</v>
      </c>
      <c r="P31">
        <v>0.21</v>
      </c>
      <c r="Q31">
        <v>3.36</v>
      </c>
      <c r="R31">
        <v>1</v>
      </c>
      <c r="S31">
        <v>3</v>
      </c>
      <c r="T31">
        <v>0</v>
      </c>
      <c r="U31">
        <v>0</v>
      </c>
      <c r="V31">
        <v>0</v>
      </c>
      <c r="W31">
        <v>0</v>
      </c>
      <c r="Y31" s="5" t="str">
        <f t="shared" si="0"/>
        <v>2018-Ito Smith</v>
      </c>
    </row>
    <row r="32" spans="1:25" ht="19" x14ac:dyDescent="0.25">
      <c r="A32">
        <v>11412</v>
      </c>
      <c r="B32">
        <v>2018</v>
      </c>
      <c r="C32" t="s">
        <v>510</v>
      </c>
      <c r="D32" t="s">
        <v>624</v>
      </c>
      <c r="E32">
        <v>27</v>
      </c>
      <c r="F32" t="s">
        <v>33</v>
      </c>
      <c r="G32" t="s">
        <v>17</v>
      </c>
      <c r="H32" t="s">
        <v>606</v>
      </c>
      <c r="I32" t="s">
        <v>606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3.5</v>
      </c>
      <c r="T32">
        <v>2.72</v>
      </c>
      <c r="U32">
        <v>2.72</v>
      </c>
      <c r="V32">
        <v>12</v>
      </c>
      <c r="W32">
        <v>3</v>
      </c>
      <c r="Y32" s="5" t="str">
        <f t="shared" si="0"/>
        <v>2018-Jeremy Langford</v>
      </c>
    </row>
    <row r="33" spans="1:25" ht="19" x14ac:dyDescent="0.25">
      <c r="A33">
        <v>10446</v>
      </c>
      <c r="B33">
        <v>2018</v>
      </c>
      <c r="C33" t="s">
        <v>625</v>
      </c>
      <c r="D33" t="s">
        <v>626</v>
      </c>
      <c r="E33">
        <v>24</v>
      </c>
      <c r="F33" t="s">
        <v>33</v>
      </c>
      <c r="G33" t="s">
        <v>217</v>
      </c>
      <c r="H33" t="s">
        <v>606</v>
      </c>
      <c r="I33" t="s">
        <v>606</v>
      </c>
      <c r="J33">
        <v>12</v>
      </c>
      <c r="K33">
        <v>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 s="5" t="str">
        <f t="shared" si="0"/>
        <v>2018-Ricky Ortiz</v>
      </c>
    </row>
    <row r="34" spans="1:25" ht="19" x14ac:dyDescent="0.25">
      <c r="A34">
        <v>8087</v>
      </c>
      <c r="B34">
        <v>2018</v>
      </c>
      <c r="C34" t="s">
        <v>117</v>
      </c>
      <c r="D34" t="s">
        <v>627</v>
      </c>
      <c r="E34">
        <v>25</v>
      </c>
      <c r="F34" t="s">
        <v>33</v>
      </c>
      <c r="G34" t="s">
        <v>17</v>
      </c>
      <c r="H34" t="s">
        <v>606</v>
      </c>
      <c r="I34" t="s">
        <v>606</v>
      </c>
      <c r="J34">
        <v>16</v>
      </c>
      <c r="K34">
        <v>14</v>
      </c>
      <c r="L34">
        <v>8</v>
      </c>
      <c r="M34">
        <v>0.5</v>
      </c>
      <c r="N34">
        <v>8</v>
      </c>
      <c r="O34">
        <v>8</v>
      </c>
      <c r="P34">
        <v>0.5</v>
      </c>
      <c r="Q34">
        <v>8</v>
      </c>
      <c r="R34">
        <v>4</v>
      </c>
      <c r="S34">
        <v>6.3333333333333304</v>
      </c>
      <c r="T34">
        <v>7.52</v>
      </c>
      <c r="U34">
        <v>7.52</v>
      </c>
      <c r="V34">
        <v>15</v>
      </c>
      <c r="W34">
        <v>3</v>
      </c>
      <c r="X34">
        <v>1</v>
      </c>
      <c r="Y34" s="5" t="str">
        <f t="shared" si="0"/>
        <v>2018-Tevin Coleman</v>
      </c>
    </row>
    <row r="35" spans="1:25" ht="19" x14ac:dyDescent="0.25">
      <c r="A35">
        <v>693</v>
      </c>
      <c r="B35">
        <v>2020</v>
      </c>
      <c r="C35" t="s">
        <v>29</v>
      </c>
      <c r="D35" t="s">
        <v>628</v>
      </c>
      <c r="E35">
        <v>25</v>
      </c>
      <c r="F35" t="s">
        <v>23</v>
      </c>
      <c r="G35" t="s">
        <v>17</v>
      </c>
      <c r="H35" t="s">
        <v>606</v>
      </c>
      <c r="I35" t="s">
        <v>606</v>
      </c>
      <c r="J35">
        <v>16</v>
      </c>
      <c r="K35">
        <v>6</v>
      </c>
      <c r="L35">
        <v>6</v>
      </c>
      <c r="M35">
        <v>0.38</v>
      </c>
      <c r="N35">
        <v>6.08</v>
      </c>
      <c r="O35">
        <v>6</v>
      </c>
      <c r="P35">
        <v>0.38</v>
      </c>
      <c r="Q35">
        <v>6.08</v>
      </c>
      <c r="R35">
        <v>3</v>
      </c>
      <c r="S35">
        <v>5</v>
      </c>
      <c r="T35">
        <v>6.08</v>
      </c>
      <c r="U35">
        <v>6.08</v>
      </c>
      <c r="V35">
        <v>16</v>
      </c>
      <c r="W35">
        <v>1</v>
      </c>
      <c r="Y35" s="5" t="str">
        <f t="shared" si="0"/>
        <v>2020-Gus Edwards</v>
      </c>
    </row>
    <row r="36" spans="1:25" ht="19" x14ac:dyDescent="0.25">
      <c r="A36">
        <v>694</v>
      </c>
      <c r="B36">
        <v>2020</v>
      </c>
      <c r="C36" t="s">
        <v>22</v>
      </c>
      <c r="D36" t="s">
        <v>629</v>
      </c>
      <c r="E36">
        <v>22</v>
      </c>
      <c r="F36" t="s">
        <v>23</v>
      </c>
      <c r="G36" t="s">
        <v>17</v>
      </c>
      <c r="H36" t="s">
        <v>606</v>
      </c>
      <c r="I36" t="s">
        <v>606</v>
      </c>
      <c r="J36">
        <v>15</v>
      </c>
      <c r="K36">
        <v>1</v>
      </c>
      <c r="L36">
        <v>7</v>
      </c>
      <c r="M36">
        <v>0.47</v>
      </c>
      <c r="N36">
        <v>7.52</v>
      </c>
      <c r="O36">
        <v>7</v>
      </c>
      <c r="P36">
        <v>0.47</v>
      </c>
      <c r="Q36">
        <v>7.52</v>
      </c>
      <c r="R36">
        <v>1</v>
      </c>
      <c r="S36">
        <v>7</v>
      </c>
      <c r="T36">
        <v>0</v>
      </c>
      <c r="U36">
        <v>0</v>
      </c>
      <c r="V36">
        <v>0</v>
      </c>
      <c r="W36">
        <v>0</v>
      </c>
      <c r="Y36" s="5" t="str">
        <f t="shared" si="0"/>
        <v>2020-J.K. Dobbins</v>
      </c>
    </row>
    <row r="37" spans="1:25" ht="19" x14ac:dyDescent="0.25">
      <c r="A37">
        <v>701</v>
      </c>
      <c r="B37">
        <v>2020</v>
      </c>
      <c r="C37" t="s">
        <v>143</v>
      </c>
      <c r="D37" t="s">
        <v>630</v>
      </c>
      <c r="E37">
        <v>23</v>
      </c>
      <c r="F37" t="s">
        <v>23</v>
      </c>
      <c r="G37" t="s">
        <v>17</v>
      </c>
      <c r="H37" t="s">
        <v>606</v>
      </c>
      <c r="I37" t="s">
        <v>606</v>
      </c>
      <c r="J37">
        <v>12</v>
      </c>
      <c r="K37">
        <v>0</v>
      </c>
      <c r="L37">
        <v>1</v>
      </c>
      <c r="M37">
        <v>0.08</v>
      </c>
      <c r="N37">
        <v>1.28</v>
      </c>
      <c r="O37">
        <v>1</v>
      </c>
      <c r="P37">
        <v>0.08</v>
      </c>
      <c r="Q37">
        <v>1.28</v>
      </c>
      <c r="R37">
        <v>2</v>
      </c>
      <c r="S37">
        <v>3</v>
      </c>
      <c r="T37">
        <v>3.04</v>
      </c>
      <c r="U37">
        <v>3.04</v>
      </c>
      <c r="V37">
        <v>16</v>
      </c>
      <c r="W37">
        <v>0</v>
      </c>
      <c r="Y37" s="5" t="str">
        <f t="shared" si="0"/>
        <v>2020-Justice Hill</v>
      </c>
    </row>
    <row r="38" spans="1:25" ht="19" x14ac:dyDescent="0.25">
      <c r="A38">
        <v>713</v>
      </c>
      <c r="B38">
        <v>2020</v>
      </c>
      <c r="C38" t="s">
        <v>364</v>
      </c>
      <c r="D38" t="s">
        <v>631</v>
      </c>
      <c r="E38">
        <v>31</v>
      </c>
      <c r="F38" t="s">
        <v>23</v>
      </c>
      <c r="G38" t="s">
        <v>17</v>
      </c>
      <c r="H38" t="s">
        <v>606</v>
      </c>
      <c r="I38" t="s">
        <v>606</v>
      </c>
      <c r="J38">
        <v>11</v>
      </c>
      <c r="K38">
        <v>9</v>
      </c>
      <c r="L38">
        <v>3</v>
      </c>
      <c r="M38">
        <v>0.27</v>
      </c>
      <c r="N38">
        <v>4.32</v>
      </c>
      <c r="O38">
        <v>3</v>
      </c>
      <c r="P38">
        <v>0.27</v>
      </c>
      <c r="Q38">
        <v>4.32</v>
      </c>
      <c r="R38">
        <v>10</v>
      </c>
      <c r="S38">
        <v>11.3333333333333</v>
      </c>
      <c r="T38">
        <v>12.8</v>
      </c>
      <c r="U38">
        <v>12.8</v>
      </c>
      <c r="V38">
        <v>15</v>
      </c>
      <c r="W38">
        <v>15</v>
      </c>
      <c r="X38">
        <v>1</v>
      </c>
      <c r="Y38" s="5" t="str">
        <f t="shared" si="0"/>
        <v>2020-Mark Ingram</v>
      </c>
    </row>
    <row r="39" spans="1:25" ht="19" x14ac:dyDescent="0.25">
      <c r="A39">
        <v>727</v>
      </c>
      <c r="B39">
        <v>2020</v>
      </c>
      <c r="C39" t="s">
        <v>580</v>
      </c>
      <c r="D39" t="s">
        <v>632</v>
      </c>
      <c r="E39">
        <v>26</v>
      </c>
      <c r="F39" t="s">
        <v>23</v>
      </c>
      <c r="G39" t="s">
        <v>217</v>
      </c>
      <c r="H39" t="s">
        <v>606</v>
      </c>
      <c r="I39" t="s">
        <v>606</v>
      </c>
      <c r="J39">
        <v>15</v>
      </c>
      <c r="K39">
        <v>10</v>
      </c>
      <c r="L39">
        <v>8</v>
      </c>
      <c r="M39">
        <v>0.53</v>
      </c>
      <c r="N39">
        <v>8.48</v>
      </c>
      <c r="O39">
        <v>8</v>
      </c>
      <c r="P39">
        <v>0.53</v>
      </c>
      <c r="Q39">
        <v>8.48</v>
      </c>
      <c r="R39">
        <v>4</v>
      </c>
      <c r="S39">
        <v>1.20333333333333</v>
      </c>
      <c r="T39">
        <v>0.96</v>
      </c>
      <c r="U39">
        <v>0.96</v>
      </c>
      <c r="V39">
        <v>16</v>
      </c>
      <c r="W39">
        <v>7</v>
      </c>
      <c r="X39">
        <v>1</v>
      </c>
      <c r="Y39" s="5" t="str">
        <f t="shared" si="0"/>
        <v>2020-Patrick Ricard</v>
      </c>
    </row>
    <row r="40" spans="1:25" ht="19" x14ac:dyDescent="0.25">
      <c r="A40">
        <v>8096</v>
      </c>
      <c r="B40">
        <v>2020</v>
      </c>
      <c r="C40" t="s">
        <v>93</v>
      </c>
      <c r="D40" t="s">
        <v>633</v>
      </c>
      <c r="E40">
        <v>24</v>
      </c>
      <c r="F40" t="s">
        <v>23</v>
      </c>
      <c r="G40" t="s">
        <v>17</v>
      </c>
      <c r="H40" t="s">
        <v>606</v>
      </c>
      <c r="I40" t="s">
        <v>606</v>
      </c>
      <c r="J40">
        <v>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2.6666666666666599</v>
      </c>
      <c r="T40">
        <v>0</v>
      </c>
      <c r="U40">
        <v>0</v>
      </c>
      <c r="V40">
        <v>1</v>
      </c>
      <c r="W40">
        <v>0</v>
      </c>
      <c r="Y40" s="5" t="str">
        <f t="shared" si="0"/>
        <v>2020-Raheem Mostert</v>
      </c>
    </row>
    <row r="41" spans="1:25" ht="19" x14ac:dyDescent="0.25">
      <c r="A41">
        <v>752</v>
      </c>
      <c r="B41">
        <v>2019</v>
      </c>
      <c r="C41" t="s">
        <v>29</v>
      </c>
      <c r="D41" t="s">
        <v>628</v>
      </c>
      <c r="E41">
        <v>24</v>
      </c>
      <c r="F41" t="s">
        <v>23</v>
      </c>
      <c r="G41" t="s">
        <v>17</v>
      </c>
      <c r="H41" t="s">
        <v>606</v>
      </c>
      <c r="I41" t="s">
        <v>606</v>
      </c>
      <c r="J41">
        <v>16</v>
      </c>
      <c r="K41">
        <v>1</v>
      </c>
      <c r="L41">
        <v>6</v>
      </c>
      <c r="M41">
        <v>0.38</v>
      </c>
      <c r="N41">
        <v>6.08</v>
      </c>
      <c r="O41">
        <v>6</v>
      </c>
      <c r="P41">
        <v>0.38</v>
      </c>
      <c r="Q41">
        <v>6.08</v>
      </c>
      <c r="R41">
        <v>2</v>
      </c>
      <c r="S41">
        <v>4</v>
      </c>
      <c r="T41">
        <v>5.76</v>
      </c>
      <c r="U41">
        <v>5.76</v>
      </c>
      <c r="V41">
        <v>11</v>
      </c>
      <c r="W41">
        <v>6</v>
      </c>
      <c r="Y41" s="5" t="str">
        <f t="shared" si="0"/>
        <v>2019-Gus Edwards</v>
      </c>
    </row>
    <row r="42" spans="1:25" ht="19" x14ac:dyDescent="0.25">
      <c r="A42">
        <v>755</v>
      </c>
      <c r="B42">
        <v>2019</v>
      </c>
      <c r="C42" t="s">
        <v>143</v>
      </c>
      <c r="D42" t="s">
        <v>630</v>
      </c>
      <c r="E42">
        <v>22</v>
      </c>
      <c r="F42" t="s">
        <v>23</v>
      </c>
      <c r="G42" t="s">
        <v>17</v>
      </c>
      <c r="H42" t="s">
        <v>606</v>
      </c>
      <c r="I42" t="s">
        <v>606</v>
      </c>
      <c r="J42">
        <v>16</v>
      </c>
      <c r="K42">
        <v>0</v>
      </c>
      <c r="L42">
        <v>3</v>
      </c>
      <c r="M42">
        <v>0.19</v>
      </c>
      <c r="N42">
        <v>3.04</v>
      </c>
      <c r="O42">
        <v>3</v>
      </c>
      <c r="P42">
        <v>0.19</v>
      </c>
      <c r="Q42">
        <v>3.04</v>
      </c>
      <c r="R42">
        <v>1</v>
      </c>
      <c r="S42">
        <v>3</v>
      </c>
      <c r="T42">
        <v>0</v>
      </c>
      <c r="U42">
        <v>0</v>
      </c>
      <c r="V42">
        <v>0</v>
      </c>
      <c r="W42">
        <v>0</v>
      </c>
      <c r="Y42" s="5" t="str">
        <f t="shared" si="0"/>
        <v>2019-Justice Hill</v>
      </c>
    </row>
    <row r="43" spans="1:25" ht="19" x14ac:dyDescent="0.25">
      <c r="A43">
        <v>760</v>
      </c>
      <c r="B43">
        <v>2019</v>
      </c>
      <c r="C43" t="s">
        <v>364</v>
      </c>
      <c r="D43" t="s">
        <v>631</v>
      </c>
      <c r="E43">
        <v>30</v>
      </c>
      <c r="F43" t="s">
        <v>23</v>
      </c>
      <c r="G43" t="s">
        <v>17</v>
      </c>
      <c r="H43" t="s">
        <v>606</v>
      </c>
      <c r="I43" t="s">
        <v>606</v>
      </c>
      <c r="J43">
        <v>15</v>
      </c>
      <c r="K43">
        <v>15</v>
      </c>
      <c r="L43">
        <v>12</v>
      </c>
      <c r="M43">
        <v>0.8</v>
      </c>
      <c r="N43">
        <v>12.8</v>
      </c>
      <c r="O43">
        <v>12</v>
      </c>
      <c r="P43">
        <v>0.8</v>
      </c>
      <c r="Q43">
        <v>12.8</v>
      </c>
      <c r="R43">
        <v>9</v>
      </c>
      <c r="S43">
        <v>11</v>
      </c>
      <c r="T43">
        <v>9.2799999999999994</v>
      </c>
      <c r="U43">
        <v>9.2799999999999994</v>
      </c>
      <c r="V43">
        <v>12</v>
      </c>
      <c r="W43">
        <v>6</v>
      </c>
      <c r="X43">
        <v>1</v>
      </c>
      <c r="Y43" s="5" t="str">
        <f t="shared" si="0"/>
        <v>2019-Mark Ingram</v>
      </c>
    </row>
    <row r="44" spans="1:25" ht="19" x14ac:dyDescent="0.25">
      <c r="A44">
        <v>770</v>
      </c>
      <c r="B44">
        <v>2019</v>
      </c>
      <c r="C44" t="s">
        <v>580</v>
      </c>
      <c r="D44" t="s">
        <v>632</v>
      </c>
      <c r="E44">
        <v>25</v>
      </c>
      <c r="F44" t="s">
        <v>23</v>
      </c>
      <c r="G44" t="s">
        <v>217</v>
      </c>
      <c r="H44" t="s">
        <v>606</v>
      </c>
      <c r="I44" t="s">
        <v>606</v>
      </c>
      <c r="J44">
        <v>16</v>
      </c>
      <c r="K44">
        <v>7</v>
      </c>
      <c r="L44">
        <v>1</v>
      </c>
      <c r="M44">
        <v>0.06</v>
      </c>
      <c r="N44">
        <v>0.96</v>
      </c>
      <c r="O44">
        <v>1</v>
      </c>
      <c r="P44">
        <v>0.06</v>
      </c>
      <c r="Q44">
        <v>0.96</v>
      </c>
      <c r="R44">
        <v>3</v>
      </c>
      <c r="S44">
        <v>1.3049999999999999</v>
      </c>
      <c r="T44">
        <v>3.2</v>
      </c>
      <c r="U44">
        <v>2.72</v>
      </c>
      <c r="V44">
        <v>10</v>
      </c>
      <c r="W44">
        <v>2</v>
      </c>
      <c r="X44">
        <v>1</v>
      </c>
      <c r="Y44" s="5" t="str">
        <f t="shared" si="0"/>
        <v>2019-Patrick Ricard</v>
      </c>
    </row>
    <row r="45" spans="1:25" ht="19" x14ac:dyDescent="0.25">
      <c r="A45">
        <v>7783</v>
      </c>
      <c r="B45">
        <v>2018</v>
      </c>
      <c r="C45" t="s">
        <v>382</v>
      </c>
      <c r="D45" t="s">
        <v>634</v>
      </c>
      <c r="E45">
        <v>24</v>
      </c>
      <c r="F45" t="s">
        <v>23</v>
      </c>
      <c r="G45" t="s">
        <v>17</v>
      </c>
      <c r="H45" t="s">
        <v>606</v>
      </c>
      <c r="I45" t="s">
        <v>606</v>
      </c>
      <c r="J45">
        <v>10</v>
      </c>
      <c r="K45">
        <v>10</v>
      </c>
      <c r="L45">
        <v>3</v>
      </c>
      <c r="M45">
        <v>0.3</v>
      </c>
      <c r="N45">
        <v>4.8</v>
      </c>
      <c r="O45">
        <v>3</v>
      </c>
      <c r="P45">
        <v>0.3</v>
      </c>
      <c r="Q45">
        <v>4.8</v>
      </c>
      <c r="R45">
        <v>3</v>
      </c>
      <c r="S45">
        <v>5.5</v>
      </c>
      <c r="T45">
        <v>9.6</v>
      </c>
      <c r="U45">
        <v>9.6</v>
      </c>
      <c r="V45">
        <v>15</v>
      </c>
      <c r="W45">
        <v>12</v>
      </c>
      <c r="X45">
        <v>1</v>
      </c>
      <c r="Y45" s="5" t="str">
        <f t="shared" si="0"/>
        <v>2018-Alex Collins</v>
      </c>
    </row>
    <row r="46" spans="1:25" ht="19" x14ac:dyDescent="0.25">
      <c r="A46">
        <v>10324</v>
      </c>
      <c r="B46">
        <v>2018</v>
      </c>
      <c r="C46" t="s">
        <v>259</v>
      </c>
      <c r="D46" t="s">
        <v>635</v>
      </c>
      <c r="E46">
        <v>23</v>
      </c>
      <c r="F46" t="s">
        <v>23</v>
      </c>
      <c r="G46" t="s">
        <v>17</v>
      </c>
      <c r="H46" t="s">
        <v>606</v>
      </c>
      <c r="I46" t="s">
        <v>606</v>
      </c>
      <c r="J46">
        <v>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Y46" s="5" t="str">
        <f t="shared" si="0"/>
        <v>2018-De'Lance Turner</v>
      </c>
    </row>
    <row r="47" spans="1:25" ht="19" x14ac:dyDescent="0.25">
      <c r="A47">
        <v>788</v>
      </c>
      <c r="B47">
        <v>2018</v>
      </c>
      <c r="C47" t="s">
        <v>29</v>
      </c>
      <c r="D47" t="s">
        <v>628</v>
      </c>
      <c r="E47">
        <v>23</v>
      </c>
      <c r="F47" t="s">
        <v>23</v>
      </c>
      <c r="G47" t="s">
        <v>17</v>
      </c>
      <c r="H47" t="s">
        <v>606</v>
      </c>
      <c r="I47" t="s">
        <v>606</v>
      </c>
      <c r="J47">
        <v>11</v>
      </c>
      <c r="K47">
        <v>6</v>
      </c>
      <c r="L47">
        <v>4</v>
      </c>
      <c r="M47">
        <v>0.36</v>
      </c>
      <c r="N47">
        <v>5.76</v>
      </c>
      <c r="O47">
        <v>4</v>
      </c>
      <c r="P47">
        <v>0.36</v>
      </c>
      <c r="Q47">
        <v>5.76</v>
      </c>
      <c r="R47">
        <v>1</v>
      </c>
      <c r="S47">
        <v>4</v>
      </c>
      <c r="T47">
        <v>0</v>
      </c>
      <c r="U47">
        <v>0</v>
      </c>
      <c r="V47">
        <v>0</v>
      </c>
      <c r="W47">
        <v>0</v>
      </c>
      <c r="Y47" s="5" t="str">
        <f t="shared" si="0"/>
        <v>2018-Gus Edwards</v>
      </c>
    </row>
    <row r="48" spans="1:25" ht="19" x14ac:dyDescent="0.25">
      <c r="A48">
        <v>10581</v>
      </c>
      <c r="B48">
        <v>2018</v>
      </c>
      <c r="C48" t="s">
        <v>200</v>
      </c>
      <c r="D48" t="s">
        <v>636</v>
      </c>
      <c r="E48">
        <v>27</v>
      </c>
      <c r="F48" t="s">
        <v>23</v>
      </c>
      <c r="G48" t="s">
        <v>17</v>
      </c>
      <c r="H48" t="s">
        <v>606</v>
      </c>
      <c r="I48" t="s">
        <v>606</v>
      </c>
      <c r="J48">
        <v>14</v>
      </c>
      <c r="K48">
        <v>0</v>
      </c>
      <c r="L48">
        <v>2</v>
      </c>
      <c r="M48">
        <v>0.14000000000000001</v>
      </c>
      <c r="N48">
        <v>2.2400000000000002</v>
      </c>
      <c r="O48">
        <v>2</v>
      </c>
      <c r="P48">
        <v>0.14000000000000001</v>
      </c>
      <c r="Q48">
        <v>2.2400000000000002</v>
      </c>
      <c r="R48">
        <v>4</v>
      </c>
      <c r="S48">
        <v>4</v>
      </c>
      <c r="T48">
        <v>7.04</v>
      </c>
      <c r="U48">
        <v>7.04</v>
      </c>
      <c r="V48">
        <v>16</v>
      </c>
      <c r="W48">
        <v>0</v>
      </c>
      <c r="Y48" s="5" t="str">
        <f t="shared" si="0"/>
        <v>2018-Javorius Allen</v>
      </c>
    </row>
    <row r="49" spans="1:25" ht="19" x14ac:dyDescent="0.25">
      <c r="A49">
        <v>11487</v>
      </c>
      <c r="B49">
        <v>2018</v>
      </c>
      <c r="C49" t="s">
        <v>494</v>
      </c>
      <c r="D49" t="s">
        <v>637</v>
      </c>
      <c r="E49">
        <v>24</v>
      </c>
      <c r="F49" t="s">
        <v>23</v>
      </c>
      <c r="G49" t="s">
        <v>17</v>
      </c>
      <c r="H49" t="s">
        <v>606</v>
      </c>
      <c r="I49" t="s">
        <v>606</v>
      </c>
      <c r="J49">
        <v>6</v>
      </c>
      <c r="K49">
        <v>0</v>
      </c>
      <c r="L49">
        <v>2</v>
      </c>
      <c r="M49">
        <v>0.33</v>
      </c>
      <c r="N49">
        <v>5.28</v>
      </c>
      <c r="O49">
        <v>2</v>
      </c>
      <c r="P49">
        <v>0.33</v>
      </c>
      <c r="Q49">
        <v>5.28</v>
      </c>
      <c r="R49">
        <v>2</v>
      </c>
      <c r="S49">
        <v>3</v>
      </c>
      <c r="T49">
        <v>4</v>
      </c>
      <c r="U49">
        <v>4</v>
      </c>
      <c r="V49">
        <v>12</v>
      </c>
      <c r="W49">
        <v>0</v>
      </c>
      <c r="Y49" s="5" t="str">
        <f t="shared" si="0"/>
        <v>2018-Kenneth Dixon</v>
      </c>
    </row>
    <row r="50" spans="1:25" ht="19" x14ac:dyDescent="0.25">
      <c r="A50">
        <v>1017</v>
      </c>
      <c r="B50">
        <v>2020</v>
      </c>
      <c r="C50" t="s">
        <v>386</v>
      </c>
      <c r="D50" t="s">
        <v>638</v>
      </c>
      <c r="E50">
        <v>23</v>
      </c>
      <c r="F50" t="s">
        <v>21</v>
      </c>
      <c r="G50" t="s">
        <v>17</v>
      </c>
      <c r="H50" t="s">
        <v>606</v>
      </c>
      <c r="I50" t="s">
        <v>606</v>
      </c>
      <c r="J50">
        <v>1</v>
      </c>
      <c r="K50">
        <v>0</v>
      </c>
      <c r="L50">
        <v>1</v>
      </c>
      <c r="M50">
        <v>1</v>
      </c>
      <c r="N50">
        <v>16</v>
      </c>
      <c r="O50">
        <v>1</v>
      </c>
      <c r="P50">
        <v>1</v>
      </c>
      <c r="Q50">
        <v>16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Y50" s="5" t="str">
        <f t="shared" si="0"/>
        <v>2020-Antonio Williams</v>
      </c>
    </row>
    <row r="51" spans="1:25" ht="19" x14ac:dyDescent="0.25">
      <c r="A51">
        <v>1033</v>
      </c>
      <c r="B51">
        <v>2020</v>
      </c>
      <c r="C51" t="s">
        <v>20</v>
      </c>
      <c r="D51" t="s">
        <v>639</v>
      </c>
      <c r="E51">
        <v>23</v>
      </c>
      <c r="F51" t="s">
        <v>21</v>
      </c>
      <c r="G51" t="s">
        <v>17</v>
      </c>
      <c r="H51" t="s">
        <v>606</v>
      </c>
      <c r="I51" t="s">
        <v>606</v>
      </c>
      <c r="J51">
        <v>16</v>
      </c>
      <c r="K51">
        <v>16</v>
      </c>
      <c r="L51">
        <v>8</v>
      </c>
      <c r="M51">
        <v>0.5</v>
      </c>
      <c r="N51">
        <v>8</v>
      </c>
      <c r="O51">
        <v>8</v>
      </c>
      <c r="P51">
        <v>0.5</v>
      </c>
      <c r="Q51">
        <v>8</v>
      </c>
      <c r="R51">
        <v>2</v>
      </c>
      <c r="S51">
        <v>6</v>
      </c>
      <c r="T51">
        <v>8</v>
      </c>
      <c r="U51">
        <v>8</v>
      </c>
      <c r="V51">
        <v>12</v>
      </c>
      <c r="W51">
        <v>8</v>
      </c>
      <c r="X51">
        <v>1</v>
      </c>
      <c r="Y51" s="5" t="str">
        <f t="shared" si="0"/>
        <v>2020-Devin Singletary</v>
      </c>
    </row>
    <row r="52" spans="1:25" ht="19" x14ac:dyDescent="0.25">
      <c r="A52">
        <v>1067</v>
      </c>
      <c r="B52">
        <v>2020</v>
      </c>
      <c r="C52" t="s">
        <v>188</v>
      </c>
      <c r="D52" t="s">
        <v>640</v>
      </c>
      <c r="E52">
        <v>27</v>
      </c>
      <c r="F52" t="s">
        <v>21</v>
      </c>
      <c r="G52" t="s">
        <v>17</v>
      </c>
      <c r="H52" t="s">
        <v>606</v>
      </c>
      <c r="I52" t="s">
        <v>606</v>
      </c>
      <c r="J52">
        <v>3</v>
      </c>
      <c r="K52">
        <v>0</v>
      </c>
      <c r="L52">
        <v>1</v>
      </c>
      <c r="M52">
        <v>0.33</v>
      </c>
      <c r="N52">
        <v>5.28</v>
      </c>
      <c r="O52">
        <v>1</v>
      </c>
      <c r="P52">
        <v>0.33</v>
      </c>
      <c r="Q52">
        <v>5.28</v>
      </c>
      <c r="R52">
        <v>6</v>
      </c>
      <c r="S52">
        <v>3</v>
      </c>
      <c r="T52">
        <v>2.72</v>
      </c>
      <c r="U52">
        <v>2.72</v>
      </c>
      <c r="V52">
        <v>6</v>
      </c>
      <c r="W52">
        <v>0</v>
      </c>
      <c r="Y52" s="5" t="str">
        <f t="shared" si="0"/>
        <v>2020-T.J. Yeldon</v>
      </c>
    </row>
    <row r="53" spans="1:25" ht="19" x14ac:dyDescent="0.25">
      <c r="A53">
        <v>1068</v>
      </c>
      <c r="B53">
        <v>2020</v>
      </c>
      <c r="C53" t="s">
        <v>206</v>
      </c>
      <c r="D53" t="s">
        <v>641</v>
      </c>
      <c r="E53">
        <v>32</v>
      </c>
      <c r="F53" t="s">
        <v>21</v>
      </c>
      <c r="G53" t="s">
        <v>17</v>
      </c>
      <c r="H53" t="s">
        <v>606</v>
      </c>
      <c r="I53" t="s">
        <v>606</v>
      </c>
      <c r="J53">
        <v>13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10</v>
      </c>
      <c r="S53">
        <v>0</v>
      </c>
      <c r="T53">
        <v>0</v>
      </c>
      <c r="U53">
        <v>0</v>
      </c>
      <c r="V53">
        <v>11</v>
      </c>
      <c r="W53">
        <v>0</v>
      </c>
      <c r="Y53" s="5" t="str">
        <f t="shared" si="0"/>
        <v>2020-Taiwan Jones</v>
      </c>
    </row>
    <row r="54" spans="1:25" ht="19" x14ac:dyDescent="0.25">
      <c r="A54">
        <v>1079</v>
      </c>
      <c r="B54">
        <v>2020</v>
      </c>
      <c r="C54" t="s">
        <v>44</v>
      </c>
      <c r="D54" t="s">
        <v>642</v>
      </c>
      <c r="E54">
        <v>23</v>
      </c>
      <c r="F54" t="s">
        <v>21</v>
      </c>
      <c r="G54" t="s">
        <v>17</v>
      </c>
      <c r="H54" t="s">
        <v>606</v>
      </c>
      <c r="I54" t="s">
        <v>606</v>
      </c>
      <c r="J54">
        <v>13</v>
      </c>
      <c r="K54">
        <v>0</v>
      </c>
      <c r="L54">
        <v>5</v>
      </c>
      <c r="M54">
        <v>0.38</v>
      </c>
      <c r="N54">
        <v>6.08</v>
      </c>
      <c r="O54">
        <v>5</v>
      </c>
      <c r="P54">
        <v>0.38</v>
      </c>
      <c r="Q54">
        <v>6.08</v>
      </c>
      <c r="R54">
        <v>1</v>
      </c>
      <c r="S54">
        <v>5</v>
      </c>
      <c r="T54">
        <v>0</v>
      </c>
      <c r="U54">
        <v>0</v>
      </c>
      <c r="V54">
        <v>0</v>
      </c>
      <c r="W54">
        <v>0</v>
      </c>
      <c r="Y54" s="5" t="str">
        <f t="shared" si="0"/>
        <v>2020-Zack Moss</v>
      </c>
    </row>
    <row r="55" spans="1:25" ht="19" x14ac:dyDescent="0.25">
      <c r="A55">
        <v>1088</v>
      </c>
      <c r="B55">
        <v>2019</v>
      </c>
      <c r="C55" t="s">
        <v>20</v>
      </c>
      <c r="D55" t="s">
        <v>639</v>
      </c>
      <c r="E55">
        <v>22</v>
      </c>
      <c r="F55" t="s">
        <v>21</v>
      </c>
      <c r="G55" t="s">
        <v>17</v>
      </c>
      <c r="H55" t="s">
        <v>606</v>
      </c>
      <c r="I55" t="s">
        <v>606</v>
      </c>
      <c r="J55">
        <v>12</v>
      </c>
      <c r="K55">
        <v>8</v>
      </c>
      <c r="L55">
        <v>6</v>
      </c>
      <c r="M55">
        <v>0.5</v>
      </c>
      <c r="N55">
        <v>8</v>
      </c>
      <c r="O55">
        <v>6</v>
      </c>
      <c r="P55">
        <v>0.5</v>
      </c>
      <c r="Q55">
        <v>8</v>
      </c>
      <c r="R55">
        <v>1</v>
      </c>
      <c r="S55">
        <v>6</v>
      </c>
      <c r="T55">
        <v>0</v>
      </c>
      <c r="U55">
        <v>0</v>
      </c>
      <c r="V55">
        <v>0</v>
      </c>
      <c r="W55">
        <v>0</v>
      </c>
      <c r="X55">
        <v>1</v>
      </c>
      <c r="Y55" s="5" t="str">
        <f t="shared" si="0"/>
        <v>2019-Devin Singletary</v>
      </c>
    </row>
    <row r="56" spans="1:25" ht="19" x14ac:dyDescent="0.25">
      <c r="A56">
        <v>6950</v>
      </c>
      <c r="B56">
        <v>2019</v>
      </c>
      <c r="C56" t="s">
        <v>67</v>
      </c>
      <c r="D56" t="s">
        <v>643</v>
      </c>
      <c r="E56">
        <v>36</v>
      </c>
      <c r="F56" t="s">
        <v>21</v>
      </c>
      <c r="G56" t="s">
        <v>17</v>
      </c>
      <c r="H56" t="s">
        <v>606</v>
      </c>
      <c r="I56" t="s">
        <v>606</v>
      </c>
      <c r="J56">
        <v>16</v>
      </c>
      <c r="K56">
        <v>8</v>
      </c>
      <c r="L56">
        <v>4</v>
      </c>
      <c r="M56">
        <v>0.25</v>
      </c>
      <c r="N56">
        <v>4</v>
      </c>
      <c r="O56">
        <v>4</v>
      </c>
      <c r="P56">
        <v>0.25</v>
      </c>
      <c r="Q56">
        <v>4</v>
      </c>
      <c r="R56">
        <v>15</v>
      </c>
      <c r="S56">
        <v>7.6666666666666599</v>
      </c>
      <c r="T56">
        <v>5.76</v>
      </c>
      <c r="U56">
        <v>5.76</v>
      </c>
      <c r="V56">
        <v>14</v>
      </c>
      <c r="W56">
        <v>14</v>
      </c>
      <c r="Y56" s="5" t="str">
        <f t="shared" si="0"/>
        <v>2019-Frank Gore</v>
      </c>
    </row>
    <row r="57" spans="1:25" ht="19" x14ac:dyDescent="0.25">
      <c r="A57">
        <v>9526</v>
      </c>
      <c r="B57">
        <v>2019</v>
      </c>
      <c r="C57" t="s">
        <v>264</v>
      </c>
      <c r="D57" t="s">
        <v>644</v>
      </c>
      <c r="E57">
        <v>30</v>
      </c>
      <c r="F57" t="s">
        <v>21</v>
      </c>
      <c r="G57" t="s">
        <v>217</v>
      </c>
      <c r="H57" t="s">
        <v>606</v>
      </c>
      <c r="I57" t="s">
        <v>606</v>
      </c>
      <c r="J57">
        <v>16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8</v>
      </c>
      <c r="S57">
        <v>0.33333333333333298</v>
      </c>
      <c r="T57">
        <v>0</v>
      </c>
      <c r="U57">
        <v>0</v>
      </c>
      <c r="V57">
        <v>16</v>
      </c>
      <c r="W57">
        <v>5</v>
      </c>
      <c r="Y57" s="5" t="str">
        <f t="shared" si="0"/>
        <v>2019-Patrick DiMarco</v>
      </c>
    </row>
    <row r="58" spans="1:25" ht="19" x14ac:dyDescent="0.25">
      <c r="A58">
        <v>8732</v>
      </c>
      <c r="B58">
        <v>2019</v>
      </c>
      <c r="C58" t="s">
        <v>276</v>
      </c>
      <c r="D58" t="s">
        <v>645</v>
      </c>
      <c r="E58">
        <v>28</v>
      </c>
      <c r="F58" t="s">
        <v>21</v>
      </c>
      <c r="G58" t="s">
        <v>17</v>
      </c>
      <c r="H58" t="s">
        <v>606</v>
      </c>
      <c r="I58" t="s">
        <v>606</v>
      </c>
      <c r="J58">
        <v>11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v>0</v>
      </c>
      <c r="U58">
        <v>0</v>
      </c>
      <c r="V58">
        <v>16</v>
      </c>
      <c r="W58">
        <v>0</v>
      </c>
      <c r="Y58" s="5" t="str">
        <f t="shared" si="0"/>
        <v>2019-Senorise Perry</v>
      </c>
    </row>
    <row r="59" spans="1:25" ht="19" x14ac:dyDescent="0.25">
      <c r="A59">
        <v>1112</v>
      </c>
      <c r="B59">
        <v>2019</v>
      </c>
      <c r="C59" t="s">
        <v>188</v>
      </c>
      <c r="D59" t="s">
        <v>640</v>
      </c>
      <c r="E59">
        <v>26</v>
      </c>
      <c r="F59" t="s">
        <v>21</v>
      </c>
      <c r="G59" t="s">
        <v>17</v>
      </c>
      <c r="H59" t="s">
        <v>606</v>
      </c>
      <c r="I59" t="s">
        <v>606</v>
      </c>
      <c r="J59">
        <v>6</v>
      </c>
      <c r="K59">
        <v>0</v>
      </c>
      <c r="L59">
        <v>1</v>
      </c>
      <c r="M59">
        <v>0.17</v>
      </c>
      <c r="N59">
        <v>2.72</v>
      </c>
      <c r="O59">
        <v>1</v>
      </c>
      <c r="P59">
        <v>0.17</v>
      </c>
      <c r="Q59">
        <v>2.72</v>
      </c>
      <c r="R59">
        <v>5</v>
      </c>
      <c r="S59">
        <v>4.3333333333333304</v>
      </c>
      <c r="T59">
        <v>5.76</v>
      </c>
      <c r="U59">
        <v>5.76</v>
      </c>
      <c r="V59">
        <v>14</v>
      </c>
      <c r="W59">
        <v>5</v>
      </c>
      <c r="Y59" s="5" t="str">
        <f t="shared" si="0"/>
        <v>2019-T.J. Yeldon</v>
      </c>
    </row>
    <row r="60" spans="1:25" ht="19" x14ac:dyDescent="0.25">
      <c r="A60">
        <v>11497</v>
      </c>
      <c r="B60">
        <v>2018</v>
      </c>
      <c r="C60" t="s">
        <v>491</v>
      </c>
      <c r="D60" t="s">
        <v>646</v>
      </c>
      <c r="E60">
        <v>30</v>
      </c>
      <c r="F60" t="s">
        <v>21</v>
      </c>
      <c r="G60" t="s">
        <v>17</v>
      </c>
      <c r="H60" t="s">
        <v>606</v>
      </c>
      <c r="I60" t="s">
        <v>606</v>
      </c>
      <c r="J60">
        <v>13</v>
      </c>
      <c r="K60">
        <v>1</v>
      </c>
      <c r="L60">
        <v>3</v>
      </c>
      <c r="M60">
        <v>0.23</v>
      </c>
      <c r="N60">
        <v>3.68</v>
      </c>
      <c r="O60">
        <v>3</v>
      </c>
      <c r="P60">
        <v>0.23</v>
      </c>
      <c r="Q60">
        <v>3.68</v>
      </c>
      <c r="R60">
        <v>9</v>
      </c>
      <c r="S60">
        <v>5.6666666666666599</v>
      </c>
      <c r="T60">
        <v>4.6399999999999997</v>
      </c>
      <c r="U60">
        <v>4.6399999999999997</v>
      </c>
      <c r="V60">
        <v>14</v>
      </c>
      <c r="W60">
        <v>3</v>
      </c>
      <c r="Y60" s="5" t="str">
        <f t="shared" si="0"/>
        <v>2018-Chris Ivory</v>
      </c>
    </row>
    <row r="61" spans="1:25" ht="19" x14ac:dyDescent="0.25">
      <c r="A61">
        <v>11502</v>
      </c>
      <c r="B61">
        <v>2018</v>
      </c>
      <c r="C61" t="s">
        <v>503</v>
      </c>
      <c r="D61" t="s">
        <v>647</v>
      </c>
      <c r="E61">
        <v>24</v>
      </c>
      <c r="F61" t="s">
        <v>21</v>
      </c>
      <c r="G61" t="s">
        <v>17</v>
      </c>
      <c r="H61" t="s">
        <v>606</v>
      </c>
      <c r="I61" t="s">
        <v>606</v>
      </c>
      <c r="J61">
        <v>2</v>
      </c>
      <c r="K61">
        <v>1</v>
      </c>
      <c r="L61">
        <v>1</v>
      </c>
      <c r="M61">
        <v>0.5</v>
      </c>
      <c r="N61">
        <v>8</v>
      </c>
      <c r="O61">
        <v>1</v>
      </c>
      <c r="P61">
        <v>0.5</v>
      </c>
      <c r="Q61">
        <v>8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Y61" s="5" t="str">
        <f t="shared" si="0"/>
        <v>2018-Keith Ford</v>
      </c>
    </row>
    <row r="62" spans="1:25" ht="19" x14ac:dyDescent="0.25">
      <c r="A62">
        <v>8437</v>
      </c>
      <c r="B62">
        <v>2018</v>
      </c>
      <c r="C62" t="s">
        <v>125</v>
      </c>
      <c r="D62" t="s">
        <v>648</v>
      </c>
      <c r="E62">
        <v>30</v>
      </c>
      <c r="F62" t="s">
        <v>21</v>
      </c>
      <c r="G62" t="s">
        <v>17</v>
      </c>
      <c r="H62" t="s">
        <v>606</v>
      </c>
      <c r="I62" t="s">
        <v>606</v>
      </c>
      <c r="J62">
        <v>14</v>
      </c>
      <c r="K62">
        <v>13</v>
      </c>
      <c r="L62">
        <v>4</v>
      </c>
      <c r="M62">
        <v>0.28999999999999998</v>
      </c>
      <c r="N62">
        <v>4.6399999999999997</v>
      </c>
      <c r="O62">
        <v>4</v>
      </c>
      <c r="P62">
        <v>0.28999999999999998</v>
      </c>
      <c r="Q62">
        <v>4.6399999999999997</v>
      </c>
      <c r="R62">
        <v>10</v>
      </c>
      <c r="S62">
        <v>11</v>
      </c>
      <c r="T62">
        <v>11.04</v>
      </c>
      <c r="U62">
        <v>11.04</v>
      </c>
      <c r="V62">
        <v>16</v>
      </c>
      <c r="W62">
        <v>16</v>
      </c>
      <c r="X62">
        <v>1</v>
      </c>
      <c r="Y62" s="5" t="str">
        <f t="shared" si="0"/>
        <v>2018-LeSean McCoy</v>
      </c>
    </row>
    <row r="63" spans="1:25" ht="19" x14ac:dyDescent="0.25">
      <c r="A63">
        <v>11506</v>
      </c>
      <c r="B63">
        <v>2018</v>
      </c>
      <c r="C63" t="s">
        <v>495</v>
      </c>
      <c r="D63" t="s">
        <v>649</v>
      </c>
      <c r="E63">
        <v>27</v>
      </c>
      <c r="F63" t="s">
        <v>21</v>
      </c>
      <c r="G63" t="s">
        <v>17</v>
      </c>
      <c r="H63" t="s">
        <v>606</v>
      </c>
      <c r="I63" t="s">
        <v>606</v>
      </c>
      <c r="J63">
        <v>11</v>
      </c>
      <c r="K63">
        <v>1</v>
      </c>
      <c r="L63">
        <v>1</v>
      </c>
      <c r="M63">
        <v>0.09</v>
      </c>
      <c r="N63">
        <v>1.44</v>
      </c>
      <c r="O63">
        <v>1</v>
      </c>
      <c r="P63">
        <v>0.09</v>
      </c>
      <c r="Q63">
        <v>1.44</v>
      </c>
      <c r="R63">
        <v>4</v>
      </c>
      <c r="S63">
        <v>0.33333333333333298</v>
      </c>
      <c r="T63">
        <v>0</v>
      </c>
      <c r="U63">
        <v>0</v>
      </c>
      <c r="V63">
        <v>1</v>
      </c>
      <c r="W63">
        <v>0</v>
      </c>
      <c r="Y63" s="5" t="str">
        <f t="shared" si="0"/>
        <v>2018-Marcus Murphy</v>
      </c>
    </row>
    <row r="64" spans="1:25" ht="19" x14ac:dyDescent="0.25">
      <c r="A64">
        <v>9532</v>
      </c>
      <c r="B64">
        <v>2018</v>
      </c>
      <c r="C64" t="s">
        <v>264</v>
      </c>
      <c r="D64" t="s">
        <v>644</v>
      </c>
      <c r="E64">
        <v>29</v>
      </c>
      <c r="F64" t="s">
        <v>21</v>
      </c>
      <c r="G64" t="s">
        <v>217</v>
      </c>
      <c r="H64" t="s">
        <v>606</v>
      </c>
      <c r="I64" t="s">
        <v>606</v>
      </c>
      <c r="J64">
        <v>16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</v>
      </c>
      <c r="S64">
        <v>0.66666666666666596</v>
      </c>
      <c r="T64">
        <v>0</v>
      </c>
      <c r="U64">
        <v>0</v>
      </c>
      <c r="V64">
        <v>16</v>
      </c>
      <c r="W64">
        <v>9</v>
      </c>
      <c r="X64">
        <v>1</v>
      </c>
      <c r="Y64" s="5" t="str">
        <f t="shared" si="0"/>
        <v>2018-Patrick DiMarco</v>
      </c>
    </row>
    <row r="65" spans="1:25" ht="19" x14ac:dyDescent="0.25">
      <c r="A65">
        <v>1135</v>
      </c>
      <c r="B65">
        <v>2018</v>
      </c>
      <c r="C65" t="s">
        <v>206</v>
      </c>
      <c r="D65" t="s">
        <v>641</v>
      </c>
      <c r="E65">
        <v>30</v>
      </c>
      <c r="F65" t="s">
        <v>21</v>
      </c>
      <c r="G65" t="s">
        <v>17</v>
      </c>
      <c r="H65" t="s">
        <v>606</v>
      </c>
      <c r="I65" t="s">
        <v>606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8</v>
      </c>
      <c r="S65">
        <v>0.33333333333333298</v>
      </c>
      <c r="T65">
        <v>0</v>
      </c>
      <c r="U65">
        <v>0</v>
      </c>
      <c r="V65">
        <v>8</v>
      </c>
      <c r="W65">
        <v>0</v>
      </c>
      <c r="Y65" s="5" t="str">
        <f t="shared" si="0"/>
        <v>2018-Taiwan Jones</v>
      </c>
    </row>
    <row r="66" spans="1:25" ht="19" x14ac:dyDescent="0.25">
      <c r="A66">
        <v>1324</v>
      </c>
      <c r="B66">
        <v>2020</v>
      </c>
      <c r="C66" t="s">
        <v>221</v>
      </c>
      <c r="D66" t="s">
        <v>650</v>
      </c>
      <c r="E66">
        <v>26</v>
      </c>
      <c r="F66" t="s">
        <v>43</v>
      </c>
      <c r="G66" t="s">
        <v>217</v>
      </c>
      <c r="H66" t="s">
        <v>606</v>
      </c>
      <c r="I66" t="s">
        <v>606</v>
      </c>
      <c r="J66">
        <v>16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</v>
      </c>
      <c r="S66">
        <v>0.33333333333333298</v>
      </c>
      <c r="T66">
        <v>0</v>
      </c>
      <c r="U66">
        <v>0</v>
      </c>
      <c r="V66">
        <v>16</v>
      </c>
      <c r="W66">
        <v>1</v>
      </c>
      <c r="Y66" s="5" t="str">
        <f t="shared" ref="Y66:Y129" si="1">TRIM(CONCATENATE(B66,"-",C66,))</f>
        <v>2020-Alex Armah</v>
      </c>
    </row>
    <row r="67" spans="1:25" ht="19" x14ac:dyDescent="0.25">
      <c r="A67">
        <v>1333</v>
      </c>
      <c r="B67">
        <v>2020</v>
      </c>
      <c r="C67" t="s">
        <v>367</v>
      </c>
      <c r="D67" t="s">
        <v>651</v>
      </c>
      <c r="E67">
        <v>24</v>
      </c>
      <c r="F67" t="s">
        <v>43</v>
      </c>
      <c r="G67" t="s">
        <v>17</v>
      </c>
      <c r="H67" t="s">
        <v>606</v>
      </c>
      <c r="I67" t="s">
        <v>606</v>
      </c>
      <c r="J67">
        <v>3</v>
      </c>
      <c r="K67">
        <v>3</v>
      </c>
      <c r="L67">
        <v>3</v>
      </c>
      <c r="M67">
        <v>1</v>
      </c>
      <c r="N67">
        <v>16</v>
      </c>
      <c r="O67">
        <v>3</v>
      </c>
      <c r="P67">
        <v>1</v>
      </c>
      <c r="Q67">
        <v>16</v>
      </c>
      <c r="R67">
        <v>4</v>
      </c>
      <c r="S67">
        <v>13.3333333333333</v>
      </c>
      <c r="T67">
        <v>15.04</v>
      </c>
      <c r="U67">
        <v>15.04</v>
      </c>
      <c r="V67">
        <v>16</v>
      </c>
      <c r="W67">
        <v>16</v>
      </c>
      <c r="Y67" s="5" t="str">
        <f t="shared" si="1"/>
        <v>2020-Christian McCaffrey</v>
      </c>
    </row>
    <row r="68" spans="1:25" ht="19" x14ac:dyDescent="0.25">
      <c r="A68">
        <v>1362</v>
      </c>
      <c r="B68">
        <v>2020</v>
      </c>
      <c r="C68" t="s">
        <v>42</v>
      </c>
      <c r="D68" t="s">
        <v>652</v>
      </c>
      <c r="E68">
        <v>27</v>
      </c>
      <c r="F68" t="s">
        <v>43</v>
      </c>
      <c r="G68" t="s">
        <v>17</v>
      </c>
      <c r="H68" t="s">
        <v>606</v>
      </c>
      <c r="I68" t="s">
        <v>606</v>
      </c>
      <c r="J68">
        <v>15</v>
      </c>
      <c r="K68">
        <v>12</v>
      </c>
      <c r="L68">
        <v>7</v>
      </c>
      <c r="M68">
        <v>0.47</v>
      </c>
      <c r="N68">
        <v>7.52</v>
      </c>
      <c r="O68">
        <v>7</v>
      </c>
      <c r="P68">
        <v>0.47</v>
      </c>
      <c r="Q68">
        <v>7.52</v>
      </c>
      <c r="R68">
        <v>5</v>
      </c>
      <c r="S68">
        <v>2.6666666666666599</v>
      </c>
      <c r="T68">
        <v>0</v>
      </c>
      <c r="U68">
        <v>0</v>
      </c>
      <c r="V68">
        <v>5</v>
      </c>
      <c r="W68">
        <v>0</v>
      </c>
      <c r="X68">
        <v>1</v>
      </c>
      <c r="Y68" s="5" t="str">
        <f t="shared" si="1"/>
        <v>2020-Mike Davis</v>
      </c>
    </row>
    <row r="69" spans="1:25" ht="19" x14ac:dyDescent="0.25">
      <c r="A69">
        <v>1368</v>
      </c>
      <c r="B69">
        <v>2020</v>
      </c>
      <c r="C69" t="s">
        <v>190</v>
      </c>
      <c r="D69" t="s">
        <v>653</v>
      </c>
      <c r="E69">
        <v>24</v>
      </c>
      <c r="F69" t="s">
        <v>43</v>
      </c>
      <c r="G69" t="s">
        <v>17</v>
      </c>
      <c r="H69" t="s">
        <v>606</v>
      </c>
      <c r="I69" t="s">
        <v>606</v>
      </c>
      <c r="J69">
        <v>2</v>
      </c>
      <c r="K69">
        <v>0</v>
      </c>
      <c r="L69">
        <v>1</v>
      </c>
      <c r="M69">
        <v>0.5</v>
      </c>
      <c r="N69">
        <v>8</v>
      </c>
      <c r="O69">
        <v>1</v>
      </c>
      <c r="P69">
        <v>0.5</v>
      </c>
      <c r="Q69">
        <v>8</v>
      </c>
      <c r="R69">
        <v>2</v>
      </c>
      <c r="S69">
        <v>1</v>
      </c>
      <c r="T69">
        <v>0.96</v>
      </c>
      <c r="U69">
        <v>0.96</v>
      </c>
      <c r="V69">
        <v>16</v>
      </c>
      <c r="W69">
        <v>0</v>
      </c>
      <c r="Y69" s="5" t="str">
        <f t="shared" si="1"/>
        <v>2020-Reggie Bonnafon</v>
      </c>
    </row>
    <row r="70" spans="1:25" ht="19" x14ac:dyDescent="0.25">
      <c r="A70">
        <v>1370</v>
      </c>
      <c r="B70">
        <v>2020</v>
      </c>
      <c r="C70" t="s">
        <v>371</v>
      </c>
      <c r="D70" t="s">
        <v>654</v>
      </c>
      <c r="E70">
        <v>24</v>
      </c>
      <c r="F70" t="s">
        <v>43</v>
      </c>
      <c r="G70" t="s">
        <v>17</v>
      </c>
      <c r="H70" t="s">
        <v>606</v>
      </c>
      <c r="I70" t="s">
        <v>606</v>
      </c>
      <c r="J70">
        <v>7</v>
      </c>
      <c r="K70">
        <v>1</v>
      </c>
      <c r="L70">
        <v>1</v>
      </c>
      <c r="M70">
        <v>0.14000000000000001</v>
      </c>
      <c r="N70">
        <v>2.2400000000000002</v>
      </c>
      <c r="O70">
        <v>1</v>
      </c>
      <c r="P70">
        <v>0.14000000000000001</v>
      </c>
      <c r="Q70">
        <v>2.2400000000000002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Y70" s="5" t="str">
        <f t="shared" si="1"/>
        <v>2020-Rodney Smith</v>
      </c>
    </row>
    <row r="71" spans="1:25" ht="19" x14ac:dyDescent="0.25">
      <c r="A71">
        <v>1383</v>
      </c>
      <c r="B71">
        <v>2020</v>
      </c>
      <c r="C71" t="s">
        <v>387</v>
      </c>
      <c r="D71" t="s">
        <v>655</v>
      </c>
      <c r="E71">
        <v>26</v>
      </c>
      <c r="F71" t="s">
        <v>43</v>
      </c>
      <c r="G71" t="s">
        <v>17</v>
      </c>
      <c r="H71" t="s">
        <v>606</v>
      </c>
      <c r="I71" t="s">
        <v>606</v>
      </c>
      <c r="J71">
        <v>14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</v>
      </c>
      <c r="S71">
        <v>1</v>
      </c>
      <c r="T71">
        <v>0</v>
      </c>
      <c r="U71">
        <v>0</v>
      </c>
      <c r="V71">
        <v>4</v>
      </c>
      <c r="W71">
        <v>0</v>
      </c>
      <c r="Y71" s="5" t="str">
        <f t="shared" si="1"/>
        <v>2020-Trenton Cannon</v>
      </c>
    </row>
    <row r="72" spans="1:25" ht="19" x14ac:dyDescent="0.25">
      <c r="A72">
        <v>1390</v>
      </c>
      <c r="B72">
        <v>2019</v>
      </c>
      <c r="C72" t="s">
        <v>221</v>
      </c>
      <c r="D72" t="s">
        <v>650</v>
      </c>
      <c r="E72">
        <v>25</v>
      </c>
      <c r="F72" t="s">
        <v>43</v>
      </c>
      <c r="G72" t="s">
        <v>217</v>
      </c>
      <c r="H72" t="s">
        <v>606</v>
      </c>
      <c r="I72" t="s">
        <v>606</v>
      </c>
      <c r="J72">
        <v>16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</v>
      </c>
      <c r="S72">
        <v>0.5</v>
      </c>
      <c r="T72">
        <v>0</v>
      </c>
      <c r="U72">
        <v>0</v>
      </c>
      <c r="V72">
        <v>16</v>
      </c>
      <c r="W72">
        <v>2</v>
      </c>
      <c r="Y72" s="5" t="str">
        <f t="shared" si="1"/>
        <v>2019-Alex Armah</v>
      </c>
    </row>
    <row r="73" spans="1:25" ht="19" x14ac:dyDescent="0.25">
      <c r="A73">
        <v>1394</v>
      </c>
      <c r="B73">
        <v>2019</v>
      </c>
      <c r="C73" t="s">
        <v>367</v>
      </c>
      <c r="D73" t="s">
        <v>651</v>
      </c>
      <c r="E73">
        <v>23</v>
      </c>
      <c r="F73" t="s">
        <v>43</v>
      </c>
      <c r="G73" t="s">
        <v>17</v>
      </c>
      <c r="H73" t="s">
        <v>606</v>
      </c>
      <c r="I73" t="s">
        <v>606</v>
      </c>
      <c r="J73">
        <v>16</v>
      </c>
      <c r="K73">
        <v>16</v>
      </c>
      <c r="L73">
        <v>15</v>
      </c>
      <c r="M73">
        <v>0.94</v>
      </c>
      <c r="N73">
        <v>15.04</v>
      </c>
      <c r="O73">
        <v>15</v>
      </c>
      <c r="P73">
        <v>0.94</v>
      </c>
      <c r="Q73">
        <v>15.04</v>
      </c>
      <c r="R73">
        <v>3</v>
      </c>
      <c r="S73">
        <v>12.5</v>
      </c>
      <c r="T73">
        <v>16</v>
      </c>
      <c r="U73">
        <v>16</v>
      </c>
      <c r="V73">
        <v>16</v>
      </c>
      <c r="W73">
        <v>16</v>
      </c>
      <c r="X73">
        <v>1</v>
      </c>
      <c r="Y73" s="5" t="str">
        <f t="shared" si="1"/>
        <v>2019-Christian McCaffrey</v>
      </c>
    </row>
    <row r="74" spans="1:25" ht="19" x14ac:dyDescent="0.25">
      <c r="A74">
        <v>9583</v>
      </c>
      <c r="B74">
        <v>2019</v>
      </c>
      <c r="C74" t="s">
        <v>255</v>
      </c>
      <c r="D74" t="s">
        <v>656</v>
      </c>
      <c r="E74">
        <v>23</v>
      </c>
      <c r="F74" t="s">
        <v>43</v>
      </c>
      <c r="G74" t="s">
        <v>17</v>
      </c>
      <c r="H74" t="s">
        <v>606</v>
      </c>
      <c r="I74" t="s">
        <v>606</v>
      </c>
      <c r="J74">
        <v>9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Y74" s="5" t="str">
        <f t="shared" si="1"/>
        <v>2019-Jordan Scarlett</v>
      </c>
    </row>
    <row r="75" spans="1:25" ht="19" x14ac:dyDescent="0.25">
      <c r="A75">
        <v>1410</v>
      </c>
      <c r="B75">
        <v>2019</v>
      </c>
      <c r="C75" t="s">
        <v>190</v>
      </c>
      <c r="D75" t="s">
        <v>653</v>
      </c>
      <c r="E75">
        <v>23</v>
      </c>
      <c r="F75" t="s">
        <v>43</v>
      </c>
      <c r="G75" t="s">
        <v>17</v>
      </c>
      <c r="H75" t="s">
        <v>606</v>
      </c>
      <c r="I75" t="s">
        <v>606</v>
      </c>
      <c r="J75">
        <v>16</v>
      </c>
      <c r="K75">
        <v>0</v>
      </c>
      <c r="L75">
        <v>1</v>
      </c>
      <c r="M75">
        <v>0.06</v>
      </c>
      <c r="N75">
        <v>0.96</v>
      </c>
      <c r="O75">
        <v>1</v>
      </c>
      <c r="P75">
        <v>0.06</v>
      </c>
      <c r="Q75">
        <v>0.96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Y75" s="5" t="str">
        <f t="shared" si="1"/>
        <v>2019-Reggie Bonnafon</v>
      </c>
    </row>
    <row r="76" spans="1:25" ht="19" x14ac:dyDescent="0.25">
      <c r="A76">
        <v>1415</v>
      </c>
      <c r="B76">
        <v>2018</v>
      </c>
      <c r="C76" t="s">
        <v>221</v>
      </c>
      <c r="D76" t="s">
        <v>650</v>
      </c>
      <c r="E76">
        <v>24</v>
      </c>
      <c r="F76" t="s">
        <v>43</v>
      </c>
      <c r="G76" t="s">
        <v>217</v>
      </c>
      <c r="H76" t="s">
        <v>606</v>
      </c>
      <c r="I76" t="s">
        <v>606</v>
      </c>
      <c r="J76">
        <v>16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1</v>
      </c>
      <c r="T76">
        <v>1.76</v>
      </c>
      <c r="U76">
        <v>1.76</v>
      </c>
      <c r="V76">
        <v>9</v>
      </c>
      <c r="W76">
        <v>0</v>
      </c>
      <c r="Y76" s="5" t="str">
        <f t="shared" si="1"/>
        <v>2018-Alex Armah</v>
      </c>
    </row>
    <row r="77" spans="1:25" ht="19" x14ac:dyDescent="0.25">
      <c r="A77">
        <v>11666</v>
      </c>
      <c r="B77">
        <v>2018</v>
      </c>
      <c r="C77" t="s">
        <v>504</v>
      </c>
      <c r="D77" t="s">
        <v>657</v>
      </c>
      <c r="E77">
        <v>28</v>
      </c>
      <c r="F77" t="s">
        <v>43</v>
      </c>
      <c r="G77" t="s">
        <v>17</v>
      </c>
      <c r="H77" t="s">
        <v>606</v>
      </c>
      <c r="I77" t="s">
        <v>606</v>
      </c>
      <c r="J77">
        <v>9</v>
      </c>
      <c r="K77">
        <v>0</v>
      </c>
      <c r="L77">
        <v>1</v>
      </c>
      <c r="M77">
        <v>0.11</v>
      </c>
      <c r="N77">
        <v>1.76</v>
      </c>
      <c r="O77">
        <v>1</v>
      </c>
      <c r="P77">
        <v>0.11</v>
      </c>
      <c r="Q77">
        <v>1.76</v>
      </c>
      <c r="R77">
        <v>4</v>
      </c>
      <c r="S77">
        <v>1.3333333333333299</v>
      </c>
      <c r="T77">
        <v>1.28</v>
      </c>
      <c r="U77">
        <v>1.28</v>
      </c>
      <c r="V77">
        <v>13</v>
      </c>
      <c r="W77">
        <v>0</v>
      </c>
      <c r="Y77" s="5" t="str">
        <f t="shared" si="1"/>
        <v>2018-Cameron Artis-Payne</v>
      </c>
    </row>
    <row r="78" spans="1:25" ht="19" x14ac:dyDescent="0.25">
      <c r="A78">
        <v>1418</v>
      </c>
      <c r="B78">
        <v>2018</v>
      </c>
      <c r="C78" t="s">
        <v>367</v>
      </c>
      <c r="D78" t="s">
        <v>651</v>
      </c>
      <c r="E78">
        <v>22</v>
      </c>
      <c r="F78" t="s">
        <v>43</v>
      </c>
      <c r="G78" t="s">
        <v>17</v>
      </c>
      <c r="H78" t="s">
        <v>606</v>
      </c>
      <c r="I78" t="s">
        <v>606</v>
      </c>
      <c r="J78">
        <v>16</v>
      </c>
      <c r="K78">
        <v>16</v>
      </c>
      <c r="L78">
        <v>16</v>
      </c>
      <c r="M78">
        <v>1</v>
      </c>
      <c r="N78">
        <v>16</v>
      </c>
      <c r="O78">
        <v>16</v>
      </c>
      <c r="P78">
        <v>1</v>
      </c>
      <c r="Q78">
        <v>16</v>
      </c>
      <c r="R78">
        <v>2</v>
      </c>
      <c r="S78">
        <v>9</v>
      </c>
      <c r="T78">
        <v>8.9600000000000009</v>
      </c>
      <c r="U78">
        <v>8.9600000000000009</v>
      </c>
      <c r="V78">
        <v>16</v>
      </c>
      <c r="W78">
        <v>10</v>
      </c>
      <c r="X78">
        <v>1</v>
      </c>
      <c r="Y78" s="5" t="str">
        <f t="shared" si="1"/>
        <v>2018-Christian McCaffrey</v>
      </c>
    </row>
    <row r="79" spans="1:25" ht="19" x14ac:dyDescent="0.25">
      <c r="A79">
        <v>1429</v>
      </c>
      <c r="B79">
        <v>2018</v>
      </c>
      <c r="C79" t="s">
        <v>42</v>
      </c>
      <c r="D79" t="s">
        <v>652</v>
      </c>
      <c r="E79">
        <v>25</v>
      </c>
      <c r="F79" t="s">
        <v>43</v>
      </c>
      <c r="G79" t="s">
        <v>17</v>
      </c>
      <c r="H79" t="s">
        <v>606</v>
      </c>
      <c r="I79" t="s">
        <v>606</v>
      </c>
      <c r="J79">
        <v>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2.6666666666666599</v>
      </c>
      <c r="T79">
        <v>5.28</v>
      </c>
      <c r="U79">
        <v>5.28</v>
      </c>
      <c r="V79">
        <v>15</v>
      </c>
      <c r="W79">
        <v>2</v>
      </c>
      <c r="Y79" s="5" t="str">
        <f t="shared" si="1"/>
        <v>2018-Mike Davis</v>
      </c>
    </row>
    <row r="80" spans="1:25" ht="19" x14ac:dyDescent="0.25">
      <c r="A80">
        <v>11674</v>
      </c>
      <c r="B80">
        <v>2018</v>
      </c>
      <c r="C80" t="s">
        <v>507</v>
      </c>
      <c r="D80" t="s">
        <v>658</v>
      </c>
      <c r="E80">
        <v>29</v>
      </c>
      <c r="F80" t="s">
        <v>43</v>
      </c>
      <c r="G80" t="s">
        <v>17</v>
      </c>
      <c r="H80" t="s">
        <v>606</v>
      </c>
      <c r="I80" t="s">
        <v>606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</v>
      </c>
      <c r="S80">
        <v>0.33333333333333298</v>
      </c>
      <c r="T80">
        <v>0</v>
      </c>
      <c r="U80">
        <v>0</v>
      </c>
      <c r="V80">
        <v>3</v>
      </c>
      <c r="W80">
        <v>0</v>
      </c>
      <c r="Y80" s="5" t="str">
        <f t="shared" si="1"/>
        <v>2018-Travaris Cadet</v>
      </c>
    </row>
    <row r="81" spans="1:25" ht="19" x14ac:dyDescent="0.25">
      <c r="A81">
        <v>1578</v>
      </c>
      <c r="B81">
        <v>2020</v>
      </c>
      <c r="C81" t="s">
        <v>400</v>
      </c>
      <c r="D81" t="s">
        <v>659</v>
      </c>
      <c r="E81">
        <v>24</v>
      </c>
      <c r="F81" t="s">
        <v>41</v>
      </c>
      <c r="G81" t="s">
        <v>17</v>
      </c>
      <c r="H81" t="s">
        <v>606</v>
      </c>
      <c r="I81" t="s">
        <v>606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Y81" s="5" t="str">
        <f t="shared" si="1"/>
        <v>2020-Artavis Pierce</v>
      </c>
    </row>
    <row r="82" spans="1:25" ht="19" x14ac:dyDescent="0.25">
      <c r="A82">
        <v>1592</v>
      </c>
      <c r="B82">
        <v>2020</v>
      </c>
      <c r="C82" t="s">
        <v>40</v>
      </c>
      <c r="D82" t="s">
        <v>660</v>
      </c>
      <c r="E82">
        <v>23</v>
      </c>
      <c r="F82" t="s">
        <v>41</v>
      </c>
      <c r="G82" t="s">
        <v>17</v>
      </c>
      <c r="H82" t="s">
        <v>606</v>
      </c>
      <c r="I82" t="s">
        <v>606</v>
      </c>
      <c r="J82">
        <v>15</v>
      </c>
      <c r="K82">
        <v>14</v>
      </c>
      <c r="L82">
        <v>11</v>
      </c>
      <c r="M82">
        <v>0.73</v>
      </c>
      <c r="N82">
        <v>11.68</v>
      </c>
      <c r="O82">
        <v>11</v>
      </c>
      <c r="P82">
        <v>0.73</v>
      </c>
      <c r="Q82">
        <v>11.68</v>
      </c>
      <c r="R82">
        <v>2</v>
      </c>
      <c r="S82">
        <v>6</v>
      </c>
      <c r="T82">
        <v>6.08</v>
      </c>
      <c r="U82">
        <v>6.08</v>
      </c>
      <c r="V82">
        <v>16</v>
      </c>
      <c r="W82">
        <v>8</v>
      </c>
      <c r="X82">
        <v>1</v>
      </c>
      <c r="Y82" s="5" t="str">
        <f t="shared" si="1"/>
        <v>2020-David Montgomery</v>
      </c>
    </row>
    <row r="83" spans="1:25" ht="19" x14ac:dyDescent="0.25">
      <c r="A83">
        <v>1617</v>
      </c>
      <c r="B83">
        <v>2020</v>
      </c>
      <c r="C83" t="s">
        <v>585</v>
      </c>
      <c r="D83" t="s">
        <v>661</v>
      </c>
      <c r="E83">
        <v>29</v>
      </c>
      <c r="F83" t="s">
        <v>41</v>
      </c>
      <c r="G83" t="s">
        <v>17</v>
      </c>
      <c r="H83" t="s">
        <v>606</v>
      </c>
      <c r="I83" t="s">
        <v>606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</v>
      </c>
      <c r="S83">
        <v>7.3333333333333304</v>
      </c>
      <c r="T83">
        <v>9.1199999999999992</v>
      </c>
      <c r="U83">
        <v>9.1199999999999992</v>
      </c>
      <c r="V83">
        <v>14</v>
      </c>
      <c r="W83">
        <v>14</v>
      </c>
      <c r="Y83" s="5" t="str">
        <f t="shared" si="1"/>
        <v>2020-Lamar Miller</v>
      </c>
    </row>
    <row r="84" spans="1:25" ht="19" x14ac:dyDescent="0.25">
      <c r="A84">
        <v>1461</v>
      </c>
      <c r="B84">
        <v>2020</v>
      </c>
      <c r="C84" t="s">
        <v>42</v>
      </c>
      <c r="D84" t="s">
        <v>652</v>
      </c>
      <c r="E84">
        <v>27</v>
      </c>
      <c r="F84" t="s">
        <v>41</v>
      </c>
      <c r="G84" t="s">
        <v>17</v>
      </c>
      <c r="H84" t="s">
        <v>606</v>
      </c>
      <c r="I84" t="s">
        <v>606</v>
      </c>
      <c r="J84">
        <v>7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</v>
      </c>
      <c r="S84">
        <v>4</v>
      </c>
      <c r="T84">
        <v>7.52</v>
      </c>
      <c r="U84">
        <v>7.52</v>
      </c>
      <c r="V84">
        <v>15</v>
      </c>
      <c r="W84">
        <v>12</v>
      </c>
      <c r="Y84" s="5" t="str">
        <f t="shared" si="1"/>
        <v>2020-Mike Davis</v>
      </c>
    </row>
    <row r="85" spans="1:25" ht="19" x14ac:dyDescent="0.25">
      <c r="A85">
        <v>8108</v>
      </c>
      <c r="B85">
        <v>2020</v>
      </c>
      <c r="C85" t="s">
        <v>93</v>
      </c>
      <c r="D85" t="s">
        <v>633</v>
      </c>
      <c r="E85">
        <v>24</v>
      </c>
      <c r="F85" t="s">
        <v>41</v>
      </c>
      <c r="G85" t="s">
        <v>17</v>
      </c>
      <c r="H85" t="s">
        <v>606</v>
      </c>
      <c r="I85" t="s">
        <v>606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  <c r="S85">
        <v>0</v>
      </c>
      <c r="T85">
        <v>0</v>
      </c>
      <c r="U85">
        <v>0</v>
      </c>
      <c r="V85">
        <v>7</v>
      </c>
      <c r="W85">
        <v>0</v>
      </c>
      <c r="Y85" s="5" t="str">
        <f t="shared" si="1"/>
        <v>2020-Raheem Mostert</v>
      </c>
    </row>
    <row r="86" spans="1:25" ht="19" x14ac:dyDescent="0.25">
      <c r="A86">
        <v>1628</v>
      </c>
      <c r="B86">
        <v>2020</v>
      </c>
      <c r="C86" t="s">
        <v>298</v>
      </c>
      <c r="D86" t="s">
        <v>662</v>
      </c>
      <c r="E86">
        <v>25</v>
      </c>
      <c r="F86" t="s">
        <v>41</v>
      </c>
      <c r="G86" t="s">
        <v>17</v>
      </c>
      <c r="H86" t="s">
        <v>606</v>
      </c>
      <c r="I86" t="s">
        <v>606</v>
      </c>
      <c r="J86">
        <v>16</v>
      </c>
      <c r="K86">
        <v>0</v>
      </c>
      <c r="L86">
        <v>1</v>
      </c>
      <c r="M86">
        <v>0.06</v>
      </c>
      <c r="N86">
        <v>0.96</v>
      </c>
      <c r="O86">
        <v>1</v>
      </c>
      <c r="P86">
        <v>0.06</v>
      </c>
      <c r="Q86">
        <v>0.96</v>
      </c>
      <c r="R86">
        <v>2</v>
      </c>
      <c r="S86">
        <v>0</v>
      </c>
      <c r="T86">
        <v>0</v>
      </c>
      <c r="U86">
        <v>0</v>
      </c>
      <c r="V86">
        <v>8</v>
      </c>
      <c r="W86">
        <v>0</v>
      </c>
      <c r="Y86" s="5" t="str">
        <f t="shared" si="1"/>
        <v>2020-Ryan Nall</v>
      </c>
    </row>
    <row r="87" spans="1:25" ht="19" x14ac:dyDescent="0.25">
      <c r="A87">
        <v>1631</v>
      </c>
      <c r="B87">
        <v>2020</v>
      </c>
      <c r="C87" t="s">
        <v>136</v>
      </c>
      <c r="D87" t="s">
        <v>663</v>
      </c>
      <c r="E87">
        <v>25</v>
      </c>
      <c r="F87" t="s">
        <v>41</v>
      </c>
      <c r="G87" t="s">
        <v>17</v>
      </c>
      <c r="H87" t="s">
        <v>606</v>
      </c>
      <c r="I87" t="s">
        <v>606</v>
      </c>
      <c r="J87">
        <v>3</v>
      </c>
      <c r="K87">
        <v>0</v>
      </c>
      <c r="L87">
        <v>1</v>
      </c>
      <c r="M87">
        <v>0.33</v>
      </c>
      <c r="N87">
        <v>5.28</v>
      </c>
      <c r="O87">
        <v>1</v>
      </c>
      <c r="P87">
        <v>0.33</v>
      </c>
      <c r="Q87">
        <v>5.28</v>
      </c>
      <c r="R87">
        <v>4</v>
      </c>
      <c r="S87">
        <v>7</v>
      </c>
      <c r="T87">
        <v>4.96</v>
      </c>
      <c r="U87">
        <v>4.96</v>
      </c>
      <c r="V87">
        <v>16</v>
      </c>
      <c r="W87">
        <v>11</v>
      </c>
      <c r="Y87" s="5" t="str">
        <f t="shared" si="1"/>
        <v>2020-Tarik Cohen</v>
      </c>
    </row>
    <row r="88" spans="1:25" ht="19" x14ac:dyDescent="0.25">
      <c r="A88">
        <v>1649</v>
      </c>
      <c r="B88">
        <v>2019</v>
      </c>
      <c r="C88" t="s">
        <v>40</v>
      </c>
      <c r="D88" t="s">
        <v>660</v>
      </c>
      <c r="E88">
        <v>22</v>
      </c>
      <c r="F88" t="s">
        <v>41</v>
      </c>
      <c r="G88" t="s">
        <v>17</v>
      </c>
      <c r="H88" t="s">
        <v>606</v>
      </c>
      <c r="I88" t="s">
        <v>606</v>
      </c>
      <c r="J88">
        <v>16</v>
      </c>
      <c r="K88">
        <v>8</v>
      </c>
      <c r="L88">
        <v>6</v>
      </c>
      <c r="M88">
        <v>0.38</v>
      </c>
      <c r="N88">
        <v>6.08</v>
      </c>
      <c r="O88">
        <v>6</v>
      </c>
      <c r="P88">
        <v>0.38</v>
      </c>
      <c r="Q88">
        <v>6.08</v>
      </c>
      <c r="R88">
        <v>1</v>
      </c>
      <c r="S88">
        <v>6</v>
      </c>
      <c r="T88">
        <v>0</v>
      </c>
      <c r="U88">
        <v>0</v>
      </c>
      <c r="V88">
        <v>0</v>
      </c>
      <c r="W88">
        <v>0</v>
      </c>
      <c r="Y88" s="5" t="str">
        <f t="shared" si="1"/>
        <v>2019-David Montgomery</v>
      </c>
    </row>
    <row r="89" spans="1:25" ht="19" x14ac:dyDescent="0.25">
      <c r="A89">
        <v>1670</v>
      </c>
      <c r="B89">
        <v>2019</v>
      </c>
      <c r="C89" t="s">
        <v>298</v>
      </c>
      <c r="D89" t="s">
        <v>662</v>
      </c>
      <c r="E89">
        <v>24</v>
      </c>
      <c r="F89" t="s">
        <v>41</v>
      </c>
      <c r="G89" t="s">
        <v>17</v>
      </c>
      <c r="H89" t="s">
        <v>606</v>
      </c>
      <c r="I89" t="s">
        <v>606</v>
      </c>
      <c r="J89">
        <v>8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Y89" s="5" t="str">
        <f t="shared" si="1"/>
        <v>2019-Ryan Nall</v>
      </c>
    </row>
    <row r="90" spans="1:25" ht="19" x14ac:dyDescent="0.25">
      <c r="A90">
        <v>1672</v>
      </c>
      <c r="B90">
        <v>2019</v>
      </c>
      <c r="C90" t="s">
        <v>136</v>
      </c>
      <c r="D90" t="s">
        <v>663</v>
      </c>
      <c r="E90">
        <v>24</v>
      </c>
      <c r="F90" t="s">
        <v>41</v>
      </c>
      <c r="G90" t="s">
        <v>17</v>
      </c>
      <c r="H90" t="s">
        <v>606</v>
      </c>
      <c r="I90" t="s">
        <v>606</v>
      </c>
      <c r="J90">
        <v>16</v>
      </c>
      <c r="K90">
        <v>11</v>
      </c>
      <c r="L90">
        <v>5</v>
      </c>
      <c r="M90">
        <v>0.31</v>
      </c>
      <c r="N90">
        <v>4.96</v>
      </c>
      <c r="O90">
        <v>5</v>
      </c>
      <c r="P90">
        <v>0.31</v>
      </c>
      <c r="Q90">
        <v>4.96</v>
      </c>
      <c r="R90">
        <v>3</v>
      </c>
      <c r="S90">
        <v>8</v>
      </c>
      <c r="T90">
        <v>9.92</v>
      </c>
      <c r="U90">
        <v>9.92</v>
      </c>
      <c r="V90">
        <v>16</v>
      </c>
      <c r="W90">
        <v>7</v>
      </c>
      <c r="X90">
        <v>1</v>
      </c>
      <c r="Y90" s="5" t="str">
        <f t="shared" si="1"/>
        <v>2019-Tarik Cohen</v>
      </c>
    </row>
    <row r="91" spans="1:25" ht="19" x14ac:dyDescent="0.25">
      <c r="A91">
        <v>11744</v>
      </c>
      <c r="B91">
        <v>2018</v>
      </c>
      <c r="C91" t="s">
        <v>508</v>
      </c>
      <c r="D91" t="s">
        <v>664</v>
      </c>
      <c r="E91">
        <v>28</v>
      </c>
      <c r="F91" t="s">
        <v>41</v>
      </c>
      <c r="G91" t="s">
        <v>17</v>
      </c>
      <c r="H91" t="s">
        <v>606</v>
      </c>
      <c r="I91" t="s">
        <v>606</v>
      </c>
      <c r="J91">
        <v>15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6</v>
      </c>
      <c r="S91">
        <v>2</v>
      </c>
      <c r="T91">
        <v>2.2400000000000002</v>
      </c>
      <c r="U91">
        <v>2.2400000000000002</v>
      </c>
      <c r="V91">
        <v>14</v>
      </c>
      <c r="W91">
        <v>0</v>
      </c>
      <c r="Y91" s="5" t="str">
        <f t="shared" si="1"/>
        <v>2018-Benny Cunningham</v>
      </c>
    </row>
    <row r="92" spans="1:25" ht="19" x14ac:dyDescent="0.25">
      <c r="A92">
        <v>5592</v>
      </c>
      <c r="B92">
        <v>2018</v>
      </c>
      <c r="C92" t="s">
        <v>120</v>
      </c>
      <c r="D92" t="s">
        <v>665</v>
      </c>
      <c r="E92">
        <v>24</v>
      </c>
      <c r="F92" t="s">
        <v>41</v>
      </c>
      <c r="G92" t="s">
        <v>17</v>
      </c>
      <c r="H92" t="s">
        <v>606</v>
      </c>
      <c r="I92" t="s">
        <v>606</v>
      </c>
      <c r="J92">
        <v>16</v>
      </c>
      <c r="K92">
        <v>15</v>
      </c>
      <c r="L92">
        <v>7</v>
      </c>
      <c r="M92">
        <v>0.44</v>
      </c>
      <c r="N92">
        <v>7.04</v>
      </c>
      <c r="O92">
        <v>7</v>
      </c>
      <c r="P92">
        <v>0.44</v>
      </c>
      <c r="Q92">
        <v>7.04</v>
      </c>
      <c r="R92">
        <v>3</v>
      </c>
      <c r="S92">
        <v>8</v>
      </c>
      <c r="T92">
        <v>7.04</v>
      </c>
      <c r="U92">
        <v>7.04</v>
      </c>
      <c r="V92">
        <v>16</v>
      </c>
      <c r="W92">
        <v>16</v>
      </c>
      <c r="X92">
        <v>1</v>
      </c>
      <c r="Y92" s="5" t="str">
        <f t="shared" si="1"/>
        <v>2018-Jordan Howard</v>
      </c>
    </row>
    <row r="93" spans="1:25" ht="19" x14ac:dyDescent="0.25">
      <c r="A93">
        <v>6033</v>
      </c>
      <c r="B93">
        <v>2018</v>
      </c>
      <c r="C93" t="s">
        <v>393</v>
      </c>
      <c r="D93" t="s">
        <v>666</v>
      </c>
      <c r="E93">
        <v>26</v>
      </c>
      <c r="F93" t="s">
        <v>41</v>
      </c>
      <c r="G93" t="s">
        <v>217</v>
      </c>
      <c r="H93" t="s">
        <v>606</v>
      </c>
      <c r="I93" t="s">
        <v>606</v>
      </c>
      <c r="J93">
        <v>8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0</v>
      </c>
      <c r="T93">
        <v>0</v>
      </c>
      <c r="U93">
        <v>0</v>
      </c>
      <c r="V93">
        <v>16</v>
      </c>
      <c r="W93">
        <v>3</v>
      </c>
      <c r="Y93" s="5" t="str">
        <f t="shared" si="1"/>
        <v>2018-Michael Burton</v>
      </c>
    </row>
    <row r="94" spans="1:25" ht="19" x14ac:dyDescent="0.25">
      <c r="A94">
        <v>11746</v>
      </c>
      <c r="B94">
        <v>2018</v>
      </c>
      <c r="C94" t="s">
        <v>511</v>
      </c>
      <c r="D94" t="s">
        <v>667</v>
      </c>
      <c r="E94">
        <v>25</v>
      </c>
      <c r="F94" t="s">
        <v>41</v>
      </c>
      <c r="G94" t="s">
        <v>17</v>
      </c>
      <c r="H94" t="s">
        <v>606</v>
      </c>
      <c r="I94" t="s">
        <v>606</v>
      </c>
      <c r="J94">
        <v>9</v>
      </c>
      <c r="K94">
        <v>1</v>
      </c>
      <c r="L94">
        <v>1</v>
      </c>
      <c r="M94">
        <v>0.11</v>
      </c>
      <c r="N94">
        <v>1.76</v>
      </c>
      <c r="O94">
        <v>1</v>
      </c>
      <c r="P94">
        <v>0.11</v>
      </c>
      <c r="Q94">
        <v>1.76</v>
      </c>
      <c r="R94">
        <v>2</v>
      </c>
      <c r="S94">
        <v>0</v>
      </c>
      <c r="T94">
        <v>0</v>
      </c>
      <c r="U94">
        <v>0</v>
      </c>
      <c r="V94">
        <v>3</v>
      </c>
      <c r="W94">
        <v>0</v>
      </c>
      <c r="Y94" s="5" t="str">
        <f t="shared" si="1"/>
        <v>2018-Taquan Mizzell</v>
      </c>
    </row>
    <row r="95" spans="1:25" ht="19" x14ac:dyDescent="0.25">
      <c r="A95">
        <v>1698</v>
      </c>
      <c r="B95">
        <v>2018</v>
      </c>
      <c r="C95" t="s">
        <v>136</v>
      </c>
      <c r="D95" t="s">
        <v>663</v>
      </c>
      <c r="E95">
        <v>23</v>
      </c>
      <c r="F95" t="s">
        <v>41</v>
      </c>
      <c r="G95" t="s">
        <v>17</v>
      </c>
      <c r="H95" t="s">
        <v>606</v>
      </c>
      <c r="I95" t="s">
        <v>606</v>
      </c>
      <c r="J95">
        <v>16</v>
      </c>
      <c r="K95">
        <v>7</v>
      </c>
      <c r="L95">
        <v>10</v>
      </c>
      <c r="M95">
        <v>0.62</v>
      </c>
      <c r="N95">
        <v>9.92</v>
      </c>
      <c r="O95">
        <v>10</v>
      </c>
      <c r="P95">
        <v>0.62</v>
      </c>
      <c r="Q95">
        <v>9.92</v>
      </c>
      <c r="R95">
        <v>2</v>
      </c>
      <c r="S95">
        <v>6</v>
      </c>
      <c r="T95">
        <v>6.08</v>
      </c>
      <c r="U95">
        <v>6.08</v>
      </c>
      <c r="V95">
        <v>16</v>
      </c>
      <c r="W95">
        <v>4</v>
      </c>
      <c r="X95">
        <v>1</v>
      </c>
      <c r="Y95" s="5" t="str">
        <f t="shared" si="1"/>
        <v>2018-Tarik Cohen</v>
      </c>
    </row>
    <row r="96" spans="1:25" ht="19" x14ac:dyDescent="0.25">
      <c r="A96">
        <v>560</v>
      </c>
      <c r="B96">
        <v>2020</v>
      </c>
      <c r="C96" t="s">
        <v>32</v>
      </c>
      <c r="D96" t="s">
        <v>616</v>
      </c>
      <c r="E96">
        <v>25</v>
      </c>
      <c r="F96" t="s">
        <v>86</v>
      </c>
      <c r="G96" t="s">
        <v>17</v>
      </c>
      <c r="H96" t="s">
        <v>606</v>
      </c>
      <c r="I96" t="s">
        <v>606</v>
      </c>
      <c r="J96">
        <v>6</v>
      </c>
      <c r="K96">
        <v>0</v>
      </c>
      <c r="L96">
        <v>1</v>
      </c>
      <c r="M96">
        <v>0.17</v>
      </c>
      <c r="N96">
        <v>2.72</v>
      </c>
      <c r="O96">
        <v>1</v>
      </c>
      <c r="P96">
        <v>0.17</v>
      </c>
      <c r="Q96">
        <v>2.72</v>
      </c>
      <c r="R96">
        <v>3</v>
      </c>
      <c r="S96">
        <v>2.6666666666666599</v>
      </c>
      <c r="T96">
        <v>4.96</v>
      </c>
      <c r="U96">
        <v>4.96</v>
      </c>
      <c r="V96">
        <v>16</v>
      </c>
      <c r="W96">
        <v>1</v>
      </c>
      <c r="Y96" s="5" t="str">
        <f t="shared" si="1"/>
        <v>2020-Brian Hill</v>
      </c>
    </row>
    <row r="97" spans="1:25" ht="19" x14ac:dyDescent="0.25">
      <c r="A97">
        <v>1923</v>
      </c>
      <c r="B97">
        <v>2020</v>
      </c>
      <c r="C97" t="s">
        <v>85</v>
      </c>
      <c r="D97" t="s">
        <v>668</v>
      </c>
      <c r="E97">
        <v>29</v>
      </c>
      <c r="F97" t="s">
        <v>86</v>
      </c>
      <c r="G97" t="s">
        <v>17</v>
      </c>
      <c r="H97" t="s">
        <v>606</v>
      </c>
      <c r="I97" t="s">
        <v>606</v>
      </c>
      <c r="J97">
        <v>16</v>
      </c>
      <c r="K97">
        <v>10</v>
      </c>
      <c r="L97">
        <v>5</v>
      </c>
      <c r="M97">
        <v>0.31</v>
      </c>
      <c r="N97">
        <v>4.96</v>
      </c>
      <c r="O97">
        <v>5</v>
      </c>
      <c r="P97">
        <v>0.31</v>
      </c>
      <c r="Q97">
        <v>4.96</v>
      </c>
      <c r="R97">
        <v>8</v>
      </c>
      <c r="S97">
        <v>4</v>
      </c>
      <c r="T97">
        <v>1.92</v>
      </c>
      <c r="U97">
        <v>1.92</v>
      </c>
      <c r="V97">
        <v>16</v>
      </c>
      <c r="W97">
        <v>2</v>
      </c>
      <c r="X97">
        <v>1</v>
      </c>
      <c r="Y97" s="5" t="str">
        <f t="shared" si="1"/>
        <v>2020-Giovani Bernard</v>
      </c>
    </row>
    <row r="98" spans="1:25" ht="19" x14ac:dyDescent="0.25">
      <c r="A98">
        <v>1928</v>
      </c>
      <c r="B98">
        <v>2020</v>
      </c>
      <c r="C98" t="s">
        <v>91</v>
      </c>
      <c r="D98" t="s">
        <v>669</v>
      </c>
      <c r="E98">
        <v>24</v>
      </c>
      <c r="F98" t="s">
        <v>86</v>
      </c>
      <c r="G98" t="s">
        <v>17</v>
      </c>
      <c r="H98" t="s">
        <v>606</v>
      </c>
      <c r="I98" t="s">
        <v>606</v>
      </c>
      <c r="J98">
        <v>6</v>
      </c>
      <c r="K98">
        <v>6</v>
      </c>
      <c r="L98">
        <v>3</v>
      </c>
      <c r="M98">
        <v>0.5</v>
      </c>
      <c r="N98">
        <v>8</v>
      </c>
      <c r="O98">
        <v>3</v>
      </c>
      <c r="P98">
        <v>0.5</v>
      </c>
      <c r="Q98">
        <v>8</v>
      </c>
      <c r="R98">
        <v>4</v>
      </c>
      <c r="S98">
        <v>8.3333333333333304</v>
      </c>
      <c r="T98">
        <v>7.04</v>
      </c>
      <c r="U98">
        <v>7.04</v>
      </c>
      <c r="V98">
        <v>16</v>
      </c>
      <c r="W98">
        <v>15</v>
      </c>
      <c r="Y98" s="5" t="str">
        <f t="shared" si="1"/>
        <v>2020-Joe Mixon</v>
      </c>
    </row>
    <row r="99" spans="1:25" ht="19" x14ac:dyDescent="0.25">
      <c r="A99">
        <v>1950</v>
      </c>
      <c r="B99">
        <v>2020</v>
      </c>
      <c r="C99" t="s">
        <v>233</v>
      </c>
      <c r="D99" t="s">
        <v>670</v>
      </c>
      <c r="E99">
        <v>25</v>
      </c>
      <c r="F99" t="s">
        <v>86</v>
      </c>
      <c r="G99" t="s">
        <v>17</v>
      </c>
      <c r="H99" t="s">
        <v>606</v>
      </c>
      <c r="I99" t="s">
        <v>606</v>
      </c>
      <c r="J99">
        <v>16</v>
      </c>
      <c r="K99">
        <v>1</v>
      </c>
      <c r="L99">
        <v>2</v>
      </c>
      <c r="M99">
        <v>0.12</v>
      </c>
      <c r="N99">
        <v>1.92</v>
      </c>
      <c r="O99">
        <v>2</v>
      </c>
      <c r="P99">
        <v>0.12</v>
      </c>
      <c r="Q99">
        <v>1.92</v>
      </c>
      <c r="R99">
        <v>3</v>
      </c>
      <c r="S99">
        <v>1.6666666666666601</v>
      </c>
      <c r="T99">
        <v>0</v>
      </c>
      <c r="U99">
        <v>0</v>
      </c>
      <c r="V99">
        <v>6</v>
      </c>
      <c r="W99">
        <v>0</v>
      </c>
      <c r="Y99" s="5" t="str">
        <f t="shared" si="1"/>
        <v>2020-Samaje Perine</v>
      </c>
    </row>
    <row r="100" spans="1:25" ht="19" x14ac:dyDescent="0.25">
      <c r="A100">
        <v>1956</v>
      </c>
      <c r="B100">
        <v>2020</v>
      </c>
      <c r="C100" t="s">
        <v>378</v>
      </c>
      <c r="D100" t="s">
        <v>671</v>
      </c>
      <c r="E100">
        <v>23</v>
      </c>
      <c r="F100" t="s">
        <v>86</v>
      </c>
      <c r="G100" t="s">
        <v>17</v>
      </c>
      <c r="H100" t="s">
        <v>606</v>
      </c>
      <c r="I100" t="s">
        <v>606</v>
      </c>
      <c r="J100">
        <v>10</v>
      </c>
      <c r="K100">
        <v>0</v>
      </c>
      <c r="L100">
        <v>1</v>
      </c>
      <c r="M100">
        <v>0.1</v>
      </c>
      <c r="N100">
        <v>1.6</v>
      </c>
      <c r="O100">
        <v>1</v>
      </c>
      <c r="P100">
        <v>0.1</v>
      </c>
      <c r="Q100">
        <v>1.6</v>
      </c>
      <c r="R100">
        <v>2</v>
      </c>
      <c r="S100">
        <v>0</v>
      </c>
      <c r="T100">
        <v>0</v>
      </c>
      <c r="U100">
        <v>0</v>
      </c>
      <c r="V100">
        <v>11</v>
      </c>
      <c r="W100">
        <v>0</v>
      </c>
      <c r="Y100" s="5" t="str">
        <f t="shared" si="1"/>
        <v>2020-Trayveon Williams</v>
      </c>
    </row>
    <row r="101" spans="1:25" ht="19" x14ac:dyDescent="0.25">
      <c r="A101">
        <v>1988</v>
      </c>
      <c r="B101">
        <v>2019</v>
      </c>
      <c r="C101" t="s">
        <v>85</v>
      </c>
      <c r="D101" t="s">
        <v>668</v>
      </c>
      <c r="E101">
        <v>28</v>
      </c>
      <c r="F101" t="s">
        <v>86</v>
      </c>
      <c r="G101" t="s">
        <v>17</v>
      </c>
      <c r="H101" t="s">
        <v>606</v>
      </c>
      <c r="I101" t="s">
        <v>606</v>
      </c>
      <c r="J101">
        <v>16</v>
      </c>
      <c r="K101">
        <v>2</v>
      </c>
      <c r="L101">
        <v>2</v>
      </c>
      <c r="M101">
        <v>0.12</v>
      </c>
      <c r="N101">
        <v>1.92</v>
      </c>
      <c r="O101">
        <v>2</v>
      </c>
      <c r="P101">
        <v>0.12</v>
      </c>
      <c r="Q101">
        <v>1.92</v>
      </c>
      <c r="R101">
        <v>7</v>
      </c>
      <c r="S101">
        <v>4.6666666666666599</v>
      </c>
      <c r="T101">
        <v>4</v>
      </c>
      <c r="U101">
        <v>4</v>
      </c>
      <c r="V101">
        <v>12</v>
      </c>
      <c r="W101">
        <v>4</v>
      </c>
      <c r="Y101" s="5" t="str">
        <f t="shared" si="1"/>
        <v>2019-Giovani Bernard</v>
      </c>
    </row>
    <row r="102" spans="1:25" ht="19" x14ac:dyDescent="0.25">
      <c r="A102">
        <v>1990</v>
      </c>
      <c r="B102">
        <v>2019</v>
      </c>
      <c r="C102" t="s">
        <v>91</v>
      </c>
      <c r="D102" t="s">
        <v>669</v>
      </c>
      <c r="E102">
        <v>23</v>
      </c>
      <c r="F102" t="s">
        <v>86</v>
      </c>
      <c r="G102" t="s">
        <v>17</v>
      </c>
      <c r="H102" t="s">
        <v>606</v>
      </c>
      <c r="I102" t="s">
        <v>606</v>
      </c>
      <c r="J102">
        <v>16</v>
      </c>
      <c r="K102">
        <v>15</v>
      </c>
      <c r="L102">
        <v>7</v>
      </c>
      <c r="M102">
        <v>0.44</v>
      </c>
      <c r="N102">
        <v>7.04</v>
      </c>
      <c r="O102">
        <v>7</v>
      </c>
      <c r="P102">
        <v>0.44</v>
      </c>
      <c r="Q102">
        <v>7.04</v>
      </c>
      <c r="R102">
        <v>3</v>
      </c>
      <c r="S102">
        <v>9</v>
      </c>
      <c r="T102">
        <v>12.64</v>
      </c>
      <c r="U102">
        <v>12.64</v>
      </c>
      <c r="V102">
        <v>14</v>
      </c>
      <c r="W102">
        <v>13</v>
      </c>
      <c r="X102">
        <v>1</v>
      </c>
      <c r="Y102" s="5" t="str">
        <f t="shared" si="1"/>
        <v>2019-Joe Mixon</v>
      </c>
    </row>
    <row r="103" spans="1:25" ht="19" x14ac:dyDescent="0.25">
      <c r="A103">
        <v>9888</v>
      </c>
      <c r="B103">
        <v>2019</v>
      </c>
      <c r="C103" t="s">
        <v>182</v>
      </c>
      <c r="D103" t="s">
        <v>672</v>
      </c>
      <c r="E103">
        <v>23</v>
      </c>
      <c r="F103" t="s">
        <v>86</v>
      </c>
      <c r="G103" t="s">
        <v>673</v>
      </c>
      <c r="H103" t="s">
        <v>606</v>
      </c>
      <c r="I103" t="s">
        <v>606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Y103" s="5" t="str">
        <f t="shared" si="1"/>
        <v>2019-Tra Carson</v>
      </c>
    </row>
    <row r="104" spans="1:25" ht="19" x14ac:dyDescent="0.25">
      <c r="A104">
        <v>2002</v>
      </c>
      <c r="B104">
        <v>2019</v>
      </c>
      <c r="C104" t="s">
        <v>378</v>
      </c>
      <c r="D104" t="s">
        <v>671</v>
      </c>
      <c r="E104">
        <v>22</v>
      </c>
      <c r="F104" t="s">
        <v>86</v>
      </c>
      <c r="G104" t="s">
        <v>17</v>
      </c>
      <c r="H104" t="s">
        <v>606</v>
      </c>
      <c r="I104" t="s">
        <v>606</v>
      </c>
      <c r="J104">
        <v>11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Y104" s="5" t="str">
        <f t="shared" si="1"/>
        <v>2019-Trayveon Williams</v>
      </c>
    </row>
    <row r="105" spans="1:25" ht="19" x14ac:dyDescent="0.25">
      <c r="A105">
        <v>2022</v>
      </c>
      <c r="B105">
        <v>2018</v>
      </c>
      <c r="C105" t="s">
        <v>85</v>
      </c>
      <c r="D105" t="s">
        <v>668</v>
      </c>
      <c r="E105">
        <v>27</v>
      </c>
      <c r="F105" t="s">
        <v>86</v>
      </c>
      <c r="G105" t="s">
        <v>17</v>
      </c>
      <c r="H105" t="s">
        <v>606</v>
      </c>
      <c r="I105" t="s">
        <v>606</v>
      </c>
      <c r="J105">
        <v>12</v>
      </c>
      <c r="K105">
        <v>4</v>
      </c>
      <c r="L105">
        <v>3</v>
      </c>
      <c r="M105">
        <v>0.25</v>
      </c>
      <c r="N105">
        <v>4</v>
      </c>
      <c r="O105">
        <v>3</v>
      </c>
      <c r="P105">
        <v>0.25</v>
      </c>
      <c r="Q105">
        <v>4</v>
      </c>
      <c r="R105">
        <v>6</v>
      </c>
      <c r="S105">
        <v>7</v>
      </c>
      <c r="T105">
        <v>7.04</v>
      </c>
      <c r="U105">
        <v>7.04</v>
      </c>
      <c r="V105">
        <v>16</v>
      </c>
      <c r="W105">
        <v>2</v>
      </c>
      <c r="Y105" s="5" t="str">
        <f t="shared" si="1"/>
        <v>2018-Giovani Bernard</v>
      </c>
    </row>
    <row r="106" spans="1:25" ht="19" x14ac:dyDescent="0.25">
      <c r="A106">
        <v>2024</v>
      </c>
      <c r="B106">
        <v>2018</v>
      </c>
      <c r="C106" t="s">
        <v>91</v>
      </c>
      <c r="D106" t="s">
        <v>669</v>
      </c>
      <c r="E106">
        <v>22</v>
      </c>
      <c r="F106" t="s">
        <v>86</v>
      </c>
      <c r="G106" t="s">
        <v>479</v>
      </c>
      <c r="H106" t="s">
        <v>606</v>
      </c>
      <c r="I106" t="s">
        <v>606</v>
      </c>
      <c r="J106">
        <v>14</v>
      </c>
      <c r="K106">
        <v>13</v>
      </c>
      <c r="L106">
        <v>11</v>
      </c>
      <c r="M106">
        <v>0.79</v>
      </c>
      <c r="N106">
        <v>12.64</v>
      </c>
      <c r="O106">
        <v>11</v>
      </c>
      <c r="P106">
        <v>0.79</v>
      </c>
      <c r="Q106">
        <v>12.64</v>
      </c>
      <c r="R106">
        <v>2</v>
      </c>
      <c r="S106">
        <v>7</v>
      </c>
      <c r="T106">
        <v>8</v>
      </c>
      <c r="U106">
        <v>8</v>
      </c>
      <c r="V106">
        <v>14</v>
      </c>
      <c r="W106">
        <v>7</v>
      </c>
      <c r="X106">
        <v>1</v>
      </c>
      <c r="Y106" s="5" t="str">
        <f t="shared" si="1"/>
        <v>2018-Joe Mixon</v>
      </c>
    </row>
    <row r="107" spans="1:25" ht="19" x14ac:dyDescent="0.25">
      <c r="A107">
        <v>11776</v>
      </c>
      <c r="B107">
        <v>2018</v>
      </c>
      <c r="C107" t="s">
        <v>674</v>
      </c>
      <c r="D107" t="s">
        <v>675</v>
      </c>
      <c r="E107">
        <v>22</v>
      </c>
      <c r="F107" t="s">
        <v>86</v>
      </c>
      <c r="G107" t="s">
        <v>673</v>
      </c>
      <c r="H107" t="s">
        <v>606</v>
      </c>
      <c r="I107" t="s">
        <v>606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Y107" s="5" t="str">
        <f t="shared" si="1"/>
        <v>2018-Jordan Franks</v>
      </c>
    </row>
    <row r="108" spans="1:25" ht="19" x14ac:dyDescent="0.25">
      <c r="A108">
        <v>10326</v>
      </c>
      <c r="B108">
        <v>2018</v>
      </c>
      <c r="C108" t="s">
        <v>147</v>
      </c>
      <c r="D108" t="s">
        <v>676</v>
      </c>
      <c r="E108">
        <v>21</v>
      </c>
      <c r="F108" t="s">
        <v>86</v>
      </c>
      <c r="G108" t="s">
        <v>17</v>
      </c>
      <c r="H108" t="s">
        <v>606</v>
      </c>
      <c r="I108" t="s">
        <v>606</v>
      </c>
      <c r="J108">
        <v>14</v>
      </c>
      <c r="K108">
        <v>0</v>
      </c>
      <c r="L108">
        <v>1</v>
      </c>
      <c r="M108">
        <v>7.0000000000000007E-2</v>
      </c>
      <c r="N108">
        <v>1.1200000000000001</v>
      </c>
      <c r="O108">
        <v>1</v>
      </c>
      <c r="P108">
        <v>7.0000000000000007E-2</v>
      </c>
      <c r="Q108">
        <v>1.1200000000000001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Y108" s="5" t="str">
        <f t="shared" si="1"/>
        <v>2018-Mark Walton</v>
      </c>
    </row>
    <row r="109" spans="1:25" ht="19" x14ac:dyDescent="0.25">
      <c r="A109">
        <v>2031</v>
      </c>
      <c r="B109">
        <v>2018</v>
      </c>
      <c r="C109" t="s">
        <v>233</v>
      </c>
      <c r="D109" t="s">
        <v>670</v>
      </c>
      <c r="E109">
        <v>23</v>
      </c>
      <c r="F109" t="s">
        <v>86</v>
      </c>
      <c r="G109" t="s">
        <v>17</v>
      </c>
      <c r="H109" t="s">
        <v>606</v>
      </c>
      <c r="I109" t="s">
        <v>606</v>
      </c>
      <c r="J109">
        <v>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2.5</v>
      </c>
      <c r="T109">
        <v>0</v>
      </c>
      <c r="U109">
        <v>0</v>
      </c>
      <c r="V109">
        <v>5</v>
      </c>
      <c r="W109">
        <v>0</v>
      </c>
      <c r="Y109" s="5" t="str">
        <f t="shared" si="1"/>
        <v>2018-Samaje Perine</v>
      </c>
    </row>
    <row r="110" spans="1:25" ht="19" x14ac:dyDescent="0.25">
      <c r="A110">
        <v>11780</v>
      </c>
      <c r="B110">
        <v>2018</v>
      </c>
      <c r="C110" t="s">
        <v>677</v>
      </c>
      <c r="D110" t="s">
        <v>678</v>
      </c>
      <c r="E110">
        <v>25</v>
      </c>
      <c r="F110" t="s">
        <v>86</v>
      </c>
      <c r="G110" t="s">
        <v>17</v>
      </c>
      <c r="H110" t="s">
        <v>606</v>
      </c>
      <c r="I110" t="s">
        <v>606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4</v>
      </c>
      <c r="S110">
        <v>4</v>
      </c>
      <c r="T110">
        <v>2.72</v>
      </c>
      <c r="U110">
        <v>2.72</v>
      </c>
      <c r="V110">
        <v>12</v>
      </c>
      <c r="W110">
        <v>3</v>
      </c>
      <c r="Y110" s="5" t="str">
        <f t="shared" si="1"/>
        <v>2018-Thomas Rawls</v>
      </c>
    </row>
    <row r="111" spans="1:25" ht="19" x14ac:dyDescent="0.25">
      <c r="A111">
        <v>2209</v>
      </c>
      <c r="B111">
        <v>2020</v>
      </c>
      <c r="C111" t="s">
        <v>330</v>
      </c>
      <c r="D111" t="s">
        <v>679</v>
      </c>
      <c r="E111">
        <v>27</v>
      </c>
      <c r="F111" t="s">
        <v>28</v>
      </c>
      <c r="G111" t="s">
        <v>217</v>
      </c>
      <c r="H111" t="s">
        <v>606</v>
      </c>
      <c r="I111" t="s">
        <v>606</v>
      </c>
      <c r="J111">
        <v>14</v>
      </c>
      <c r="K111">
        <v>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</v>
      </c>
      <c r="S111">
        <v>0.33333333333333298</v>
      </c>
      <c r="T111">
        <v>0</v>
      </c>
      <c r="U111">
        <v>0</v>
      </c>
      <c r="V111">
        <v>7</v>
      </c>
      <c r="W111">
        <v>3</v>
      </c>
      <c r="Y111" s="5" t="str">
        <f t="shared" si="1"/>
        <v>2020-Andy Janovich</v>
      </c>
    </row>
    <row r="112" spans="1:25" ht="19" x14ac:dyDescent="0.25">
      <c r="A112">
        <v>2218</v>
      </c>
      <c r="B112">
        <v>2020</v>
      </c>
      <c r="C112" t="s">
        <v>252</v>
      </c>
      <c r="D112" t="s">
        <v>680</v>
      </c>
      <c r="E112">
        <v>24</v>
      </c>
      <c r="F112" t="s">
        <v>28</v>
      </c>
      <c r="G112" t="s">
        <v>17</v>
      </c>
      <c r="H112" t="s">
        <v>606</v>
      </c>
      <c r="I112" t="s">
        <v>606</v>
      </c>
      <c r="J112">
        <v>16</v>
      </c>
      <c r="K112">
        <v>0</v>
      </c>
      <c r="L112">
        <v>1</v>
      </c>
      <c r="M112">
        <v>0.06</v>
      </c>
      <c r="N112">
        <v>0.96</v>
      </c>
      <c r="O112">
        <v>1</v>
      </c>
      <c r="P112">
        <v>0.06</v>
      </c>
      <c r="Q112">
        <v>0.96</v>
      </c>
      <c r="R112">
        <v>2</v>
      </c>
      <c r="S112">
        <v>1</v>
      </c>
      <c r="T112">
        <v>0.96</v>
      </c>
      <c r="U112">
        <v>0.96</v>
      </c>
      <c r="V112">
        <v>16</v>
      </c>
      <c r="W112">
        <v>0</v>
      </c>
      <c r="Y112" s="5" t="str">
        <f t="shared" si="1"/>
        <v>2020-D'Ernest Johnson</v>
      </c>
    </row>
    <row r="113" spans="1:25" ht="19" x14ac:dyDescent="0.25">
      <c r="A113">
        <v>2236</v>
      </c>
      <c r="B113">
        <v>2020</v>
      </c>
      <c r="C113" t="s">
        <v>681</v>
      </c>
      <c r="D113" t="s">
        <v>682</v>
      </c>
      <c r="E113">
        <v>26</v>
      </c>
      <c r="F113" t="s">
        <v>28</v>
      </c>
      <c r="G113" t="s">
        <v>217</v>
      </c>
      <c r="H113" t="s">
        <v>606</v>
      </c>
      <c r="I113" t="s">
        <v>606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Y113" s="5" t="str">
        <f t="shared" si="1"/>
        <v>2020-Johnny Stanton</v>
      </c>
    </row>
    <row r="114" spans="1:25" ht="19" x14ac:dyDescent="0.25">
      <c r="A114">
        <v>2240</v>
      </c>
      <c r="B114">
        <v>2020</v>
      </c>
      <c r="C114" t="s">
        <v>45</v>
      </c>
      <c r="D114" t="s">
        <v>683</v>
      </c>
      <c r="E114">
        <v>25</v>
      </c>
      <c r="F114" t="s">
        <v>28</v>
      </c>
      <c r="G114" t="s">
        <v>17</v>
      </c>
      <c r="H114" t="s">
        <v>606</v>
      </c>
      <c r="I114" t="s">
        <v>606</v>
      </c>
      <c r="J114">
        <v>16</v>
      </c>
      <c r="K114">
        <v>5</v>
      </c>
      <c r="L114">
        <v>7</v>
      </c>
      <c r="M114">
        <v>0.44</v>
      </c>
      <c r="N114">
        <v>7.04</v>
      </c>
      <c r="O114">
        <v>7</v>
      </c>
      <c r="P114">
        <v>0.44</v>
      </c>
      <c r="Q114">
        <v>7.04</v>
      </c>
      <c r="R114">
        <v>4</v>
      </c>
      <c r="S114">
        <v>9.6666666666666607</v>
      </c>
      <c r="T114">
        <v>6.08</v>
      </c>
      <c r="U114">
        <v>6.08</v>
      </c>
      <c r="V114">
        <v>8</v>
      </c>
      <c r="W114">
        <v>3</v>
      </c>
      <c r="Y114" s="5" t="str">
        <f t="shared" si="1"/>
        <v>2020-Kareem Hunt</v>
      </c>
    </row>
    <row r="115" spans="1:25" ht="19" x14ac:dyDescent="0.25">
      <c r="A115">
        <v>2252</v>
      </c>
      <c r="B115">
        <v>2020</v>
      </c>
      <c r="C115" t="s">
        <v>483</v>
      </c>
      <c r="D115" t="s">
        <v>684</v>
      </c>
      <c r="E115">
        <v>25</v>
      </c>
      <c r="F115" t="s">
        <v>28</v>
      </c>
      <c r="G115" t="s">
        <v>17</v>
      </c>
      <c r="H115" t="s">
        <v>606</v>
      </c>
      <c r="I115" t="s">
        <v>606</v>
      </c>
      <c r="J115">
        <v>12</v>
      </c>
      <c r="K115">
        <v>12</v>
      </c>
      <c r="L115">
        <v>7</v>
      </c>
      <c r="M115">
        <v>0.57999999999999996</v>
      </c>
      <c r="N115">
        <v>9.2799999999999994</v>
      </c>
      <c r="O115">
        <v>7</v>
      </c>
      <c r="P115">
        <v>0.57999999999999996</v>
      </c>
      <c r="Q115">
        <v>9.2799999999999994</v>
      </c>
      <c r="R115">
        <v>3</v>
      </c>
      <c r="S115">
        <v>9</v>
      </c>
      <c r="T115">
        <v>12</v>
      </c>
      <c r="U115">
        <v>12</v>
      </c>
      <c r="V115">
        <v>16</v>
      </c>
      <c r="W115">
        <v>16</v>
      </c>
      <c r="X115">
        <v>1</v>
      </c>
      <c r="Y115" s="5" t="str">
        <f t="shared" si="1"/>
        <v>2020-Nick Chubb</v>
      </c>
    </row>
    <row r="116" spans="1:25" ht="19" x14ac:dyDescent="0.25">
      <c r="A116">
        <v>8126</v>
      </c>
      <c r="B116">
        <v>2020</v>
      </c>
      <c r="C116" t="s">
        <v>93</v>
      </c>
      <c r="D116" t="s">
        <v>633</v>
      </c>
      <c r="E116">
        <v>24</v>
      </c>
      <c r="F116" t="s">
        <v>28</v>
      </c>
      <c r="G116" t="s">
        <v>17</v>
      </c>
      <c r="H116" t="s">
        <v>606</v>
      </c>
      <c r="I116" t="s">
        <v>606</v>
      </c>
      <c r="J116">
        <v>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</v>
      </c>
      <c r="S116">
        <v>3.3333333333333299</v>
      </c>
      <c r="T116">
        <v>8</v>
      </c>
      <c r="U116">
        <v>8</v>
      </c>
      <c r="V116">
        <v>16</v>
      </c>
      <c r="W116">
        <v>0</v>
      </c>
      <c r="Y116" s="5" t="str">
        <f t="shared" si="1"/>
        <v>2020-Raheem Mostert</v>
      </c>
    </row>
    <row r="117" spans="1:25" ht="19" x14ac:dyDescent="0.25">
      <c r="A117">
        <v>2273</v>
      </c>
      <c r="B117">
        <v>2019</v>
      </c>
      <c r="C117" t="s">
        <v>252</v>
      </c>
      <c r="D117" t="s">
        <v>680</v>
      </c>
      <c r="E117">
        <v>23</v>
      </c>
      <c r="F117" t="s">
        <v>28</v>
      </c>
      <c r="G117" t="s">
        <v>17</v>
      </c>
      <c r="H117" t="s">
        <v>606</v>
      </c>
      <c r="I117" t="s">
        <v>606</v>
      </c>
      <c r="J117">
        <v>16</v>
      </c>
      <c r="K117">
        <v>0</v>
      </c>
      <c r="L117">
        <v>1</v>
      </c>
      <c r="M117">
        <v>0.06</v>
      </c>
      <c r="N117">
        <v>0.96</v>
      </c>
      <c r="O117">
        <v>1</v>
      </c>
      <c r="P117">
        <v>0.06</v>
      </c>
      <c r="Q117">
        <v>0.96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Y117" s="5" t="str">
        <f t="shared" si="1"/>
        <v>2019-D'Ernest Johnson</v>
      </c>
    </row>
    <row r="118" spans="1:25" ht="19" x14ac:dyDescent="0.25">
      <c r="A118">
        <v>2276</v>
      </c>
      <c r="B118">
        <v>2019</v>
      </c>
      <c r="C118" t="s">
        <v>194</v>
      </c>
      <c r="D118" t="s">
        <v>685</v>
      </c>
      <c r="E118">
        <v>24</v>
      </c>
      <c r="F118" t="s">
        <v>28</v>
      </c>
      <c r="G118" t="s">
        <v>17</v>
      </c>
      <c r="H118" t="s">
        <v>606</v>
      </c>
      <c r="I118" t="s">
        <v>606</v>
      </c>
      <c r="J118">
        <v>14</v>
      </c>
      <c r="K118">
        <v>0</v>
      </c>
      <c r="L118">
        <v>1</v>
      </c>
      <c r="M118">
        <v>7.0000000000000007E-2</v>
      </c>
      <c r="N118">
        <v>1.1200000000000001</v>
      </c>
      <c r="O118">
        <v>1</v>
      </c>
      <c r="P118">
        <v>7.0000000000000007E-2</v>
      </c>
      <c r="Q118">
        <v>1.1200000000000001</v>
      </c>
      <c r="R118">
        <v>2</v>
      </c>
      <c r="S118">
        <v>1</v>
      </c>
      <c r="T118">
        <v>1.44</v>
      </c>
      <c r="U118">
        <v>1.44</v>
      </c>
      <c r="V118">
        <v>11</v>
      </c>
      <c r="W118">
        <v>0</v>
      </c>
      <c r="Y118" s="5" t="str">
        <f t="shared" si="1"/>
        <v>2019-Dontrell Hilliard</v>
      </c>
    </row>
    <row r="119" spans="1:25" ht="19" x14ac:dyDescent="0.25">
      <c r="A119">
        <v>2277</v>
      </c>
      <c r="B119">
        <v>2019</v>
      </c>
      <c r="C119" t="s">
        <v>194</v>
      </c>
      <c r="D119" t="s">
        <v>685</v>
      </c>
      <c r="E119">
        <v>24</v>
      </c>
      <c r="F119" t="s">
        <v>28</v>
      </c>
      <c r="G119" t="s">
        <v>17</v>
      </c>
      <c r="H119" t="s">
        <v>606</v>
      </c>
      <c r="I119" t="s">
        <v>606</v>
      </c>
      <c r="J119">
        <v>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1</v>
      </c>
      <c r="T119">
        <v>1.1200000000000001</v>
      </c>
      <c r="U119">
        <v>1.1200000000000001</v>
      </c>
      <c r="V119">
        <v>14</v>
      </c>
      <c r="W119">
        <v>0</v>
      </c>
      <c r="Y119" s="5" t="str">
        <f t="shared" si="1"/>
        <v>2019-Dontrell Hilliard</v>
      </c>
    </row>
    <row r="120" spans="1:25" ht="19" x14ac:dyDescent="0.25">
      <c r="A120">
        <v>2283</v>
      </c>
      <c r="B120">
        <v>2019</v>
      </c>
      <c r="C120" t="s">
        <v>45</v>
      </c>
      <c r="D120" t="s">
        <v>683</v>
      </c>
      <c r="E120">
        <v>24</v>
      </c>
      <c r="F120" t="s">
        <v>28</v>
      </c>
      <c r="G120" t="s">
        <v>17</v>
      </c>
      <c r="H120" t="s">
        <v>606</v>
      </c>
      <c r="I120" t="s">
        <v>606</v>
      </c>
      <c r="J120">
        <v>8</v>
      </c>
      <c r="K120">
        <v>3</v>
      </c>
      <c r="L120">
        <v>3</v>
      </c>
      <c r="M120">
        <v>0.38</v>
      </c>
      <c r="N120">
        <v>6.08</v>
      </c>
      <c r="O120">
        <v>3</v>
      </c>
      <c r="P120">
        <v>0.38</v>
      </c>
      <c r="Q120">
        <v>6.08</v>
      </c>
      <c r="R120">
        <v>3</v>
      </c>
      <c r="S120">
        <v>13</v>
      </c>
      <c r="T120">
        <v>16</v>
      </c>
      <c r="U120">
        <v>16</v>
      </c>
      <c r="V120">
        <v>11</v>
      </c>
      <c r="W120">
        <v>11</v>
      </c>
      <c r="Y120" s="5" t="str">
        <f t="shared" si="1"/>
        <v>2019-Kareem Hunt</v>
      </c>
    </row>
    <row r="121" spans="1:25" ht="19" x14ac:dyDescent="0.25">
      <c r="A121">
        <v>2290</v>
      </c>
      <c r="B121">
        <v>2019</v>
      </c>
      <c r="C121" t="s">
        <v>483</v>
      </c>
      <c r="D121" t="s">
        <v>684</v>
      </c>
      <c r="E121">
        <v>24</v>
      </c>
      <c r="F121" t="s">
        <v>28</v>
      </c>
      <c r="G121" t="s">
        <v>17</v>
      </c>
      <c r="H121" t="s">
        <v>606</v>
      </c>
      <c r="I121" t="s">
        <v>606</v>
      </c>
      <c r="J121">
        <v>16</v>
      </c>
      <c r="K121">
        <v>16</v>
      </c>
      <c r="L121">
        <v>12</v>
      </c>
      <c r="M121">
        <v>0.75</v>
      </c>
      <c r="N121">
        <v>12</v>
      </c>
      <c r="O121">
        <v>12</v>
      </c>
      <c r="P121">
        <v>0.75</v>
      </c>
      <c r="Q121">
        <v>12</v>
      </c>
      <c r="R121">
        <v>2</v>
      </c>
      <c r="S121">
        <v>6</v>
      </c>
      <c r="T121">
        <v>6.08</v>
      </c>
      <c r="U121">
        <v>6.08</v>
      </c>
      <c r="V121">
        <v>16</v>
      </c>
      <c r="W121">
        <v>9</v>
      </c>
      <c r="X121">
        <v>1</v>
      </c>
      <c r="Y121" s="5" t="str">
        <f t="shared" si="1"/>
        <v>2019-Nick Chubb</v>
      </c>
    </row>
    <row r="122" spans="1:25" ht="19" x14ac:dyDescent="0.25">
      <c r="A122">
        <v>10929</v>
      </c>
      <c r="B122">
        <v>2019</v>
      </c>
      <c r="C122" t="s">
        <v>527</v>
      </c>
      <c r="D122" t="s">
        <v>686</v>
      </c>
      <c r="E122">
        <v>30</v>
      </c>
      <c r="F122" t="s">
        <v>28</v>
      </c>
      <c r="G122" t="s">
        <v>17</v>
      </c>
      <c r="H122" t="s">
        <v>606</v>
      </c>
      <c r="I122" t="s">
        <v>606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</v>
      </c>
      <c r="S122">
        <v>0.33333333333333298</v>
      </c>
      <c r="T122">
        <v>0</v>
      </c>
      <c r="U122">
        <v>0</v>
      </c>
      <c r="V122">
        <v>1</v>
      </c>
      <c r="W122">
        <v>0</v>
      </c>
      <c r="Y122" s="5" t="str">
        <f t="shared" si="1"/>
        <v>2019-Robert Turbin</v>
      </c>
    </row>
    <row r="123" spans="1:25" ht="19" x14ac:dyDescent="0.25">
      <c r="A123">
        <v>2310</v>
      </c>
      <c r="B123">
        <v>2018</v>
      </c>
      <c r="C123" t="s">
        <v>194</v>
      </c>
      <c r="D123" t="s">
        <v>685</v>
      </c>
      <c r="E123">
        <v>23</v>
      </c>
      <c r="F123" t="s">
        <v>28</v>
      </c>
      <c r="G123" t="s">
        <v>17</v>
      </c>
      <c r="H123" t="s">
        <v>606</v>
      </c>
      <c r="I123" t="s">
        <v>606</v>
      </c>
      <c r="J123">
        <v>11</v>
      </c>
      <c r="K123">
        <v>0</v>
      </c>
      <c r="L123">
        <v>1</v>
      </c>
      <c r="M123">
        <v>0.09</v>
      </c>
      <c r="N123">
        <v>1.44</v>
      </c>
      <c r="O123">
        <v>1</v>
      </c>
      <c r="P123">
        <v>0.09</v>
      </c>
      <c r="Q123">
        <v>1.44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Y123" s="5" t="str">
        <f t="shared" si="1"/>
        <v>2018-Dontrell Hilliard</v>
      </c>
    </row>
    <row r="124" spans="1:25" ht="19" x14ac:dyDescent="0.25">
      <c r="A124">
        <v>3641</v>
      </c>
      <c r="B124">
        <v>2018</v>
      </c>
      <c r="C124" t="s">
        <v>128</v>
      </c>
      <c r="D124" t="s">
        <v>687</v>
      </c>
      <c r="E124">
        <v>25</v>
      </c>
      <c r="F124" t="s">
        <v>28</v>
      </c>
      <c r="G124" t="s">
        <v>17</v>
      </c>
      <c r="H124" t="s">
        <v>606</v>
      </c>
      <c r="I124" t="s">
        <v>606</v>
      </c>
      <c r="J124">
        <v>16</v>
      </c>
      <c r="K124">
        <v>2</v>
      </c>
      <c r="L124">
        <v>4</v>
      </c>
      <c r="M124">
        <v>0.25</v>
      </c>
      <c r="N124">
        <v>4</v>
      </c>
      <c r="O124">
        <v>4</v>
      </c>
      <c r="P124">
        <v>0.25</v>
      </c>
      <c r="Q124">
        <v>4</v>
      </c>
      <c r="R124">
        <v>4</v>
      </c>
      <c r="S124">
        <v>5.3333333333333304</v>
      </c>
      <c r="T124">
        <v>6.08</v>
      </c>
      <c r="U124">
        <v>6.08</v>
      </c>
      <c r="V124">
        <v>16</v>
      </c>
      <c r="W124">
        <v>0</v>
      </c>
      <c r="Y124" s="5" t="str">
        <f t="shared" si="1"/>
        <v>2018-Duke Johnson</v>
      </c>
    </row>
    <row r="125" spans="1:25" ht="19" x14ac:dyDescent="0.25">
      <c r="A125">
        <v>2316</v>
      </c>
      <c r="B125">
        <v>2018</v>
      </c>
      <c r="C125" t="s">
        <v>483</v>
      </c>
      <c r="D125" t="s">
        <v>684</v>
      </c>
      <c r="E125">
        <v>23</v>
      </c>
      <c r="F125" t="s">
        <v>28</v>
      </c>
      <c r="G125" t="s">
        <v>17</v>
      </c>
      <c r="H125" t="s">
        <v>606</v>
      </c>
      <c r="I125" t="s">
        <v>606</v>
      </c>
      <c r="J125">
        <v>16</v>
      </c>
      <c r="K125">
        <v>9</v>
      </c>
      <c r="L125">
        <v>6</v>
      </c>
      <c r="M125">
        <v>0.38</v>
      </c>
      <c r="N125">
        <v>6.08</v>
      </c>
      <c r="O125">
        <v>6</v>
      </c>
      <c r="P125">
        <v>0.38</v>
      </c>
      <c r="Q125">
        <v>6.08</v>
      </c>
      <c r="R125">
        <v>1</v>
      </c>
      <c r="S125">
        <v>6</v>
      </c>
      <c r="T125">
        <v>0</v>
      </c>
      <c r="U125">
        <v>0</v>
      </c>
      <c r="V125">
        <v>0</v>
      </c>
      <c r="W125">
        <v>0</v>
      </c>
      <c r="X125">
        <v>1</v>
      </c>
      <c r="Y125" s="5" t="str">
        <f t="shared" si="1"/>
        <v>2018-Nick Chubb</v>
      </c>
    </row>
    <row r="126" spans="1:25" ht="19" x14ac:dyDescent="0.25">
      <c r="A126">
        <v>2512</v>
      </c>
      <c r="B126">
        <v>2020</v>
      </c>
      <c r="C126" t="s">
        <v>56</v>
      </c>
      <c r="D126" t="s">
        <v>688</v>
      </c>
      <c r="E126">
        <v>25</v>
      </c>
      <c r="F126" t="s">
        <v>37</v>
      </c>
      <c r="G126" t="s">
        <v>17</v>
      </c>
      <c r="H126" t="s">
        <v>606</v>
      </c>
      <c r="I126" t="s">
        <v>606</v>
      </c>
      <c r="J126">
        <v>15</v>
      </c>
      <c r="K126">
        <v>15</v>
      </c>
      <c r="L126">
        <v>7</v>
      </c>
      <c r="M126">
        <v>0.47</v>
      </c>
      <c r="N126">
        <v>7.52</v>
      </c>
      <c r="O126">
        <v>7</v>
      </c>
      <c r="P126">
        <v>0.47</v>
      </c>
      <c r="Q126">
        <v>7.52</v>
      </c>
      <c r="R126">
        <v>5</v>
      </c>
      <c r="S126">
        <v>11.6666666666666</v>
      </c>
      <c r="T126">
        <v>11.04</v>
      </c>
      <c r="U126">
        <v>11.04</v>
      </c>
      <c r="V126">
        <v>16</v>
      </c>
      <c r="W126">
        <v>16</v>
      </c>
      <c r="X126">
        <v>1</v>
      </c>
      <c r="Y126" s="5" t="str">
        <f t="shared" si="1"/>
        <v>2020-Ezekiel Elliott</v>
      </c>
    </row>
    <row r="127" spans="1:25" ht="19" x14ac:dyDescent="0.25">
      <c r="A127">
        <v>2535</v>
      </c>
      <c r="B127">
        <v>2020</v>
      </c>
      <c r="C127" t="s">
        <v>394</v>
      </c>
      <c r="D127" t="s">
        <v>689</v>
      </c>
      <c r="E127">
        <v>22</v>
      </c>
      <c r="F127" t="s">
        <v>37</v>
      </c>
      <c r="G127" t="s">
        <v>17</v>
      </c>
      <c r="H127" t="s">
        <v>606</v>
      </c>
      <c r="I127" t="s">
        <v>606</v>
      </c>
      <c r="J127">
        <v>15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Y127" s="5" t="str">
        <f t="shared" si="1"/>
        <v>2020-Rico Dowdle</v>
      </c>
    </row>
    <row r="128" spans="1:25" ht="19" x14ac:dyDescent="0.25">
      <c r="A128">
        <v>2540</v>
      </c>
      <c r="B128">
        <v>2020</v>
      </c>
      <c r="C128" t="s">
        <v>690</v>
      </c>
      <c r="D128" t="s">
        <v>691</v>
      </c>
      <c r="E128">
        <v>23</v>
      </c>
      <c r="F128" t="s">
        <v>37</v>
      </c>
      <c r="G128" t="s">
        <v>17</v>
      </c>
      <c r="H128" t="s">
        <v>606</v>
      </c>
      <c r="I128" t="s">
        <v>606</v>
      </c>
      <c r="J128">
        <v>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Y128" s="5" t="str">
        <f t="shared" si="1"/>
        <v>2020-Sewo Olonilua</v>
      </c>
    </row>
    <row r="129" spans="1:25" ht="19" x14ac:dyDescent="0.25">
      <c r="A129">
        <v>2543</v>
      </c>
      <c r="B129">
        <v>2020</v>
      </c>
      <c r="C129" t="s">
        <v>36</v>
      </c>
      <c r="D129" t="s">
        <v>692</v>
      </c>
      <c r="E129">
        <v>23</v>
      </c>
      <c r="F129" t="s">
        <v>37</v>
      </c>
      <c r="G129" t="s">
        <v>17</v>
      </c>
      <c r="H129" t="s">
        <v>606</v>
      </c>
      <c r="I129" t="s">
        <v>606</v>
      </c>
      <c r="J129">
        <v>16</v>
      </c>
      <c r="K129">
        <v>2</v>
      </c>
      <c r="L129">
        <v>4</v>
      </c>
      <c r="M129">
        <v>0.25</v>
      </c>
      <c r="N129">
        <v>4</v>
      </c>
      <c r="O129">
        <v>4</v>
      </c>
      <c r="P129">
        <v>0.25</v>
      </c>
      <c r="Q129">
        <v>4</v>
      </c>
      <c r="R129">
        <v>2</v>
      </c>
      <c r="S129">
        <v>3</v>
      </c>
      <c r="T129">
        <v>3.2</v>
      </c>
      <c r="U129">
        <v>3.2</v>
      </c>
      <c r="V129">
        <v>15</v>
      </c>
      <c r="W129">
        <v>0</v>
      </c>
      <c r="Y129" s="5" t="str">
        <f t="shared" si="1"/>
        <v>2020-Tony Pollard</v>
      </c>
    </row>
    <row r="130" spans="1:25" ht="19" x14ac:dyDescent="0.25">
      <c r="A130">
        <v>2570</v>
      </c>
      <c r="B130">
        <v>2019</v>
      </c>
      <c r="C130" t="s">
        <v>56</v>
      </c>
      <c r="D130" t="s">
        <v>688</v>
      </c>
      <c r="E130">
        <v>24</v>
      </c>
      <c r="F130" t="s">
        <v>37</v>
      </c>
      <c r="G130" t="s">
        <v>17</v>
      </c>
      <c r="H130" t="s">
        <v>606</v>
      </c>
      <c r="I130" t="s">
        <v>606</v>
      </c>
      <c r="J130">
        <v>16</v>
      </c>
      <c r="K130">
        <v>16</v>
      </c>
      <c r="L130">
        <v>11</v>
      </c>
      <c r="M130">
        <v>0.69</v>
      </c>
      <c r="N130">
        <v>11.04</v>
      </c>
      <c r="O130">
        <v>11</v>
      </c>
      <c r="P130">
        <v>0.69</v>
      </c>
      <c r="Q130">
        <v>11.04</v>
      </c>
      <c r="R130">
        <v>4</v>
      </c>
      <c r="S130">
        <v>13.3333333333333</v>
      </c>
      <c r="T130">
        <v>16</v>
      </c>
      <c r="U130">
        <v>16</v>
      </c>
      <c r="V130">
        <v>15</v>
      </c>
      <c r="W130">
        <v>15</v>
      </c>
      <c r="X130">
        <v>1</v>
      </c>
      <c r="Y130" s="5" t="str">
        <f t="shared" ref="Y130:Y193" si="2">TRIM(CONCATENATE(B130,"-",C130,))</f>
        <v>2019-Ezekiel Elliott</v>
      </c>
    </row>
    <row r="131" spans="1:25" ht="19" x14ac:dyDescent="0.25">
      <c r="A131">
        <v>9800</v>
      </c>
      <c r="B131">
        <v>2019</v>
      </c>
      <c r="C131" t="s">
        <v>693</v>
      </c>
      <c r="D131" t="s">
        <v>694</v>
      </c>
      <c r="E131">
        <v>30</v>
      </c>
      <c r="F131" t="s">
        <v>37</v>
      </c>
      <c r="G131" t="s">
        <v>217</v>
      </c>
      <c r="H131" t="s">
        <v>606</v>
      </c>
      <c r="I131" t="s">
        <v>606</v>
      </c>
      <c r="J131">
        <v>16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8</v>
      </c>
      <c r="S131">
        <v>1</v>
      </c>
      <c r="T131">
        <v>0</v>
      </c>
      <c r="U131">
        <v>0</v>
      </c>
      <c r="V131">
        <v>16</v>
      </c>
      <c r="W131">
        <v>4</v>
      </c>
      <c r="Y131" s="5" t="str">
        <f t="shared" si="2"/>
        <v>2019-Jamize Olawale</v>
      </c>
    </row>
    <row r="132" spans="1:25" ht="19" x14ac:dyDescent="0.25">
      <c r="A132">
        <v>9801</v>
      </c>
      <c r="B132">
        <v>2019</v>
      </c>
      <c r="C132" t="s">
        <v>695</v>
      </c>
      <c r="D132" t="s">
        <v>696</v>
      </c>
      <c r="E132">
        <v>24</v>
      </c>
      <c r="F132" t="s">
        <v>37</v>
      </c>
      <c r="G132" t="s">
        <v>17</v>
      </c>
      <c r="H132" t="s">
        <v>606</v>
      </c>
      <c r="I132" t="s">
        <v>606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Y132" s="5" t="str">
        <f t="shared" si="2"/>
        <v>2019-Jordan Chunn</v>
      </c>
    </row>
    <row r="133" spans="1:25" ht="19" x14ac:dyDescent="0.25">
      <c r="A133">
        <v>10930</v>
      </c>
      <c r="B133">
        <v>2019</v>
      </c>
      <c r="C133" t="s">
        <v>527</v>
      </c>
      <c r="D133" t="s">
        <v>686</v>
      </c>
      <c r="E133">
        <v>30</v>
      </c>
      <c r="F133" t="s">
        <v>37</v>
      </c>
      <c r="G133" t="s">
        <v>17</v>
      </c>
      <c r="H133" t="s">
        <v>606</v>
      </c>
      <c r="I133" t="s">
        <v>606</v>
      </c>
      <c r="J133">
        <v>7</v>
      </c>
      <c r="K133">
        <v>0</v>
      </c>
      <c r="L133">
        <v>1</v>
      </c>
      <c r="M133">
        <v>0.14000000000000001</v>
      </c>
      <c r="N133">
        <v>2.2400000000000002</v>
      </c>
      <c r="O133">
        <v>1</v>
      </c>
      <c r="P133">
        <v>0.14000000000000001</v>
      </c>
      <c r="Q133">
        <v>2.2400000000000002</v>
      </c>
      <c r="R133">
        <v>7</v>
      </c>
      <c r="S133">
        <v>0</v>
      </c>
      <c r="T133">
        <v>0</v>
      </c>
      <c r="U133">
        <v>0</v>
      </c>
      <c r="V133">
        <v>3</v>
      </c>
      <c r="W133">
        <v>0</v>
      </c>
      <c r="Y133" s="5" t="str">
        <f t="shared" si="2"/>
        <v>2019-Robert Turbin</v>
      </c>
    </row>
    <row r="134" spans="1:25" ht="19" x14ac:dyDescent="0.25">
      <c r="A134">
        <v>10287</v>
      </c>
      <c r="B134">
        <v>2019</v>
      </c>
      <c r="C134" t="s">
        <v>497</v>
      </c>
      <c r="D134" t="s">
        <v>697</v>
      </c>
      <c r="E134">
        <v>25</v>
      </c>
      <c r="F134" t="s">
        <v>37</v>
      </c>
      <c r="G134" t="s">
        <v>17</v>
      </c>
      <c r="H134" t="s">
        <v>606</v>
      </c>
      <c r="I134" t="s">
        <v>606</v>
      </c>
      <c r="J134">
        <v>10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</v>
      </c>
      <c r="S134">
        <v>0</v>
      </c>
      <c r="T134">
        <v>0</v>
      </c>
      <c r="U134">
        <v>0</v>
      </c>
      <c r="V134">
        <v>3</v>
      </c>
      <c r="W134">
        <v>0</v>
      </c>
      <c r="Y134" s="5" t="str">
        <f t="shared" si="2"/>
        <v>2019-Rod Smith</v>
      </c>
    </row>
    <row r="135" spans="1:25" ht="19" x14ac:dyDescent="0.25">
      <c r="A135">
        <v>2581</v>
      </c>
      <c r="B135">
        <v>2019</v>
      </c>
      <c r="C135" t="s">
        <v>36</v>
      </c>
      <c r="D135" t="s">
        <v>692</v>
      </c>
      <c r="E135">
        <v>22</v>
      </c>
      <c r="F135" t="s">
        <v>37</v>
      </c>
      <c r="G135" t="s">
        <v>17</v>
      </c>
      <c r="H135" t="s">
        <v>606</v>
      </c>
      <c r="I135" t="s">
        <v>606</v>
      </c>
      <c r="J135">
        <v>15</v>
      </c>
      <c r="K135">
        <v>0</v>
      </c>
      <c r="L135">
        <v>3</v>
      </c>
      <c r="M135">
        <v>0.2</v>
      </c>
      <c r="N135">
        <v>3.2</v>
      </c>
      <c r="O135">
        <v>3</v>
      </c>
      <c r="P135">
        <v>0.2</v>
      </c>
      <c r="Q135">
        <v>3.2</v>
      </c>
      <c r="R135">
        <v>1</v>
      </c>
      <c r="S135">
        <v>3</v>
      </c>
      <c r="T135">
        <v>0</v>
      </c>
      <c r="U135">
        <v>0</v>
      </c>
      <c r="V135">
        <v>0</v>
      </c>
      <c r="W135">
        <v>0</v>
      </c>
      <c r="Y135" s="5" t="str">
        <f t="shared" si="2"/>
        <v>2019-Tony Pollard</v>
      </c>
    </row>
    <row r="136" spans="1:25" ht="19" x14ac:dyDescent="0.25">
      <c r="A136">
        <v>11848</v>
      </c>
      <c r="B136">
        <v>2018</v>
      </c>
      <c r="C136" t="s">
        <v>517</v>
      </c>
      <c r="D136" t="s">
        <v>698</v>
      </c>
      <c r="E136">
        <v>24</v>
      </c>
      <c r="F136" t="s">
        <v>37</v>
      </c>
      <c r="G136" t="s">
        <v>17</v>
      </c>
      <c r="H136" t="s">
        <v>606</v>
      </c>
      <c r="I136" t="s">
        <v>606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Y136" s="5" t="str">
        <f t="shared" si="2"/>
        <v>2018-Darius Jackson</v>
      </c>
    </row>
    <row r="137" spans="1:25" ht="19" x14ac:dyDescent="0.25">
      <c r="A137">
        <v>2600</v>
      </c>
      <c r="B137">
        <v>2018</v>
      </c>
      <c r="C137" t="s">
        <v>56</v>
      </c>
      <c r="D137" t="s">
        <v>688</v>
      </c>
      <c r="E137">
        <v>23</v>
      </c>
      <c r="F137" t="s">
        <v>37</v>
      </c>
      <c r="G137" t="s">
        <v>17</v>
      </c>
      <c r="H137" t="s">
        <v>606</v>
      </c>
      <c r="I137" t="s">
        <v>606</v>
      </c>
      <c r="J137">
        <v>15</v>
      </c>
      <c r="K137">
        <v>15</v>
      </c>
      <c r="L137">
        <v>15</v>
      </c>
      <c r="M137">
        <v>1</v>
      </c>
      <c r="N137">
        <v>16</v>
      </c>
      <c r="O137">
        <v>15</v>
      </c>
      <c r="P137">
        <v>1</v>
      </c>
      <c r="Q137">
        <v>16</v>
      </c>
      <c r="R137">
        <v>3</v>
      </c>
      <c r="S137">
        <v>12.5</v>
      </c>
      <c r="T137">
        <v>14.4</v>
      </c>
      <c r="U137">
        <v>14.4</v>
      </c>
      <c r="V137">
        <v>10</v>
      </c>
      <c r="W137">
        <v>10</v>
      </c>
      <c r="X137">
        <v>1</v>
      </c>
      <c r="Y137" s="5" t="str">
        <f t="shared" si="2"/>
        <v>2018-Ezekiel Elliott</v>
      </c>
    </row>
    <row r="138" spans="1:25" ht="19" x14ac:dyDescent="0.25">
      <c r="A138">
        <v>9808</v>
      </c>
      <c r="B138">
        <v>2018</v>
      </c>
      <c r="C138" t="s">
        <v>693</v>
      </c>
      <c r="D138" t="s">
        <v>694</v>
      </c>
      <c r="E138">
        <v>29</v>
      </c>
      <c r="F138" t="s">
        <v>37</v>
      </c>
      <c r="G138" t="s">
        <v>217</v>
      </c>
      <c r="H138" t="s">
        <v>606</v>
      </c>
      <c r="I138" t="s">
        <v>606</v>
      </c>
      <c r="J138">
        <v>16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7</v>
      </c>
      <c r="S138">
        <v>1.3333333333333299</v>
      </c>
      <c r="T138">
        <v>1.28</v>
      </c>
      <c r="U138">
        <v>1.28</v>
      </c>
      <c r="V138">
        <v>12</v>
      </c>
      <c r="W138">
        <v>0</v>
      </c>
      <c r="X138">
        <v>1</v>
      </c>
      <c r="Y138" s="5" t="str">
        <f t="shared" si="2"/>
        <v>2018-Jamize Olawale</v>
      </c>
    </row>
    <row r="139" spans="1:25" ht="19" x14ac:dyDescent="0.25">
      <c r="A139">
        <v>10288</v>
      </c>
      <c r="B139">
        <v>2018</v>
      </c>
      <c r="C139" t="s">
        <v>497</v>
      </c>
      <c r="D139" t="s">
        <v>697</v>
      </c>
      <c r="E139">
        <v>26</v>
      </c>
      <c r="F139" t="s">
        <v>37</v>
      </c>
      <c r="G139" t="s">
        <v>17</v>
      </c>
      <c r="H139" t="s">
        <v>606</v>
      </c>
      <c r="I139" t="s">
        <v>606</v>
      </c>
      <c r="J139">
        <v>16</v>
      </c>
      <c r="K139">
        <v>1</v>
      </c>
      <c r="L139">
        <v>1</v>
      </c>
      <c r="M139">
        <v>0.06</v>
      </c>
      <c r="N139">
        <v>0.96</v>
      </c>
      <c r="O139">
        <v>1</v>
      </c>
      <c r="P139">
        <v>0.06</v>
      </c>
      <c r="Q139">
        <v>0.96</v>
      </c>
      <c r="R139">
        <v>3</v>
      </c>
      <c r="S139">
        <v>2</v>
      </c>
      <c r="T139">
        <v>4.32</v>
      </c>
      <c r="U139">
        <v>4.32</v>
      </c>
      <c r="V139">
        <v>15</v>
      </c>
      <c r="W139">
        <v>1</v>
      </c>
      <c r="Y139" s="5" t="str">
        <f t="shared" si="2"/>
        <v>2018-Rod Smith</v>
      </c>
    </row>
    <row r="140" spans="1:25" ht="19" x14ac:dyDescent="0.25">
      <c r="A140">
        <v>2808</v>
      </c>
      <c r="B140">
        <v>2020</v>
      </c>
      <c r="C140" t="s">
        <v>699</v>
      </c>
      <c r="D140" t="s">
        <v>700</v>
      </c>
      <c r="E140">
        <v>24</v>
      </c>
      <c r="F140" t="s">
        <v>60</v>
      </c>
      <c r="G140" t="s">
        <v>17</v>
      </c>
      <c r="H140" t="s">
        <v>606</v>
      </c>
      <c r="I140" t="s">
        <v>606</v>
      </c>
      <c r="J140">
        <v>7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Y140" s="5" t="str">
        <f t="shared" si="2"/>
        <v>2020-Jeremy Cox</v>
      </c>
    </row>
    <row r="141" spans="1:25" ht="19" x14ac:dyDescent="0.25">
      <c r="A141">
        <v>2819</v>
      </c>
      <c r="B141">
        <v>2020</v>
      </c>
      <c r="C141" t="s">
        <v>407</v>
      </c>
      <c r="D141" t="s">
        <v>701</v>
      </c>
      <c r="E141">
        <v>24</v>
      </c>
      <c r="F141" t="s">
        <v>60</v>
      </c>
      <c r="G141" t="s">
        <v>17</v>
      </c>
      <c r="H141" t="s">
        <v>606</v>
      </c>
      <c r="I141" t="s">
        <v>606</v>
      </c>
      <c r="J141">
        <v>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Y141" s="5" t="str">
        <f t="shared" si="2"/>
        <v>2020-LeVante Bellamy</v>
      </c>
    </row>
    <row r="142" spans="1:25" ht="19" x14ac:dyDescent="0.25">
      <c r="A142">
        <v>2823</v>
      </c>
      <c r="B142">
        <v>2020</v>
      </c>
      <c r="C142" t="s">
        <v>59</v>
      </c>
      <c r="D142" t="s">
        <v>702</v>
      </c>
      <c r="E142">
        <v>27</v>
      </c>
      <c r="F142" t="s">
        <v>60</v>
      </c>
      <c r="G142" t="s">
        <v>17</v>
      </c>
      <c r="H142" t="s">
        <v>606</v>
      </c>
      <c r="I142" t="s">
        <v>606</v>
      </c>
      <c r="J142">
        <v>15</v>
      </c>
      <c r="K142">
        <v>10</v>
      </c>
      <c r="L142">
        <v>6</v>
      </c>
      <c r="M142">
        <v>0.4</v>
      </c>
      <c r="N142">
        <v>6.4</v>
      </c>
      <c r="O142">
        <v>6</v>
      </c>
      <c r="P142">
        <v>0.4</v>
      </c>
      <c r="Q142">
        <v>6.4</v>
      </c>
      <c r="R142">
        <v>6</v>
      </c>
      <c r="S142">
        <v>9</v>
      </c>
      <c r="T142">
        <v>8</v>
      </c>
      <c r="U142">
        <v>8</v>
      </c>
      <c r="V142">
        <v>12</v>
      </c>
      <c r="W142">
        <v>11</v>
      </c>
      <c r="X142">
        <v>1</v>
      </c>
      <c r="Y142" s="5" t="str">
        <f t="shared" si="2"/>
        <v>2020-Melvin Gordon</v>
      </c>
    </row>
    <row r="143" spans="1:25" ht="19" x14ac:dyDescent="0.25">
      <c r="A143">
        <v>2833</v>
      </c>
      <c r="B143">
        <v>2020</v>
      </c>
      <c r="C143" t="s">
        <v>94</v>
      </c>
      <c r="D143" t="s">
        <v>703</v>
      </c>
      <c r="E143">
        <v>26</v>
      </c>
      <c r="F143" t="s">
        <v>60</v>
      </c>
      <c r="G143" t="s">
        <v>17</v>
      </c>
      <c r="H143" t="s">
        <v>606</v>
      </c>
      <c r="I143" t="s">
        <v>606</v>
      </c>
      <c r="J143">
        <v>11</v>
      </c>
      <c r="K143">
        <v>8</v>
      </c>
      <c r="L143">
        <v>3</v>
      </c>
      <c r="M143">
        <v>0.27</v>
      </c>
      <c r="N143">
        <v>4.32</v>
      </c>
      <c r="O143">
        <v>3</v>
      </c>
      <c r="P143">
        <v>0.27</v>
      </c>
      <c r="Q143">
        <v>4.32</v>
      </c>
      <c r="R143">
        <v>3</v>
      </c>
      <c r="S143">
        <v>7.5</v>
      </c>
      <c r="T143">
        <v>8</v>
      </c>
      <c r="U143">
        <v>8</v>
      </c>
      <c r="V143">
        <v>16</v>
      </c>
      <c r="W143">
        <v>16</v>
      </c>
      <c r="Y143" s="5" t="str">
        <f t="shared" si="2"/>
        <v>2020-Phillip Lindsay</v>
      </c>
    </row>
    <row r="144" spans="1:25" ht="19" x14ac:dyDescent="0.25">
      <c r="A144">
        <v>2835</v>
      </c>
      <c r="B144">
        <v>2020</v>
      </c>
      <c r="C144" t="s">
        <v>118</v>
      </c>
      <c r="D144" t="s">
        <v>704</v>
      </c>
      <c r="E144">
        <v>24</v>
      </c>
      <c r="F144" t="s">
        <v>60</v>
      </c>
      <c r="G144" t="s">
        <v>17</v>
      </c>
      <c r="H144" t="s">
        <v>606</v>
      </c>
      <c r="I144" t="s">
        <v>606</v>
      </c>
      <c r="J144">
        <v>16</v>
      </c>
      <c r="K144">
        <v>0</v>
      </c>
      <c r="L144">
        <v>1</v>
      </c>
      <c r="M144">
        <v>0.06</v>
      </c>
      <c r="N144">
        <v>0.96</v>
      </c>
      <c r="O144">
        <v>1</v>
      </c>
      <c r="P144">
        <v>0.06</v>
      </c>
      <c r="Q144">
        <v>0.96</v>
      </c>
      <c r="R144">
        <v>3</v>
      </c>
      <c r="S144">
        <v>4</v>
      </c>
      <c r="T144">
        <v>4.96</v>
      </c>
      <c r="U144">
        <v>4.96</v>
      </c>
      <c r="V144">
        <v>16</v>
      </c>
      <c r="W144">
        <v>0</v>
      </c>
      <c r="Y144" s="5" t="str">
        <f t="shared" si="2"/>
        <v>2020-Royce Freeman</v>
      </c>
    </row>
    <row r="145" spans="1:25" ht="19" x14ac:dyDescent="0.25">
      <c r="A145">
        <v>2339</v>
      </c>
      <c r="B145">
        <v>2019</v>
      </c>
      <c r="C145" t="s">
        <v>330</v>
      </c>
      <c r="D145" t="s">
        <v>679</v>
      </c>
      <c r="E145">
        <v>26</v>
      </c>
      <c r="F145" t="s">
        <v>60</v>
      </c>
      <c r="G145" t="s">
        <v>705</v>
      </c>
      <c r="H145" t="s">
        <v>606</v>
      </c>
      <c r="I145" t="s">
        <v>606</v>
      </c>
      <c r="J145">
        <v>7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</v>
      </c>
      <c r="S145">
        <v>0.66666666666666596</v>
      </c>
      <c r="T145">
        <v>0.96</v>
      </c>
      <c r="U145">
        <v>0.96</v>
      </c>
      <c r="V145">
        <v>16</v>
      </c>
      <c r="W145">
        <v>7</v>
      </c>
      <c r="Y145" s="5" t="str">
        <f t="shared" si="2"/>
        <v>2019-Andy Janovich</v>
      </c>
    </row>
    <row r="146" spans="1:25" ht="19" x14ac:dyDescent="0.25">
      <c r="A146">
        <v>5348</v>
      </c>
      <c r="B146">
        <v>2019</v>
      </c>
      <c r="C146" t="s">
        <v>285</v>
      </c>
      <c r="D146" t="s">
        <v>706</v>
      </c>
      <c r="E146">
        <v>27</v>
      </c>
      <c r="F146" t="s">
        <v>60</v>
      </c>
      <c r="G146" t="s">
        <v>17</v>
      </c>
      <c r="H146" t="s">
        <v>606</v>
      </c>
      <c r="I146" t="s">
        <v>606</v>
      </c>
      <c r="J146">
        <v>16</v>
      </c>
      <c r="K146">
        <v>0</v>
      </c>
      <c r="L146">
        <v>1</v>
      </c>
      <c r="M146">
        <v>0.06</v>
      </c>
      <c r="N146">
        <v>0.96</v>
      </c>
      <c r="O146">
        <v>1</v>
      </c>
      <c r="P146">
        <v>0.06</v>
      </c>
      <c r="Q146">
        <v>0.96</v>
      </c>
      <c r="R146">
        <v>4</v>
      </c>
      <c r="S146">
        <v>3.6666666666666599</v>
      </c>
      <c r="T146">
        <v>3.04</v>
      </c>
      <c r="U146">
        <v>3.04</v>
      </c>
      <c r="V146">
        <v>16</v>
      </c>
      <c r="W146">
        <v>0</v>
      </c>
      <c r="Y146" s="5" t="str">
        <f t="shared" si="2"/>
        <v>2019-Devontae Booker</v>
      </c>
    </row>
    <row r="147" spans="1:25" ht="19" x14ac:dyDescent="0.25">
      <c r="A147">
        <v>2873</v>
      </c>
      <c r="B147">
        <v>2019</v>
      </c>
      <c r="C147" t="s">
        <v>94</v>
      </c>
      <c r="D147" t="s">
        <v>703</v>
      </c>
      <c r="E147">
        <v>25</v>
      </c>
      <c r="F147" t="s">
        <v>60</v>
      </c>
      <c r="G147" t="s">
        <v>17</v>
      </c>
      <c r="H147" t="s">
        <v>606</v>
      </c>
      <c r="I147" t="s">
        <v>606</v>
      </c>
      <c r="J147">
        <v>16</v>
      </c>
      <c r="K147">
        <v>16</v>
      </c>
      <c r="L147">
        <v>8</v>
      </c>
      <c r="M147">
        <v>0.5</v>
      </c>
      <c r="N147">
        <v>8</v>
      </c>
      <c r="O147">
        <v>8</v>
      </c>
      <c r="P147">
        <v>0.5</v>
      </c>
      <c r="Q147">
        <v>8</v>
      </c>
      <c r="R147">
        <v>2</v>
      </c>
      <c r="S147">
        <v>7</v>
      </c>
      <c r="T147">
        <v>7.52</v>
      </c>
      <c r="U147">
        <v>7.52</v>
      </c>
      <c r="V147">
        <v>15</v>
      </c>
      <c r="W147">
        <v>8</v>
      </c>
      <c r="X147">
        <v>1</v>
      </c>
      <c r="Y147" s="5" t="str">
        <f t="shared" si="2"/>
        <v>2019-Phillip Lindsay</v>
      </c>
    </row>
    <row r="148" spans="1:25" ht="19" x14ac:dyDescent="0.25">
      <c r="A148">
        <v>2875</v>
      </c>
      <c r="B148">
        <v>2019</v>
      </c>
      <c r="C148" t="s">
        <v>118</v>
      </c>
      <c r="D148" t="s">
        <v>704</v>
      </c>
      <c r="E148">
        <v>23</v>
      </c>
      <c r="F148" t="s">
        <v>60</v>
      </c>
      <c r="G148" t="s">
        <v>17</v>
      </c>
      <c r="H148" t="s">
        <v>606</v>
      </c>
      <c r="I148" t="s">
        <v>606</v>
      </c>
      <c r="J148">
        <v>16</v>
      </c>
      <c r="K148">
        <v>0</v>
      </c>
      <c r="L148">
        <v>5</v>
      </c>
      <c r="M148">
        <v>0.31</v>
      </c>
      <c r="N148">
        <v>4.96</v>
      </c>
      <c r="O148">
        <v>5</v>
      </c>
      <c r="P148">
        <v>0.31</v>
      </c>
      <c r="Q148">
        <v>4.96</v>
      </c>
      <c r="R148">
        <v>2</v>
      </c>
      <c r="S148">
        <v>3</v>
      </c>
      <c r="T148">
        <v>3.36</v>
      </c>
      <c r="U148">
        <v>3.36</v>
      </c>
      <c r="V148">
        <v>14</v>
      </c>
      <c r="W148">
        <v>8</v>
      </c>
      <c r="Y148" s="5" t="str">
        <f t="shared" si="2"/>
        <v>2019-Royce Freeman</v>
      </c>
    </row>
    <row r="149" spans="1:25" ht="19" x14ac:dyDescent="0.25">
      <c r="A149">
        <v>2340</v>
      </c>
      <c r="B149">
        <v>2018</v>
      </c>
      <c r="C149" t="s">
        <v>330</v>
      </c>
      <c r="D149" t="s">
        <v>679</v>
      </c>
      <c r="E149">
        <v>25</v>
      </c>
      <c r="F149" t="s">
        <v>60</v>
      </c>
      <c r="G149" t="s">
        <v>217</v>
      </c>
      <c r="H149" t="s">
        <v>606</v>
      </c>
      <c r="I149" t="s">
        <v>606</v>
      </c>
      <c r="J149">
        <v>16</v>
      </c>
      <c r="K149">
        <v>7</v>
      </c>
      <c r="L149">
        <v>1</v>
      </c>
      <c r="M149">
        <v>0.06</v>
      </c>
      <c r="N149">
        <v>0.96</v>
      </c>
      <c r="O149">
        <v>1</v>
      </c>
      <c r="P149">
        <v>0.06</v>
      </c>
      <c r="Q149">
        <v>0.96</v>
      </c>
      <c r="R149">
        <v>3</v>
      </c>
      <c r="S149">
        <v>0.5</v>
      </c>
      <c r="T149">
        <v>0</v>
      </c>
      <c r="U149">
        <v>0</v>
      </c>
      <c r="V149">
        <v>16</v>
      </c>
      <c r="W149">
        <v>4</v>
      </c>
      <c r="X149">
        <v>1</v>
      </c>
      <c r="Y149" s="5" t="str">
        <f t="shared" si="2"/>
        <v>2018-Andy Janovich</v>
      </c>
    </row>
    <row r="150" spans="1:25" ht="19" x14ac:dyDescent="0.25">
      <c r="A150">
        <v>5349</v>
      </c>
      <c r="B150">
        <v>2018</v>
      </c>
      <c r="C150" t="s">
        <v>285</v>
      </c>
      <c r="D150" t="s">
        <v>706</v>
      </c>
      <c r="E150">
        <v>26</v>
      </c>
      <c r="F150" t="s">
        <v>60</v>
      </c>
      <c r="G150" t="s">
        <v>17</v>
      </c>
      <c r="H150" t="s">
        <v>606</v>
      </c>
      <c r="I150" t="s">
        <v>606</v>
      </c>
      <c r="J150">
        <v>16</v>
      </c>
      <c r="K150">
        <v>0</v>
      </c>
      <c r="L150">
        <v>3</v>
      </c>
      <c r="M150">
        <v>0.19</v>
      </c>
      <c r="N150">
        <v>3.04</v>
      </c>
      <c r="O150">
        <v>3</v>
      </c>
      <c r="P150">
        <v>0.19</v>
      </c>
      <c r="Q150">
        <v>3.04</v>
      </c>
      <c r="R150">
        <v>3</v>
      </c>
      <c r="S150">
        <v>4</v>
      </c>
      <c r="T150">
        <v>3.68</v>
      </c>
      <c r="U150">
        <v>3.68</v>
      </c>
      <c r="V150">
        <v>13</v>
      </c>
      <c r="W150">
        <v>0</v>
      </c>
      <c r="Y150" s="5" t="str">
        <f t="shared" si="2"/>
        <v>2018-Devontae Booker</v>
      </c>
    </row>
    <row r="151" spans="1:25" ht="19" x14ac:dyDescent="0.25">
      <c r="A151">
        <v>2895</v>
      </c>
      <c r="B151">
        <v>2018</v>
      </c>
      <c r="C151" t="s">
        <v>94</v>
      </c>
      <c r="D151" t="s">
        <v>703</v>
      </c>
      <c r="E151">
        <v>24</v>
      </c>
      <c r="F151" t="s">
        <v>60</v>
      </c>
      <c r="G151" t="s">
        <v>17</v>
      </c>
      <c r="H151" t="s">
        <v>606</v>
      </c>
      <c r="I151" t="s">
        <v>606</v>
      </c>
      <c r="J151">
        <v>15</v>
      </c>
      <c r="K151">
        <v>8</v>
      </c>
      <c r="L151">
        <v>7</v>
      </c>
      <c r="M151">
        <v>0.47</v>
      </c>
      <c r="N151">
        <v>7.52</v>
      </c>
      <c r="O151">
        <v>7</v>
      </c>
      <c r="P151">
        <v>0.47</v>
      </c>
      <c r="Q151">
        <v>7.52</v>
      </c>
      <c r="R151">
        <v>1</v>
      </c>
      <c r="S151">
        <v>7</v>
      </c>
      <c r="T151">
        <v>0</v>
      </c>
      <c r="U151">
        <v>0</v>
      </c>
      <c r="V151">
        <v>0</v>
      </c>
      <c r="W151">
        <v>0</v>
      </c>
      <c r="X151">
        <v>1</v>
      </c>
      <c r="Y151" s="5" t="str">
        <f t="shared" si="2"/>
        <v>2018-Phillip Lindsay</v>
      </c>
    </row>
    <row r="152" spans="1:25" ht="19" x14ac:dyDescent="0.25">
      <c r="A152">
        <v>2896</v>
      </c>
      <c r="B152">
        <v>2018</v>
      </c>
      <c r="C152" t="s">
        <v>118</v>
      </c>
      <c r="D152" t="s">
        <v>704</v>
      </c>
      <c r="E152">
        <v>22</v>
      </c>
      <c r="F152" t="s">
        <v>60</v>
      </c>
      <c r="G152" t="s">
        <v>17</v>
      </c>
      <c r="H152" t="s">
        <v>606</v>
      </c>
      <c r="I152" t="s">
        <v>606</v>
      </c>
      <c r="J152">
        <v>14</v>
      </c>
      <c r="K152">
        <v>8</v>
      </c>
      <c r="L152">
        <v>3</v>
      </c>
      <c r="M152">
        <v>0.21</v>
      </c>
      <c r="N152">
        <v>3.36</v>
      </c>
      <c r="O152">
        <v>3</v>
      </c>
      <c r="P152">
        <v>0.21</v>
      </c>
      <c r="Q152">
        <v>3.36</v>
      </c>
      <c r="R152">
        <v>1</v>
      </c>
      <c r="S152">
        <v>3</v>
      </c>
      <c r="T152">
        <v>0</v>
      </c>
      <c r="U152">
        <v>0</v>
      </c>
      <c r="V152">
        <v>0</v>
      </c>
      <c r="W152">
        <v>0</v>
      </c>
      <c r="Y152" s="5" t="str">
        <f t="shared" si="2"/>
        <v>2018-Royce Freeman</v>
      </c>
    </row>
    <row r="153" spans="1:25" ht="19" x14ac:dyDescent="0.25">
      <c r="A153">
        <v>3065</v>
      </c>
      <c r="B153">
        <v>2020</v>
      </c>
      <c r="C153" t="s">
        <v>89</v>
      </c>
      <c r="D153" t="s">
        <v>707</v>
      </c>
      <c r="E153">
        <v>35</v>
      </c>
      <c r="F153" t="s">
        <v>90</v>
      </c>
      <c r="G153" t="s">
        <v>17</v>
      </c>
      <c r="H153" t="s">
        <v>606</v>
      </c>
      <c r="I153" t="s">
        <v>606</v>
      </c>
      <c r="J153">
        <v>16</v>
      </c>
      <c r="K153">
        <v>10</v>
      </c>
      <c r="L153">
        <v>4</v>
      </c>
      <c r="M153">
        <v>0.25</v>
      </c>
      <c r="N153">
        <v>4</v>
      </c>
      <c r="O153">
        <v>4</v>
      </c>
      <c r="P153">
        <v>0.25</v>
      </c>
      <c r="Q153">
        <v>4</v>
      </c>
      <c r="R153">
        <v>13</v>
      </c>
      <c r="S153">
        <v>4.3333333333333304</v>
      </c>
      <c r="T153">
        <v>6.4</v>
      </c>
      <c r="U153">
        <v>6.4</v>
      </c>
      <c r="V153">
        <v>15</v>
      </c>
      <c r="W153">
        <v>15</v>
      </c>
      <c r="X153">
        <v>1</v>
      </c>
      <c r="Y153" s="5" t="str">
        <f t="shared" si="2"/>
        <v>2020-Adrian Peterson</v>
      </c>
    </row>
    <row r="154" spans="1:25" ht="19" x14ac:dyDescent="0.25">
      <c r="A154">
        <v>3074</v>
      </c>
      <c r="B154">
        <v>2020</v>
      </c>
      <c r="C154" t="s">
        <v>92</v>
      </c>
      <c r="D154" t="s">
        <v>708</v>
      </c>
      <c r="E154">
        <v>21</v>
      </c>
      <c r="F154" t="s">
        <v>90</v>
      </c>
      <c r="G154" t="s">
        <v>17</v>
      </c>
      <c r="H154" t="s">
        <v>606</v>
      </c>
      <c r="I154" t="s">
        <v>606</v>
      </c>
      <c r="J154">
        <v>13</v>
      </c>
      <c r="K154">
        <v>4</v>
      </c>
      <c r="L154">
        <v>6</v>
      </c>
      <c r="M154">
        <v>0.46</v>
      </c>
      <c r="N154">
        <v>7.36</v>
      </c>
      <c r="O154">
        <v>6</v>
      </c>
      <c r="P154">
        <v>0.46</v>
      </c>
      <c r="Q154">
        <v>7.36</v>
      </c>
      <c r="R154">
        <v>1</v>
      </c>
      <c r="S154">
        <v>6</v>
      </c>
      <c r="T154">
        <v>0</v>
      </c>
      <c r="U154">
        <v>0</v>
      </c>
      <c r="V154">
        <v>0</v>
      </c>
      <c r="W154">
        <v>0</v>
      </c>
      <c r="Y154" s="5" t="str">
        <f t="shared" si="2"/>
        <v>2020-D'Andre Swift</v>
      </c>
    </row>
    <row r="155" spans="1:25" ht="19" x14ac:dyDescent="0.25">
      <c r="A155">
        <v>3103</v>
      </c>
      <c r="B155">
        <v>2020</v>
      </c>
      <c r="C155" t="s">
        <v>152</v>
      </c>
      <c r="D155" t="s">
        <v>709</v>
      </c>
      <c r="E155">
        <v>26</v>
      </c>
      <c r="F155" t="s">
        <v>90</v>
      </c>
      <c r="G155" t="s">
        <v>17</v>
      </c>
      <c r="H155" t="s">
        <v>606</v>
      </c>
      <c r="I155" t="s">
        <v>606</v>
      </c>
      <c r="J155">
        <v>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</v>
      </c>
      <c r="S155">
        <v>1</v>
      </c>
      <c r="T155">
        <v>3.52</v>
      </c>
      <c r="U155">
        <v>3.52</v>
      </c>
      <c r="V155">
        <v>9</v>
      </c>
      <c r="W155">
        <v>1</v>
      </c>
      <c r="Y155" s="5" t="str">
        <f t="shared" si="2"/>
        <v>2020-Jonathan Williams</v>
      </c>
    </row>
    <row r="156" spans="1:25" ht="19" x14ac:dyDescent="0.25">
      <c r="A156">
        <v>3109</v>
      </c>
      <c r="B156">
        <v>2020</v>
      </c>
      <c r="C156" t="s">
        <v>122</v>
      </c>
      <c r="D156" t="s">
        <v>710</v>
      </c>
      <c r="E156">
        <v>23</v>
      </c>
      <c r="F156" t="s">
        <v>90</v>
      </c>
      <c r="G156" t="s">
        <v>17</v>
      </c>
      <c r="H156" t="s">
        <v>606</v>
      </c>
      <c r="I156" t="s">
        <v>606</v>
      </c>
      <c r="J156">
        <v>16</v>
      </c>
      <c r="K156">
        <v>2</v>
      </c>
      <c r="L156">
        <v>2</v>
      </c>
      <c r="M156">
        <v>0.12</v>
      </c>
      <c r="N156">
        <v>1.92</v>
      </c>
      <c r="O156">
        <v>2</v>
      </c>
      <c r="P156">
        <v>0.12</v>
      </c>
      <c r="Q156">
        <v>1.92</v>
      </c>
      <c r="R156">
        <v>3</v>
      </c>
      <c r="S156">
        <v>4</v>
      </c>
      <c r="T156">
        <v>6.08</v>
      </c>
      <c r="U156">
        <v>6.08</v>
      </c>
      <c r="V156">
        <v>8</v>
      </c>
      <c r="W156">
        <v>7</v>
      </c>
      <c r="Y156" s="5" t="str">
        <f t="shared" si="2"/>
        <v>2020-Kerryon Johnson</v>
      </c>
    </row>
    <row r="157" spans="1:25" ht="19" x14ac:dyDescent="0.25">
      <c r="A157">
        <v>7815</v>
      </c>
      <c r="B157">
        <v>2019</v>
      </c>
      <c r="C157" t="s">
        <v>127</v>
      </c>
      <c r="D157" t="s">
        <v>711</v>
      </c>
      <c r="E157">
        <v>25</v>
      </c>
      <c r="F157" t="s">
        <v>90</v>
      </c>
      <c r="G157" t="s">
        <v>17</v>
      </c>
      <c r="H157" t="s">
        <v>606</v>
      </c>
      <c r="I157" t="s">
        <v>606</v>
      </c>
      <c r="J157">
        <v>6</v>
      </c>
      <c r="K157">
        <v>5</v>
      </c>
      <c r="L157">
        <v>2</v>
      </c>
      <c r="M157">
        <v>0.33</v>
      </c>
      <c r="N157">
        <v>5.28</v>
      </c>
      <c r="O157">
        <v>2</v>
      </c>
      <c r="P157">
        <v>0.33</v>
      </c>
      <c r="Q157">
        <v>5.28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Y157" s="5" t="str">
        <f t="shared" si="2"/>
        <v>2019-Bo Scarbrough</v>
      </c>
    </row>
    <row r="158" spans="1:25" ht="19" x14ac:dyDescent="0.25">
      <c r="A158">
        <v>3154</v>
      </c>
      <c r="B158">
        <v>2019</v>
      </c>
      <c r="C158" t="s">
        <v>122</v>
      </c>
      <c r="D158" t="s">
        <v>710</v>
      </c>
      <c r="E158">
        <v>22</v>
      </c>
      <c r="F158" t="s">
        <v>90</v>
      </c>
      <c r="G158" t="s">
        <v>17</v>
      </c>
      <c r="H158" t="s">
        <v>606</v>
      </c>
      <c r="I158" t="s">
        <v>606</v>
      </c>
      <c r="J158">
        <v>8</v>
      </c>
      <c r="K158">
        <v>7</v>
      </c>
      <c r="L158">
        <v>3</v>
      </c>
      <c r="M158">
        <v>0.38</v>
      </c>
      <c r="N158">
        <v>6.08</v>
      </c>
      <c r="O158">
        <v>3</v>
      </c>
      <c r="P158">
        <v>0.38</v>
      </c>
      <c r="Q158">
        <v>6.08</v>
      </c>
      <c r="R158">
        <v>2</v>
      </c>
      <c r="S158">
        <v>5</v>
      </c>
      <c r="T158">
        <v>8</v>
      </c>
      <c r="U158">
        <v>8</v>
      </c>
      <c r="V158">
        <v>10</v>
      </c>
      <c r="W158">
        <v>7</v>
      </c>
      <c r="X158">
        <v>1</v>
      </c>
      <c r="Y158" s="5" t="str">
        <f t="shared" si="2"/>
        <v>2019-Kerryon Johnson</v>
      </c>
    </row>
    <row r="159" spans="1:25" ht="19" x14ac:dyDescent="0.25">
      <c r="A159">
        <v>9898</v>
      </c>
      <c r="B159">
        <v>2019</v>
      </c>
      <c r="C159" t="s">
        <v>712</v>
      </c>
      <c r="D159" t="s">
        <v>713</v>
      </c>
      <c r="E159">
        <v>23</v>
      </c>
      <c r="F159" t="s">
        <v>90</v>
      </c>
      <c r="G159" t="s">
        <v>17</v>
      </c>
      <c r="H159" t="s">
        <v>606</v>
      </c>
      <c r="I159" t="s">
        <v>606</v>
      </c>
      <c r="J159">
        <v>10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Y159" s="5" t="str">
        <f t="shared" si="2"/>
        <v>2019-Nick Bawden</v>
      </c>
    </row>
    <row r="160" spans="1:25" ht="19" x14ac:dyDescent="0.25">
      <c r="A160">
        <v>9899</v>
      </c>
      <c r="B160">
        <v>2019</v>
      </c>
      <c r="C160" t="s">
        <v>196</v>
      </c>
      <c r="D160" t="s">
        <v>714</v>
      </c>
      <c r="E160">
        <v>25</v>
      </c>
      <c r="F160" t="s">
        <v>90</v>
      </c>
      <c r="G160" t="s">
        <v>17</v>
      </c>
      <c r="H160" t="s">
        <v>606</v>
      </c>
      <c r="I160" t="s">
        <v>606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3</v>
      </c>
      <c r="S160">
        <v>2.5</v>
      </c>
      <c r="T160">
        <v>1.44</v>
      </c>
      <c r="U160">
        <v>1.44</v>
      </c>
      <c r="V160">
        <v>11</v>
      </c>
      <c r="W160">
        <v>4</v>
      </c>
      <c r="Y160" s="5" t="str">
        <f t="shared" si="2"/>
        <v>2019-Paul Perkins</v>
      </c>
    </row>
    <row r="161" spans="1:25" ht="19" x14ac:dyDescent="0.25">
      <c r="A161">
        <v>9903</v>
      </c>
      <c r="B161">
        <v>2019</v>
      </c>
      <c r="C161" t="s">
        <v>182</v>
      </c>
      <c r="D161" t="s">
        <v>672</v>
      </c>
      <c r="E161">
        <v>23</v>
      </c>
      <c r="F161" t="s">
        <v>90</v>
      </c>
      <c r="G161" t="s">
        <v>715</v>
      </c>
      <c r="H161" t="s">
        <v>606</v>
      </c>
      <c r="I161" t="s">
        <v>606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2</v>
      </c>
      <c r="W161">
        <v>0</v>
      </c>
      <c r="Y161" s="5" t="str">
        <f t="shared" si="2"/>
        <v>2019-Tra Carson</v>
      </c>
    </row>
    <row r="162" spans="1:25" ht="19" x14ac:dyDescent="0.25">
      <c r="A162">
        <v>3167</v>
      </c>
      <c r="B162">
        <v>2019</v>
      </c>
      <c r="C162" t="s">
        <v>137</v>
      </c>
      <c r="D162" t="s">
        <v>716</v>
      </c>
      <c r="E162">
        <v>22</v>
      </c>
      <c r="F162" t="s">
        <v>90</v>
      </c>
      <c r="G162" t="s">
        <v>17</v>
      </c>
      <c r="H162" t="s">
        <v>606</v>
      </c>
      <c r="I162" t="s">
        <v>606</v>
      </c>
      <c r="J162">
        <v>16</v>
      </c>
      <c r="K162">
        <v>1</v>
      </c>
      <c r="L162">
        <v>2</v>
      </c>
      <c r="M162">
        <v>0.12</v>
      </c>
      <c r="N162">
        <v>1.92</v>
      </c>
      <c r="O162">
        <v>2</v>
      </c>
      <c r="P162">
        <v>0.12</v>
      </c>
      <c r="Q162">
        <v>1.92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Y162" s="5" t="str">
        <f t="shared" si="2"/>
        <v>2019-Ty Johnson</v>
      </c>
    </row>
    <row r="163" spans="1:25" ht="19" x14ac:dyDescent="0.25">
      <c r="A163">
        <v>3168</v>
      </c>
      <c r="B163">
        <v>2019</v>
      </c>
      <c r="C163" t="s">
        <v>137</v>
      </c>
      <c r="D163" t="s">
        <v>716</v>
      </c>
      <c r="E163">
        <v>22</v>
      </c>
      <c r="F163" t="s">
        <v>90</v>
      </c>
      <c r="G163" t="s">
        <v>17</v>
      </c>
      <c r="H163" t="s">
        <v>606</v>
      </c>
      <c r="I163" t="s">
        <v>606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2</v>
      </c>
      <c r="T163">
        <v>1.92</v>
      </c>
      <c r="U163">
        <v>1.92</v>
      </c>
      <c r="V163">
        <v>16</v>
      </c>
      <c r="W163">
        <v>1</v>
      </c>
      <c r="Y163" s="5" t="str">
        <f t="shared" si="2"/>
        <v>2019-Ty Johnson</v>
      </c>
    </row>
    <row r="164" spans="1:25" ht="19" x14ac:dyDescent="0.25">
      <c r="A164">
        <v>9904</v>
      </c>
      <c r="B164">
        <v>2019</v>
      </c>
      <c r="C164" t="s">
        <v>201</v>
      </c>
      <c r="D164" t="s">
        <v>717</v>
      </c>
      <c r="E164">
        <v>24</v>
      </c>
      <c r="F164" t="s">
        <v>90</v>
      </c>
      <c r="G164" t="s">
        <v>17</v>
      </c>
      <c r="H164" t="s">
        <v>606</v>
      </c>
      <c r="I164" t="s">
        <v>606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Y164" s="5" t="str">
        <f t="shared" si="2"/>
        <v>2019-Wes Hills</v>
      </c>
    </row>
    <row r="165" spans="1:25" ht="19" x14ac:dyDescent="0.25">
      <c r="A165">
        <v>3182</v>
      </c>
      <c r="B165">
        <v>2018</v>
      </c>
      <c r="C165" t="s">
        <v>122</v>
      </c>
      <c r="D165" t="s">
        <v>710</v>
      </c>
      <c r="E165">
        <v>21</v>
      </c>
      <c r="F165" t="s">
        <v>90</v>
      </c>
      <c r="G165" t="s">
        <v>17</v>
      </c>
      <c r="H165" t="s">
        <v>606</v>
      </c>
      <c r="I165" t="s">
        <v>606</v>
      </c>
      <c r="J165">
        <v>10</v>
      </c>
      <c r="K165">
        <v>7</v>
      </c>
      <c r="L165">
        <v>5</v>
      </c>
      <c r="M165">
        <v>0.5</v>
      </c>
      <c r="N165">
        <v>8</v>
      </c>
      <c r="O165">
        <v>5</v>
      </c>
      <c r="P165">
        <v>0.5</v>
      </c>
      <c r="Q165">
        <v>8</v>
      </c>
      <c r="R165">
        <v>1</v>
      </c>
      <c r="S165">
        <v>5</v>
      </c>
      <c r="T165">
        <v>0</v>
      </c>
      <c r="U165">
        <v>0</v>
      </c>
      <c r="V165">
        <v>0</v>
      </c>
      <c r="W165">
        <v>0</v>
      </c>
      <c r="Y165" s="5" t="str">
        <f t="shared" si="2"/>
        <v>2018-Kerryon Johnson</v>
      </c>
    </row>
    <row r="166" spans="1:25" ht="19" x14ac:dyDescent="0.25">
      <c r="A166">
        <v>11943</v>
      </c>
      <c r="B166">
        <v>2018</v>
      </c>
      <c r="C166" t="s">
        <v>487</v>
      </c>
      <c r="D166" t="s">
        <v>718</v>
      </c>
      <c r="E166">
        <v>32</v>
      </c>
      <c r="F166" t="s">
        <v>90</v>
      </c>
      <c r="G166" t="s">
        <v>17</v>
      </c>
      <c r="H166" t="s">
        <v>606</v>
      </c>
      <c r="I166" t="s">
        <v>606</v>
      </c>
      <c r="J166">
        <v>16</v>
      </c>
      <c r="K166">
        <v>8</v>
      </c>
      <c r="L166">
        <v>3</v>
      </c>
      <c r="M166">
        <v>0.19</v>
      </c>
      <c r="N166">
        <v>3.04</v>
      </c>
      <c r="O166">
        <v>3</v>
      </c>
      <c r="P166">
        <v>0.19</v>
      </c>
      <c r="Q166">
        <v>3.04</v>
      </c>
      <c r="R166">
        <v>8</v>
      </c>
      <c r="S166">
        <v>5.3333333333333304</v>
      </c>
      <c r="T166">
        <v>6.08</v>
      </c>
      <c r="U166">
        <v>6.08</v>
      </c>
      <c r="V166">
        <v>16</v>
      </c>
      <c r="W166">
        <v>11</v>
      </c>
      <c r="X166">
        <v>1</v>
      </c>
      <c r="Y166" s="5" t="str">
        <f t="shared" si="2"/>
        <v>2018-LeGarrette Blount</v>
      </c>
    </row>
    <row r="167" spans="1:25" ht="19" x14ac:dyDescent="0.25">
      <c r="A167">
        <v>7816</v>
      </c>
      <c r="B167">
        <v>2018</v>
      </c>
      <c r="C167" t="s">
        <v>547</v>
      </c>
      <c r="D167" t="s">
        <v>719</v>
      </c>
      <c r="E167">
        <v>29</v>
      </c>
      <c r="F167" t="s">
        <v>90</v>
      </c>
      <c r="G167" t="s">
        <v>217</v>
      </c>
      <c r="H167" t="s">
        <v>606</v>
      </c>
      <c r="I167" t="s">
        <v>606</v>
      </c>
      <c r="J167">
        <v>14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8</v>
      </c>
      <c r="S167">
        <v>2.3199999999999998</v>
      </c>
      <c r="T167">
        <v>2.4</v>
      </c>
      <c r="U167">
        <v>2.08</v>
      </c>
      <c r="V167">
        <v>13</v>
      </c>
      <c r="W167">
        <v>2</v>
      </c>
      <c r="X167">
        <v>1</v>
      </c>
      <c r="Y167" s="5" t="str">
        <f t="shared" si="2"/>
        <v>2018-Nick Bellore</v>
      </c>
    </row>
    <row r="168" spans="1:25" ht="19" x14ac:dyDescent="0.25">
      <c r="A168">
        <v>5353</v>
      </c>
      <c r="B168">
        <v>2018</v>
      </c>
      <c r="C168" t="s">
        <v>401</v>
      </c>
      <c r="D168" t="s">
        <v>720</v>
      </c>
      <c r="E168">
        <v>27</v>
      </c>
      <c r="F168" t="s">
        <v>90</v>
      </c>
      <c r="G168" t="s">
        <v>17</v>
      </c>
      <c r="H168" t="s">
        <v>606</v>
      </c>
      <c r="I168" t="s">
        <v>606</v>
      </c>
      <c r="J168">
        <v>14</v>
      </c>
      <c r="K168">
        <v>3</v>
      </c>
      <c r="L168">
        <v>4</v>
      </c>
      <c r="M168">
        <v>0.28999999999999998</v>
      </c>
      <c r="N168">
        <v>4.6399999999999997</v>
      </c>
      <c r="O168">
        <v>4</v>
      </c>
      <c r="P168">
        <v>0.28999999999999998</v>
      </c>
      <c r="Q168">
        <v>4.6399999999999997</v>
      </c>
      <c r="R168">
        <v>6</v>
      </c>
      <c r="S168">
        <v>6.3333333333333304</v>
      </c>
      <c r="T168">
        <v>6.08</v>
      </c>
      <c r="U168">
        <v>6.08</v>
      </c>
      <c r="V168">
        <v>16</v>
      </c>
      <c r="W168">
        <v>5</v>
      </c>
      <c r="Y168" s="5" t="str">
        <f t="shared" si="2"/>
        <v>2018-Theo Riddick</v>
      </c>
    </row>
    <row r="169" spans="1:25" ht="19" x14ac:dyDescent="0.25">
      <c r="A169">
        <v>9357</v>
      </c>
      <c r="B169">
        <v>2018</v>
      </c>
      <c r="C169" t="s">
        <v>283</v>
      </c>
      <c r="D169" t="s">
        <v>615</v>
      </c>
      <c r="E169">
        <v>27</v>
      </c>
      <c r="F169" t="s">
        <v>90</v>
      </c>
      <c r="G169" t="s">
        <v>17</v>
      </c>
      <c r="H169" t="s">
        <v>606</v>
      </c>
      <c r="I169" t="s">
        <v>606</v>
      </c>
      <c r="J169">
        <v>8</v>
      </c>
      <c r="K169">
        <v>1</v>
      </c>
      <c r="L169">
        <v>2</v>
      </c>
      <c r="M169">
        <v>0.25</v>
      </c>
      <c r="N169">
        <v>4</v>
      </c>
      <c r="O169">
        <v>2</v>
      </c>
      <c r="P169">
        <v>0.25</v>
      </c>
      <c r="Q169">
        <v>4</v>
      </c>
      <c r="R169">
        <v>4</v>
      </c>
      <c r="S169">
        <v>1.3333333333333299</v>
      </c>
      <c r="T169">
        <v>0</v>
      </c>
      <c r="U169">
        <v>0</v>
      </c>
      <c r="V169">
        <v>8</v>
      </c>
      <c r="W169">
        <v>0</v>
      </c>
      <c r="Y169" s="5" t="str">
        <f t="shared" si="2"/>
        <v>2018-Zach Zenner</v>
      </c>
    </row>
    <row r="170" spans="1:25" ht="19" x14ac:dyDescent="0.25">
      <c r="A170">
        <v>3386</v>
      </c>
      <c r="B170">
        <v>2020</v>
      </c>
      <c r="C170" t="s">
        <v>721</v>
      </c>
      <c r="D170" t="s">
        <v>722</v>
      </c>
      <c r="E170">
        <v>22</v>
      </c>
      <c r="F170" t="s">
        <v>19</v>
      </c>
      <c r="G170" t="s">
        <v>17</v>
      </c>
      <c r="H170" t="s">
        <v>606</v>
      </c>
      <c r="I170" t="s">
        <v>606</v>
      </c>
      <c r="J170">
        <v>11</v>
      </c>
      <c r="K170">
        <v>0</v>
      </c>
      <c r="L170">
        <v>2</v>
      </c>
      <c r="M170">
        <v>0.18</v>
      </c>
      <c r="N170">
        <v>2.88</v>
      </c>
      <c r="O170">
        <v>2</v>
      </c>
      <c r="P170">
        <v>0.18</v>
      </c>
      <c r="Q170">
        <v>2.88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Y170" s="5" t="str">
        <f t="shared" si="2"/>
        <v>2020-AJ Dillon</v>
      </c>
    </row>
    <row r="171" spans="1:25" ht="19" x14ac:dyDescent="0.25">
      <c r="A171">
        <v>3387</v>
      </c>
      <c r="B171">
        <v>2020</v>
      </c>
      <c r="C171" t="s">
        <v>110</v>
      </c>
      <c r="D171" t="s">
        <v>723</v>
      </c>
      <c r="E171">
        <v>26</v>
      </c>
      <c r="F171" t="s">
        <v>19</v>
      </c>
      <c r="G171" t="s">
        <v>17</v>
      </c>
      <c r="H171" t="s">
        <v>606</v>
      </c>
      <c r="I171" t="s">
        <v>606</v>
      </c>
      <c r="J171">
        <v>14</v>
      </c>
      <c r="K171">
        <v>14</v>
      </c>
      <c r="L171">
        <v>13</v>
      </c>
      <c r="M171">
        <v>0.93</v>
      </c>
      <c r="N171">
        <v>14.88</v>
      </c>
      <c r="O171">
        <v>13</v>
      </c>
      <c r="P171">
        <v>0.93</v>
      </c>
      <c r="Q171">
        <v>14.88</v>
      </c>
      <c r="R171">
        <v>4</v>
      </c>
      <c r="S171">
        <v>7</v>
      </c>
      <c r="T171">
        <v>12</v>
      </c>
      <c r="U171">
        <v>12</v>
      </c>
      <c r="V171">
        <v>16</v>
      </c>
      <c r="W171">
        <v>16</v>
      </c>
      <c r="X171">
        <v>1</v>
      </c>
      <c r="Y171" s="5" t="str">
        <f t="shared" si="2"/>
        <v>2020-Aaron Jones</v>
      </c>
    </row>
    <row r="172" spans="1:25" ht="19" x14ac:dyDescent="0.25">
      <c r="A172">
        <v>3404</v>
      </c>
      <c r="B172">
        <v>2020</v>
      </c>
      <c r="C172" t="s">
        <v>238</v>
      </c>
      <c r="D172" t="s">
        <v>724</v>
      </c>
      <c r="E172">
        <v>23</v>
      </c>
      <c r="F172" t="s">
        <v>19</v>
      </c>
      <c r="G172" t="s">
        <v>17</v>
      </c>
      <c r="H172" t="s">
        <v>606</v>
      </c>
      <c r="I172" t="s">
        <v>606</v>
      </c>
      <c r="J172">
        <v>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4</v>
      </c>
      <c r="W172">
        <v>0</v>
      </c>
      <c r="Y172" s="5" t="str">
        <f t="shared" si="2"/>
        <v>2020-Dexter Williams</v>
      </c>
    </row>
    <row r="173" spans="1:25" ht="19" x14ac:dyDescent="0.25">
      <c r="A173">
        <v>3413</v>
      </c>
      <c r="B173">
        <v>2020</v>
      </c>
      <c r="C173" t="s">
        <v>82</v>
      </c>
      <c r="D173" t="s">
        <v>725</v>
      </c>
      <c r="E173">
        <v>25</v>
      </c>
      <c r="F173" t="s">
        <v>19</v>
      </c>
      <c r="G173" t="s">
        <v>17</v>
      </c>
      <c r="H173" t="s">
        <v>606</v>
      </c>
      <c r="I173" t="s">
        <v>606</v>
      </c>
      <c r="J173">
        <v>14</v>
      </c>
      <c r="K173">
        <v>3</v>
      </c>
      <c r="L173">
        <v>6</v>
      </c>
      <c r="M173">
        <v>0.43</v>
      </c>
      <c r="N173">
        <v>6.88</v>
      </c>
      <c r="O173">
        <v>6</v>
      </c>
      <c r="P173">
        <v>0.43</v>
      </c>
      <c r="Q173">
        <v>6.88</v>
      </c>
      <c r="R173">
        <v>4</v>
      </c>
      <c r="S173">
        <v>5</v>
      </c>
      <c r="T173">
        <v>5.76</v>
      </c>
      <c r="U173">
        <v>5.76</v>
      </c>
      <c r="V173">
        <v>14</v>
      </c>
      <c r="W173">
        <v>2</v>
      </c>
      <c r="Y173" s="5" t="str">
        <f t="shared" si="2"/>
        <v>2020-Jamaal Williams</v>
      </c>
    </row>
    <row r="174" spans="1:25" ht="19" x14ac:dyDescent="0.25">
      <c r="A174">
        <v>3449</v>
      </c>
      <c r="B174">
        <v>2020</v>
      </c>
      <c r="C174" t="s">
        <v>319</v>
      </c>
      <c r="D174" t="s">
        <v>726</v>
      </c>
      <c r="E174">
        <v>27</v>
      </c>
      <c r="F174" t="s">
        <v>19</v>
      </c>
      <c r="G174" t="s">
        <v>17</v>
      </c>
      <c r="H174" t="s">
        <v>606</v>
      </c>
      <c r="I174" t="s">
        <v>606</v>
      </c>
      <c r="J174">
        <v>8</v>
      </c>
      <c r="K174">
        <v>0</v>
      </c>
      <c r="L174">
        <v>1</v>
      </c>
      <c r="M174">
        <v>0.12</v>
      </c>
      <c r="N174">
        <v>1.92</v>
      </c>
      <c r="O174">
        <v>1</v>
      </c>
      <c r="P174">
        <v>0.12</v>
      </c>
      <c r="Q174">
        <v>1.92</v>
      </c>
      <c r="R174">
        <v>4</v>
      </c>
      <c r="S174">
        <v>0</v>
      </c>
      <c r="T174">
        <v>0</v>
      </c>
      <c r="U174">
        <v>0</v>
      </c>
      <c r="V174">
        <v>4</v>
      </c>
      <c r="W174">
        <v>0</v>
      </c>
      <c r="Y174" s="5" t="str">
        <f t="shared" si="2"/>
        <v>2020-Tyler Ervin</v>
      </c>
    </row>
    <row r="175" spans="1:25" ht="19" x14ac:dyDescent="0.25">
      <c r="A175">
        <v>3455</v>
      </c>
      <c r="B175">
        <v>2019</v>
      </c>
      <c r="C175" t="s">
        <v>110</v>
      </c>
      <c r="D175" t="s">
        <v>723</v>
      </c>
      <c r="E175">
        <v>25</v>
      </c>
      <c r="F175" t="s">
        <v>19</v>
      </c>
      <c r="G175" t="s">
        <v>17</v>
      </c>
      <c r="H175" t="s">
        <v>606</v>
      </c>
      <c r="I175" t="s">
        <v>606</v>
      </c>
      <c r="J175">
        <v>16</v>
      </c>
      <c r="K175">
        <v>16</v>
      </c>
      <c r="L175">
        <v>12</v>
      </c>
      <c r="M175">
        <v>0.75</v>
      </c>
      <c r="N175">
        <v>12</v>
      </c>
      <c r="O175">
        <v>12</v>
      </c>
      <c r="P175">
        <v>0.75</v>
      </c>
      <c r="Q175">
        <v>12</v>
      </c>
      <c r="R175">
        <v>3</v>
      </c>
      <c r="S175">
        <v>4.5</v>
      </c>
      <c r="T175">
        <v>8</v>
      </c>
      <c r="U175">
        <v>8</v>
      </c>
      <c r="V175">
        <v>12</v>
      </c>
      <c r="W175">
        <v>8</v>
      </c>
      <c r="X175">
        <v>1</v>
      </c>
      <c r="Y175" s="5" t="str">
        <f t="shared" si="2"/>
        <v>2019-Aaron Jones</v>
      </c>
    </row>
    <row r="176" spans="1:25" ht="19" x14ac:dyDescent="0.25">
      <c r="A176">
        <v>9920</v>
      </c>
      <c r="B176">
        <v>2019</v>
      </c>
      <c r="C176" t="s">
        <v>355</v>
      </c>
      <c r="D176" t="s">
        <v>727</v>
      </c>
      <c r="E176">
        <v>26</v>
      </c>
      <c r="F176" t="s">
        <v>19</v>
      </c>
      <c r="G176" t="s">
        <v>217</v>
      </c>
      <c r="H176" t="s">
        <v>606</v>
      </c>
      <c r="I176" t="s">
        <v>606</v>
      </c>
      <c r="J176">
        <v>15</v>
      </c>
      <c r="K176">
        <v>4</v>
      </c>
      <c r="L176">
        <v>1</v>
      </c>
      <c r="M176">
        <v>7.0000000000000007E-2</v>
      </c>
      <c r="N176">
        <v>1.1200000000000001</v>
      </c>
      <c r="O176">
        <v>1</v>
      </c>
      <c r="P176">
        <v>7.0000000000000007E-2</v>
      </c>
      <c r="Q176">
        <v>1.1200000000000001</v>
      </c>
      <c r="R176">
        <v>4</v>
      </c>
      <c r="S176">
        <v>0</v>
      </c>
      <c r="T176">
        <v>0</v>
      </c>
      <c r="U176">
        <v>0</v>
      </c>
      <c r="V176">
        <v>5</v>
      </c>
      <c r="W176">
        <v>0</v>
      </c>
      <c r="Y176" s="5" t="str">
        <f t="shared" si="2"/>
        <v>2019-Danny Vitale</v>
      </c>
    </row>
    <row r="177" spans="1:25" ht="19" x14ac:dyDescent="0.25">
      <c r="A177">
        <v>3469</v>
      </c>
      <c r="B177">
        <v>2019</v>
      </c>
      <c r="C177" t="s">
        <v>238</v>
      </c>
      <c r="D177" t="s">
        <v>724</v>
      </c>
      <c r="E177">
        <v>22</v>
      </c>
      <c r="F177" t="s">
        <v>19</v>
      </c>
      <c r="G177" t="s">
        <v>17</v>
      </c>
      <c r="H177" t="s">
        <v>606</v>
      </c>
      <c r="I177" t="s">
        <v>606</v>
      </c>
      <c r="J177">
        <v>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Y177" s="5" t="str">
        <f t="shared" si="2"/>
        <v>2019-Dexter Williams</v>
      </c>
    </row>
    <row r="178" spans="1:25" ht="19" x14ac:dyDescent="0.25">
      <c r="A178">
        <v>3475</v>
      </c>
      <c r="B178">
        <v>2019</v>
      </c>
      <c r="C178" t="s">
        <v>82</v>
      </c>
      <c r="D178" t="s">
        <v>725</v>
      </c>
      <c r="E178">
        <v>24</v>
      </c>
      <c r="F178" t="s">
        <v>19</v>
      </c>
      <c r="G178" t="s">
        <v>17</v>
      </c>
      <c r="H178" t="s">
        <v>606</v>
      </c>
      <c r="I178" t="s">
        <v>606</v>
      </c>
      <c r="J178">
        <v>14</v>
      </c>
      <c r="K178">
        <v>2</v>
      </c>
      <c r="L178">
        <v>5</v>
      </c>
      <c r="M178">
        <v>0.36</v>
      </c>
      <c r="N178">
        <v>5.76</v>
      </c>
      <c r="O178">
        <v>5</v>
      </c>
      <c r="P178">
        <v>0.36</v>
      </c>
      <c r="Q178">
        <v>5.76</v>
      </c>
      <c r="R178">
        <v>3</v>
      </c>
      <c r="S178">
        <v>5</v>
      </c>
      <c r="T178">
        <v>4</v>
      </c>
      <c r="U178">
        <v>4</v>
      </c>
      <c r="V178">
        <v>16</v>
      </c>
      <c r="W178">
        <v>8</v>
      </c>
      <c r="Y178" s="5" t="str">
        <f t="shared" si="2"/>
        <v>2019-Jamaal Williams</v>
      </c>
    </row>
    <row r="179" spans="1:25" ht="19" x14ac:dyDescent="0.25">
      <c r="A179">
        <v>9909</v>
      </c>
      <c r="B179">
        <v>2019</v>
      </c>
      <c r="C179" t="s">
        <v>182</v>
      </c>
      <c r="D179" t="s">
        <v>672</v>
      </c>
      <c r="E179">
        <v>23</v>
      </c>
      <c r="F179" t="s">
        <v>19</v>
      </c>
      <c r="G179" t="s">
        <v>673</v>
      </c>
      <c r="H179" t="s">
        <v>606</v>
      </c>
      <c r="I179" t="s">
        <v>606</v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2</v>
      </c>
      <c r="W179">
        <v>0</v>
      </c>
      <c r="Y179" s="5" t="str">
        <f t="shared" si="2"/>
        <v>2019-Tra Carson</v>
      </c>
    </row>
    <row r="180" spans="1:25" ht="19" x14ac:dyDescent="0.25">
      <c r="A180">
        <v>9910</v>
      </c>
      <c r="B180">
        <v>2019</v>
      </c>
      <c r="C180" t="s">
        <v>182</v>
      </c>
      <c r="D180" t="s">
        <v>672</v>
      </c>
      <c r="E180">
        <v>23</v>
      </c>
      <c r="F180" t="s">
        <v>19</v>
      </c>
      <c r="G180" t="s">
        <v>673</v>
      </c>
      <c r="H180" t="s">
        <v>606</v>
      </c>
      <c r="I180" t="s">
        <v>606</v>
      </c>
      <c r="J180">
        <v>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4</v>
      </c>
      <c r="W180">
        <v>0</v>
      </c>
      <c r="Y180" s="5" t="str">
        <f t="shared" si="2"/>
        <v>2019-Tra Carson</v>
      </c>
    </row>
    <row r="181" spans="1:25" ht="19" x14ac:dyDescent="0.25">
      <c r="A181">
        <v>3497</v>
      </c>
      <c r="B181">
        <v>2018</v>
      </c>
      <c r="C181" t="s">
        <v>110</v>
      </c>
      <c r="D181" t="s">
        <v>723</v>
      </c>
      <c r="E181">
        <v>24</v>
      </c>
      <c r="F181" t="s">
        <v>19</v>
      </c>
      <c r="G181" t="s">
        <v>17</v>
      </c>
      <c r="H181" t="s">
        <v>606</v>
      </c>
      <c r="I181" t="s">
        <v>606</v>
      </c>
      <c r="J181">
        <v>12</v>
      </c>
      <c r="K181">
        <v>8</v>
      </c>
      <c r="L181">
        <v>6</v>
      </c>
      <c r="M181">
        <v>0.5</v>
      </c>
      <c r="N181">
        <v>8</v>
      </c>
      <c r="O181">
        <v>6</v>
      </c>
      <c r="P181">
        <v>0.5</v>
      </c>
      <c r="Q181">
        <v>8</v>
      </c>
      <c r="R181">
        <v>2</v>
      </c>
      <c r="S181">
        <v>3</v>
      </c>
      <c r="T181">
        <v>4</v>
      </c>
      <c r="U181">
        <v>4</v>
      </c>
      <c r="V181">
        <v>12</v>
      </c>
      <c r="W181">
        <v>4</v>
      </c>
      <c r="X181">
        <v>1</v>
      </c>
      <c r="Y181" s="5" t="str">
        <f t="shared" si="2"/>
        <v>2018-Aaron Jones</v>
      </c>
    </row>
    <row r="182" spans="1:25" ht="19" x14ac:dyDescent="0.25">
      <c r="A182">
        <v>9925</v>
      </c>
      <c r="B182">
        <v>2018</v>
      </c>
      <c r="C182" t="s">
        <v>355</v>
      </c>
      <c r="D182" t="s">
        <v>727</v>
      </c>
      <c r="E182">
        <v>25</v>
      </c>
      <c r="F182" t="s">
        <v>19</v>
      </c>
      <c r="G182" t="s">
        <v>217</v>
      </c>
      <c r="H182" t="s">
        <v>606</v>
      </c>
      <c r="I182" t="s">
        <v>606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3</v>
      </c>
      <c r="S182">
        <v>0</v>
      </c>
      <c r="T182">
        <v>0</v>
      </c>
      <c r="U182">
        <v>0</v>
      </c>
      <c r="V182">
        <v>15</v>
      </c>
      <c r="W182">
        <v>6</v>
      </c>
      <c r="Y182" s="5" t="str">
        <f t="shared" si="2"/>
        <v>2018-Danny Vitale</v>
      </c>
    </row>
    <row r="183" spans="1:25" ht="19" x14ac:dyDescent="0.25">
      <c r="A183">
        <v>11863</v>
      </c>
      <c r="B183">
        <v>2018</v>
      </c>
      <c r="C183" t="s">
        <v>517</v>
      </c>
      <c r="D183" t="s">
        <v>698</v>
      </c>
      <c r="E183">
        <v>24</v>
      </c>
      <c r="F183" t="s">
        <v>19</v>
      </c>
      <c r="G183" t="s">
        <v>17</v>
      </c>
      <c r="H183" t="s">
        <v>606</v>
      </c>
      <c r="I183" t="s">
        <v>606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2</v>
      </c>
      <c r="W183">
        <v>0</v>
      </c>
      <c r="Y183" s="5" t="str">
        <f t="shared" si="2"/>
        <v>2018-Darius Jackson</v>
      </c>
    </row>
    <row r="184" spans="1:25" ht="19" x14ac:dyDescent="0.25">
      <c r="A184">
        <v>3508</v>
      </c>
      <c r="B184">
        <v>2018</v>
      </c>
      <c r="C184" t="s">
        <v>82</v>
      </c>
      <c r="D184" t="s">
        <v>725</v>
      </c>
      <c r="E184">
        <v>23</v>
      </c>
      <c r="F184" t="s">
        <v>19</v>
      </c>
      <c r="G184" t="s">
        <v>17</v>
      </c>
      <c r="H184" t="s">
        <v>606</v>
      </c>
      <c r="I184" t="s">
        <v>606</v>
      </c>
      <c r="J184">
        <v>16</v>
      </c>
      <c r="K184">
        <v>8</v>
      </c>
      <c r="L184">
        <v>4</v>
      </c>
      <c r="M184">
        <v>0.25</v>
      </c>
      <c r="N184">
        <v>4</v>
      </c>
      <c r="O184">
        <v>4</v>
      </c>
      <c r="P184">
        <v>0.25</v>
      </c>
      <c r="Q184">
        <v>4</v>
      </c>
      <c r="R184">
        <v>2</v>
      </c>
      <c r="S184">
        <v>6</v>
      </c>
      <c r="T184">
        <v>6.08</v>
      </c>
      <c r="U184">
        <v>6.08</v>
      </c>
      <c r="V184">
        <v>16</v>
      </c>
      <c r="W184">
        <v>7</v>
      </c>
      <c r="Y184" s="5" t="str">
        <f t="shared" si="2"/>
        <v>2018-Jamaal Williams</v>
      </c>
    </row>
    <row r="185" spans="1:25" ht="19" x14ac:dyDescent="0.25">
      <c r="A185">
        <v>12061</v>
      </c>
      <c r="B185">
        <v>2018</v>
      </c>
      <c r="C185" t="s">
        <v>728</v>
      </c>
      <c r="D185" t="s">
        <v>729</v>
      </c>
      <c r="E185">
        <v>24</v>
      </c>
      <c r="F185" t="s">
        <v>19</v>
      </c>
      <c r="G185" t="s">
        <v>17</v>
      </c>
      <c r="H185" t="s">
        <v>606</v>
      </c>
      <c r="I185" t="s">
        <v>606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Y185" s="5" t="str">
        <f t="shared" si="2"/>
        <v>2018-Lavon Coleman</v>
      </c>
    </row>
    <row r="186" spans="1:25" ht="19" x14ac:dyDescent="0.25">
      <c r="A186">
        <v>3521</v>
      </c>
      <c r="B186">
        <v>2018</v>
      </c>
      <c r="C186" t="s">
        <v>319</v>
      </c>
      <c r="D186" t="s">
        <v>726</v>
      </c>
      <c r="E186">
        <v>25</v>
      </c>
      <c r="F186" t="s">
        <v>19</v>
      </c>
      <c r="G186" t="s">
        <v>17</v>
      </c>
      <c r="H186" t="s">
        <v>606</v>
      </c>
      <c r="I186" t="s">
        <v>606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3</v>
      </c>
      <c r="S186">
        <v>0</v>
      </c>
      <c r="T186">
        <v>0</v>
      </c>
      <c r="U186">
        <v>0</v>
      </c>
      <c r="V186">
        <v>9</v>
      </c>
      <c r="W186">
        <v>0</v>
      </c>
      <c r="Y186" s="5" t="str">
        <f t="shared" si="2"/>
        <v>2018-Tyler Ervin</v>
      </c>
    </row>
    <row r="187" spans="1:25" ht="19" x14ac:dyDescent="0.25">
      <c r="A187">
        <v>3674</v>
      </c>
      <c r="B187">
        <v>2020</v>
      </c>
      <c r="C187" t="s">
        <v>230</v>
      </c>
      <c r="D187" t="s">
        <v>730</v>
      </c>
      <c r="E187">
        <v>24</v>
      </c>
      <c r="F187" t="s">
        <v>74</v>
      </c>
      <c r="G187" t="s">
        <v>17</v>
      </c>
      <c r="H187" t="s">
        <v>606</v>
      </c>
      <c r="I187" t="s">
        <v>606</v>
      </c>
      <c r="J187">
        <v>14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</v>
      </c>
      <c r="S187">
        <v>0</v>
      </c>
      <c r="T187">
        <v>0</v>
      </c>
      <c r="U187">
        <v>0</v>
      </c>
      <c r="V187">
        <v>16</v>
      </c>
      <c r="W187">
        <v>0</v>
      </c>
      <c r="Y187" s="5" t="str">
        <f t="shared" si="2"/>
        <v>2020-Buddy Howell</v>
      </c>
    </row>
    <row r="188" spans="1:25" ht="19" x14ac:dyDescent="0.25">
      <c r="A188">
        <v>3675</v>
      </c>
      <c r="B188">
        <v>2020</v>
      </c>
      <c r="C188" t="s">
        <v>173</v>
      </c>
      <c r="D188" t="s">
        <v>731</v>
      </c>
      <c r="E188">
        <v>26</v>
      </c>
      <c r="F188" t="s">
        <v>74</v>
      </c>
      <c r="G188" t="s">
        <v>17</v>
      </c>
      <c r="H188" t="s">
        <v>606</v>
      </c>
      <c r="I188" t="s">
        <v>606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</v>
      </c>
      <c r="S188">
        <v>0.66666666666666596</v>
      </c>
      <c r="T188">
        <v>1.76</v>
      </c>
      <c r="U188">
        <v>1.76</v>
      </c>
      <c r="V188">
        <v>9</v>
      </c>
      <c r="W188">
        <v>0</v>
      </c>
      <c r="Y188" s="5" t="str">
        <f t="shared" si="2"/>
        <v>2020-C.J. Prosise</v>
      </c>
    </row>
    <row r="189" spans="1:25" ht="19" x14ac:dyDescent="0.25">
      <c r="A189">
        <v>3682</v>
      </c>
      <c r="B189">
        <v>2020</v>
      </c>
      <c r="C189" t="s">
        <v>732</v>
      </c>
      <c r="D189" t="s">
        <v>733</v>
      </c>
      <c r="E189">
        <v>25</v>
      </c>
      <c r="F189" t="s">
        <v>74</v>
      </c>
      <c r="G189" t="s">
        <v>17</v>
      </c>
      <c r="H189" t="s">
        <v>606</v>
      </c>
      <c r="I189" t="s">
        <v>606</v>
      </c>
      <c r="J189">
        <v>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16</v>
      </c>
      <c r="W189">
        <v>0</v>
      </c>
      <c r="Y189" s="5" t="str">
        <f t="shared" si="2"/>
        <v>2020-Cullen Gillaspia</v>
      </c>
    </row>
    <row r="190" spans="1:25" ht="19" x14ac:dyDescent="0.25">
      <c r="A190">
        <v>3684</v>
      </c>
      <c r="B190">
        <v>2020</v>
      </c>
      <c r="C190" t="s">
        <v>73</v>
      </c>
      <c r="D190" t="s">
        <v>612</v>
      </c>
      <c r="E190">
        <v>29</v>
      </c>
      <c r="F190" t="s">
        <v>74</v>
      </c>
      <c r="G190" t="s">
        <v>17</v>
      </c>
      <c r="H190" t="s">
        <v>606</v>
      </c>
      <c r="I190" t="s">
        <v>606</v>
      </c>
      <c r="J190">
        <v>12</v>
      </c>
      <c r="K190">
        <v>12</v>
      </c>
      <c r="L190">
        <v>6</v>
      </c>
      <c r="M190">
        <v>0.5</v>
      </c>
      <c r="N190">
        <v>8</v>
      </c>
      <c r="O190">
        <v>6</v>
      </c>
      <c r="P190">
        <v>0.5</v>
      </c>
      <c r="Q190">
        <v>8</v>
      </c>
      <c r="R190">
        <v>6</v>
      </c>
      <c r="S190">
        <v>4</v>
      </c>
      <c r="T190">
        <v>6.08</v>
      </c>
      <c r="U190">
        <v>6.08</v>
      </c>
      <c r="V190">
        <v>13</v>
      </c>
      <c r="W190">
        <v>9</v>
      </c>
      <c r="X190">
        <v>1</v>
      </c>
      <c r="Y190" s="5" t="str">
        <f t="shared" si="2"/>
        <v>2020-David Johnson</v>
      </c>
    </row>
    <row r="191" spans="1:25" ht="19" x14ac:dyDescent="0.25">
      <c r="A191">
        <v>3686</v>
      </c>
      <c r="B191">
        <v>2020</v>
      </c>
      <c r="C191" t="s">
        <v>128</v>
      </c>
      <c r="D191" t="s">
        <v>687</v>
      </c>
      <c r="E191">
        <v>27</v>
      </c>
      <c r="F191" t="s">
        <v>74</v>
      </c>
      <c r="G191" t="s">
        <v>17</v>
      </c>
      <c r="H191" t="s">
        <v>606</v>
      </c>
      <c r="I191" t="s">
        <v>606</v>
      </c>
      <c r="J191">
        <v>11</v>
      </c>
      <c r="K191">
        <v>5</v>
      </c>
      <c r="L191">
        <v>3</v>
      </c>
      <c r="M191">
        <v>0.27</v>
      </c>
      <c r="N191">
        <v>4.32</v>
      </c>
      <c r="O191">
        <v>3</v>
      </c>
      <c r="P191">
        <v>0.27</v>
      </c>
      <c r="Q191">
        <v>4.32</v>
      </c>
      <c r="R191">
        <v>6</v>
      </c>
      <c r="S191">
        <v>5.6666666666666599</v>
      </c>
      <c r="T191">
        <v>7.04</v>
      </c>
      <c r="U191">
        <v>7.04</v>
      </c>
      <c r="V191">
        <v>16</v>
      </c>
      <c r="W191">
        <v>2</v>
      </c>
      <c r="Y191" s="5" t="str">
        <f t="shared" si="2"/>
        <v>2020-Duke Johnson</v>
      </c>
    </row>
    <row r="192" spans="1:25" ht="19" x14ac:dyDescent="0.25">
      <c r="A192">
        <v>3717</v>
      </c>
      <c r="B192">
        <v>2020</v>
      </c>
      <c r="C192" t="s">
        <v>432</v>
      </c>
      <c r="D192" t="s">
        <v>734</v>
      </c>
      <c r="E192">
        <v>23</v>
      </c>
      <c r="F192" t="s">
        <v>74</v>
      </c>
      <c r="G192" t="s">
        <v>17</v>
      </c>
      <c r="H192" t="s">
        <v>606</v>
      </c>
      <c r="I192" t="s">
        <v>606</v>
      </c>
      <c r="J192">
        <v>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Y192" s="5" t="str">
        <f t="shared" si="2"/>
        <v>2020-Scottie Phillips</v>
      </c>
    </row>
    <row r="193" spans="1:25" ht="19" x14ac:dyDescent="0.25">
      <c r="A193">
        <v>3734</v>
      </c>
      <c r="B193">
        <v>2019</v>
      </c>
      <c r="C193" t="s">
        <v>230</v>
      </c>
      <c r="D193" t="s">
        <v>730</v>
      </c>
      <c r="E193">
        <v>23</v>
      </c>
      <c r="F193" t="s">
        <v>74</v>
      </c>
      <c r="G193" t="s">
        <v>17</v>
      </c>
      <c r="H193" t="s">
        <v>606</v>
      </c>
      <c r="I193" t="s">
        <v>606</v>
      </c>
      <c r="J193">
        <v>16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15</v>
      </c>
      <c r="W193">
        <v>0</v>
      </c>
      <c r="Y193" s="5" t="str">
        <f t="shared" si="2"/>
        <v>2019-Buddy Howell</v>
      </c>
    </row>
    <row r="194" spans="1:25" ht="19" x14ac:dyDescent="0.25">
      <c r="A194">
        <v>7826</v>
      </c>
      <c r="B194">
        <v>2019</v>
      </c>
      <c r="C194" t="s">
        <v>107</v>
      </c>
      <c r="D194" t="s">
        <v>735</v>
      </c>
      <c r="E194">
        <v>29</v>
      </c>
      <c r="F194" t="s">
        <v>74</v>
      </c>
      <c r="G194" t="s">
        <v>17</v>
      </c>
      <c r="H194" t="s">
        <v>606</v>
      </c>
      <c r="I194" t="s">
        <v>606</v>
      </c>
      <c r="J194">
        <v>16</v>
      </c>
      <c r="K194">
        <v>14</v>
      </c>
      <c r="L194">
        <v>8</v>
      </c>
      <c r="M194">
        <v>0.5</v>
      </c>
      <c r="N194">
        <v>8</v>
      </c>
      <c r="O194">
        <v>8</v>
      </c>
      <c r="P194">
        <v>0.5</v>
      </c>
      <c r="Q194">
        <v>8</v>
      </c>
      <c r="R194">
        <v>5</v>
      </c>
      <c r="S194">
        <v>3.6666666666666599</v>
      </c>
      <c r="T194">
        <v>1.92</v>
      </c>
      <c r="U194">
        <v>1.92</v>
      </c>
      <c r="V194">
        <v>8</v>
      </c>
      <c r="W194">
        <v>2</v>
      </c>
      <c r="X194">
        <v>1</v>
      </c>
      <c r="Y194" s="5" t="str">
        <f t="shared" ref="Y194:Y257" si="3">TRIM(CONCATENATE(B194,"-",C194,))</f>
        <v>2019-Carlos Hyde</v>
      </c>
    </row>
    <row r="195" spans="1:25" ht="19" x14ac:dyDescent="0.25">
      <c r="A195">
        <v>3738</v>
      </c>
      <c r="B195">
        <v>2019</v>
      </c>
      <c r="C195" t="s">
        <v>732</v>
      </c>
      <c r="D195" t="s">
        <v>733</v>
      </c>
      <c r="E195">
        <v>24</v>
      </c>
      <c r="F195" t="s">
        <v>74</v>
      </c>
      <c r="G195" t="s">
        <v>17</v>
      </c>
      <c r="H195" t="s">
        <v>606</v>
      </c>
      <c r="I195" t="s">
        <v>606</v>
      </c>
      <c r="J195">
        <v>16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Y195" s="5" t="str">
        <f t="shared" si="3"/>
        <v>2019-Cullen Gillaspia</v>
      </c>
    </row>
    <row r="196" spans="1:25" ht="19" x14ac:dyDescent="0.25">
      <c r="A196">
        <v>2352</v>
      </c>
      <c r="B196">
        <v>2019</v>
      </c>
      <c r="C196" t="s">
        <v>194</v>
      </c>
      <c r="D196" t="s">
        <v>685</v>
      </c>
      <c r="E196">
        <v>24</v>
      </c>
      <c r="F196" t="s">
        <v>74</v>
      </c>
      <c r="G196" t="s">
        <v>17</v>
      </c>
      <c r="H196" t="s">
        <v>606</v>
      </c>
      <c r="I196" t="s">
        <v>606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0.66666666666666596</v>
      </c>
      <c r="T196">
        <v>0</v>
      </c>
      <c r="U196">
        <v>0</v>
      </c>
      <c r="V196">
        <v>5</v>
      </c>
      <c r="W196">
        <v>0</v>
      </c>
      <c r="Y196" s="5" t="str">
        <f t="shared" si="3"/>
        <v>2019-Dontrell Hilliard</v>
      </c>
    </row>
    <row r="197" spans="1:25" ht="19" x14ac:dyDescent="0.25">
      <c r="A197">
        <v>3741</v>
      </c>
      <c r="B197">
        <v>2019</v>
      </c>
      <c r="C197" t="s">
        <v>128</v>
      </c>
      <c r="D197" t="s">
        <v>687</v>
      </c>
      <c r="E197">
        <v>26</v>
      </c>
      <c r="F197" t="s">
        <v>74</v>
      </c>
      <c r="G197" t="s">
        <v>17</v>
      </c>
      <c r="H197" t="s">
        <v>606</v>
      </c>
      <c r="I197" t="s">
        <v>606</v>
      </c>
      <c r="J197">
        <v>16</v>
      </c>
      <c r="K197">
        <v>2</v>
      </c>
      <c r="L197">
        <v>7</v>
      </c>
      <c r="M197">
        <v>0.44</v>
      </c>
      <c r="N197">
        <v>7.04</v>
      </c>
      <c r="O197">
        <v>7</v>
      </c>
      <c r="P197">
        <v>0.44</v>
      </c>
      <c r="Q197">
        <v>7.04</v>
      </c>
      <c r="R197">
        <v>5</v>
      </c>
      <c r="S197">
        <v>5</v>
      </c>
      <c r="T197">
        <v>4</v>
      </c>
      <c r="U197">
        <v>4</v>
      </c>
      <c r="V197">
        <v>16</v>
      </c>
      <c r="W197">
        <v>2</v>
      </c>
      <c r="Y197" s="5" t="str">
        <f t="shared" si="3"/>
        <v>2019-Duke Johnson</v>
      </c>
    </row>
    <row r="198" spans="1:25" ht="19" x14ac:dyDescent="0.25">
      <c r="A198">
        <v>1223</v>
      </c>
      <c r="B198">
        <v>2019</v>
      </c>
      <c r="C198" t="s">
        <v>206</v>
      </c>
      <c r="D198" t="s">
        <v>641</v>
      </c>
      <c r="E198">
        <v>31</v>
      </c>
      <c r="F198" t="s">
        <v>74</v>
      </c>
      <c r="G198" t="s">
        <v>17</v>
      </c>
      <c r="H198" t="s">
        <v>606</v>
      </c>
      <c r="I198" t="s">
        <v>606</v>
      </c>
      <c r="J198">
        <v>11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9</v>
      </c>
      <c r="S198">
        <v>0</v>
      </c>
      <c r="T198">
        <v>0</v>
      </c>
      <c r="U198">
        <v>0</v>
      </c>
      <c r="V198">
        <v>6</v>
      </c>
      <c r="W198">
        <v>0</v>
      </c>
      <c r="Y198" s="5" t="str">
        <f t="shared" si="3"/>
        <v>2019-Taiwan Jones</v>
      </c>
    </row>
    <row r="199" spans="1:25" ht="19" x14ac:dyDescent="0.25">
      <c r="A199">
        <v>12106</v>
      </c>
      <c r="B199">
        <v>2018</v>
      </c>
      <c r="C199" t="s">
        <v>488</v>
      </c>
      <c r="D199" t="s">
        <v>736</v>
      </c>
      <c r="E199">
        <v>27</v>
      </c>
      <c r="F199" t="s">
        <v>74</v>
      </c>
      <c r="G199" t="s">
        <v>17</v>
      </c>
      <c r="H199" t="s">
        <v>606</v>
      </c>
      <c r="I199" t="s">
        <v>606</v>
      </c>
      <c r="J199">
        <v>16</v>
      </c>
      <c r="K199">
        <v>2</v>
      </c>
      <c r="L199">
        <v>5</v>
      </c>
      <c r="M199">
        <v>0.31</v>
      </c>
      <c r="N199">
        <v>4.96</v>
      </c>
      <c r="O199">
        <v>5</v>
      </c>
      <c r="P199">
        <v>0.31</v>
      </c>
      <c r="Q199">
        <v>4.96</v>
      </c>
      <c r="R199">
        <v>5</v>
      </c>
      <c r="S199">
        <v>3.3333333333333299</v>
      </c>
      <c r="T199">
        <v>2.88</v>
      </c>
      <c r="U199">
        <v>2.88</v>
      </c>
      <c r="V199">
        <v>11</v>
      </c>
      <c r="W199">
        <v>0</v>
      </c>
      <c r="Y199" s="5" t="str">
        <f t="shared" si="3"/>
        <v>2018-Alfred Blue</v>
      </c>
    </row>
    <row r="200" spans="1:25" ht="19" x14ac:dyDescent="0.25">
      <c r="A200">
        <v>3774</v>
      </c>
      <c r="B200">
        <v>2018</v>
      </c>
      <c r="C200" t="s">
        <v>230</v>
      </c>
      <c r="D200" t="s">
        <v>730</v>
      </c>
      <c r="E200">
        <v>22</v>
      </c>
      <c r="F200" t="s">
        <v>74</v>
      </c>
      <c r="G200" t="s">
        <v>17</v>
      </c>
      <c r="H200" t="s">
        <v>606</v>
      </c>
      <c r="I200" t="s">
        <v>606</v>
      </c>
      <c r="J200">
        <v>15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Y200" s="5" t="str">
        <f t="shared" si="3"/>
        <v>2018-Buddy Howell</v>
      </c>
    </row>
    <row r="201" spans="1:25" ht="19" x14ac:dyDescent="0.25">
      <c r="A201">
        <v>8755</v>
      </c>
      <c r="B201">
        <v>2018</v>
      </c>
      <c r="C201" t="s">
        <v>380</v>
      </c>
      <c r="D201" t="s">
        <v>737</v>
      </c>
      <c r="E201">
        <v>22</v>
      </c>
      <c r="F201" t="s">
        <v>74</v>
      </c>
      <c r="G201" t="s">
        <v>17</v>
      </c>
      <c r="H201" t="s">
        <v>606</v>
      </c>
      <c r="I201" t="s">
        <v>606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</v>
      </c>
      <c r="S201">
        <v>2</v>
      </c>
      <c r="T201">
        <v>3.2</v>
      </c>
      <c r="U201">
        <v>3.2</v>
      </c>
      <c r="V201">
        <v>10</v>
      </c>
      <c r="W201">
        <v>1</v>
      </c>
      <c r="Y201" s="5" t="str">
        <f t="shared" si="3"/>
        <v>2018-D'Onta Foreman</v>
      </c>
    </row>
    <row r="202" spans="1:25" ht="19" x14ac:dyDescent="0.25">
      <c r="A202">
        <v>1771</v>
      </c>
      <c r="B202">
        <v>2018</v>
      </c>
      <c r="C202" t="s">
        <v>585</v>
      </c>
      <c r="D202" t="s">
        <v>661</v>
      </c>
      <c r="E202">
        <v>27</v>
      </c>
      <c r="F202" t="s">
        <v>74</v>
      </c>
      <c r="G202" t="s">
        <v>17</v>
      </c>
      <c r="H202" t="s">
        <v>606</v>
      </c>
      <c r="I202" t="s">
        <v>606</v>
      </c>
      <c r="J202">
        <v>14</v>
      </c>
      <c r="K202">
        <v>14</v>
      </c>
      <c r="L202">
        <v>8</v>
      </c>
      <c r="M202">
        <v>0.56999999999999995</v>
      </c>
      <c r="N202">
        <v>9.1199999999999992</v>
      </c>
      <c r="O202">
        <v>8</v>
      </c>
      <c r="P202">
        <v>0.56999999999999995</v>
      </c>
      <c r="Q202">
        <v>9.1199999999999992</v>
      </c>
      <c r="R202">
        <v>7</v>
      </c>
      <c r="S202">
        <v>7</v>
      </c>
      <c r="T202">
        <v>7.04</v>
      </c>
      <c r="U202">
        <v>7.04</v>
      </c>
      <c r="V202">
        <v>16</v>
      </c>
      <c r="W202">
        <v>13</v>
      </c>
      <c r="X202">
        <v>1</v>
      </c>
      <c r="Y202" s="5" t="str">
        <f t="shared" si="3"/>
        <v>2018-Lamar Miller</v>
      </c>
    </row>
    <row r="203" spans="1:25" ht="19" x14ac:dyDescent="0.25">
      <c r="A203">
        <v>3576</v>
      </c>
      <c r="B203">
        <v>2018</v>
      </c>
      <c r="C203" t="s">
        <v>319</v>
      </c>
      <c r="D203" t="s">
        <v>726</v>
      </c>
      <c r="E203">
        <v>25</v>
      </c>
      <c r="F203" t="s">
        <v>74</v>
      </c>
      <c r="G203" t="s">
        <v>17</v>
      </c>
      <c r="H203" t="s">
        <v>606</v>
      </c>
      <c r="I203" t="s">
        <v>606</v>
      </c>
      <c r="J203">
        <v>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0</v>
      </c>
      <c r="U203">
        <v>0</v>
      </c>
      <c r="V203">
        <v>4</v>
      </c>
      <c r="W203">
        <v>0</v>
      </c>
      <c r="Y203" s="5" t="str">
        <f t="shared" si="3"/>
        <v>2018-Tyler Ervin</v>
      </c>
    </row>
    <row r="204" spans="1:25" ht="19" x14ac:dyDescent="0.25">
      <c r="A204">
        <v>3976</v>
      </c>
      <c r="B204">
        <v>2020</v>
      </c>
      <c r="C204" t="s">
        <v>57</v>
      </c>
      <c r="D204" t="s">
        <v>738</v>
      </c>
      <c r="E204">
        <v>21</v>
      </c>
      <c r="F204" t="s">
        <v>58</v>
      </c>
      <c r="G204" t="s">
        <v>17</v>
      </c>
      <c r="H204" t="s">
        <v>606</v>
      </c>
      <c r="I204" t="s">
        <v>606</v>
      </c>
      <c r="J204">
        <v>15</v>
      </c>
      <c r="K204">
        <v>13</v>
      </c>
      <c r="L204">
        <v>10</v>
      </c>
      <c r="M204">
        <v>0.67</v>
      </c>
      <c r="N204">
        <v>10.72</v>
      </c>
      <c r="O204">
        <v>10</v>
      </c>
      <c r="P204">
        <v>0.67</v>
      </c>
      <c r="Q204">
        <v>10.72</v>
      </c>
      <c r="R204">
        <v>1</v>
      </c>
      <c r="S204">
        <v>10</v>
      </c>
      <c r="T204">
        <v>0</v>
      </c>
      <c r="U204">
        <v>0</v>
      </c>
      <c r="V204">
        <v>0</v>
      </c>
      <c r="W204">
        <v>0</v>
      </c>
      <c r="X204">
        <v>1</v>
      </c>
      <c r="Y204" s="5" t="str">
        <f t="shared" si="3"/>
        <v>2020-Jonathan Taylor</v>
      </c>
    </row>
    <row r="205" spans="1:25" ht="19" x14ac:dyDescent="0.25">
      <c r="A205">
        <v>3978</v>
      </c>
      <c r="B205">
        <v>2020</v>
      </c>
      <c r="C205" t="s">
        <v>150</v>
      </c>
      <c r="D205" t="s">
        <v>739</v>
      </c>
      <c r="E205">
        <v>26</v>
      </c>
      <c r="F205" t="s">
        <v>58</v>
      </c>
      <c r="G205" t="s">
        <v>17</v>
      </c>
      <c r="H205" t="s">
        <v>606</v>
      </c>
      <c r="I205" t="s">
        <v>606</v>
      </c>
      <c r="J205">
        <v>15</v>
      </c>
      <c r="K205">
        <v>0</v>
      </c>
      <c r="L205">
        <v>3</v>
      </c>
      <c r="M205">
        <v>0.2</v>
      </c>
      <c r="N205">
        <v>3.2</v>
      </c>
      <c r="O205">
        <v>3</v>
      </c>
      <c r="P205">
        <v>0.2</v>
      </c>
      <c r="Q205">
        <v>3.2</v>
      </c>
      <c r="R205">
        <v>3</v>
      </c>
      <c r="S205">
        <v>2.5</v>
      </c>
      <c r="T205">
        <v>2.2400000000000002</v>
      </c>
      <c r="U205">
        <v>2.2400000000000002</v>
      </c>
      <c r="V205">
        <v>14</v>
      </c>
      <c r="W205">
        <v>1</v>
      </c>
      <c r="Y205" s="5" t="str">
        <f t="shared" si="3"/>
        <v>2020-Jordan Wilkins</v>
      </c>
    </row>
    <row r="206" spans="1:25" ht="19" x14ac:dyDescent="0.25">
      <c r="A206">
        <v>3990</v>
      </c>
      <c r="B206">
        <v>2020</v>
      </c>
      <c r="C206" t="s">
        <v>104</v>
      </c>
      <c r="D206" t="s">
        <v>740</v>
      </c>
      <c r="E206">
        <v>24</v>
      </c>
      <c r="F206" t="s">
        <v>58</v>
      </c>
      <c r="G206" t="s">
        <v>17</v>
      </c>
      <c r="H206" t="s">
        <v>606</v>
      </c>
      <c r="I206" t="s">
        <v>606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4</v>
      </c>
      <c r="S206">
        <v>6.3333333333333304</v>
      </c>
      <c r="T206">
        <v>9.1199999999999992</v>
      </c>
      <c r="U206">
        <v>9.1199999999999992</v>
      </c>
      <c r="V206">
        <v>14</v>
      </c>
      <c r="W206">
        <v>12</v>
      </c>
      <c r="Y206" s="5" t="str">
        <f t="shared" si="3"/>
        <v>2020-Marlon Mack</v>
      </c>
    </row>
    <row r="207" spans="1:25" ht="19" x14ac:dyDescent="0.25">
      <c r="A207">
        <v>3995</v>
      </c>
      <c r="B207">
        <v>2020</v>
      </c>
      <c r="C207" t="s">
        <v>148</v>
      </c>
      <c r="D207" t="s">
        <v>741</v>
      </c>
      <c r="E207">
        <v>24</v>
      </c>
      <c r="F207" t="s">
        <v>58</v>
      </c>
      <c r="G207" t="s">
        <v>17</v>
      </c>
      <c r="H207" t="s">
        <v>606</v>
      </c>
      <c r="I207" t="s">
        <v>606</v>
      </c>
      <c r="J207">
        <v>16</v>
      </c>
      <c r="K207">
        <v>2</v>
      </c>
      <c r="L207">
        <v>6</v>
      </c>
      <c r="M207">
        <v>0.38</v>
      </c>
      <c r="N207">
        <v>6.08</v>
      </c>
      <c r="O207">
        <v>6</v>
      </c>
      <c r="P207">
        <v>0.38</v>
      </c>
      <c r="Q207">
        <v>6.08</v>
      </c>
      <c r="R207">
        <v>3</v>
      </c>
      <c r="S207">
        <v>6</v>
      </c>
      <c r="T207">
        <v>6.08</v>
      </c>
      <c r="U207">
        <v>6.08</v>
      </c>
      <c r="V207">
        <v>16</v>
      </c>
      <c r="W207">
        <v>2</v>
      </c>
      <c r="Y207" s="5" t="str">
        <f t="shared" si="3"/>
        <v>2020-Nyheim Hines</v>
      </c>
    </row>
    <row r="208" spans="1:25" ht="19" x14ac:dyDescent="0.25">
      <c r="A208">
        <v>3238</v>
      </c>
      <c r="B208">
        <v>2019</v>
      </c>
      <c r="C208" t="s">
        <v>152</v>
      </c>
      <c r="D208" t="s">
        <v>709</v>
      </c>
      <c r="E208">
        <v>25</v>
      </c>
      <c r="F208" t="s">
        <v>58</v>
      </c>
      <c r="G208" t="s">
        <v>17</v>
      </c>
      <c r="H208" t="s">
        <v>606</v>
      </c>
      <c r="I208" t="s">
        <v>606</v>
      </c>
      <c r="J208">
        <v>9</v>
      </c>
      <c r="K208">
        <v>1</v>
      </c>
      <c r="L208">
        <v>2</v>
      </c>
      <c r="M208">
        <v>0.22</v>
      </c>
      <c r="N208">
        <v>3.52</v>
      </c>
      <c r="O208">
        <v>2</v>
      </c>
      <c r="P208">
        <v>0.22</v>
      </c>
      <c r="Q208">
        <v>3.52</v>
      </c>
      <c r="R208">
        <v>3</v>
      </c>
      <c r="S208">
        <v>0.5</v>
      </c>
      <c r="T208">
        <v>0</v>
      </c>
      <c r="U208">
        <v>0</v>
      </c>
      <c r="V208">
        <v>3</v>
      </c>
      <c r="W208">
        <v>0</v>
      </c>
      <c r="Y208" s="5" t="str">
        <f t="shared" si="3"/>
        <v>2019-Jonathan Williams</v>
      </c>
    </row>
    <row r="209" spans="1:25" ht="19" x14ac:dyDescent="0.25">
      <c r="A209">
        <v>4030</v>
      </c>
      <c r="B209">
        <v>2019</v>
      </c>
      <c r="C209" t="s">
        <v>150</v>
      </c>
      <c r="D209" t="s">
        <v>739</v>
      </c>
      <c r="E209">
        <v>25</v>
      </c>
      <c r="F209" t="s">
        <v>58</v>
      </c>
      <c r="G209" t="s">
        <v>17</v>
      </c>
      <c r="H209" t="s">
        <v>606</v>
      </c>
      <c r="I209" t="s">
        <v>606</v>
      </c>
      <c r="J209">
        <v>14</v>
      </c>
      <c r="K209">
        <v>1</v>
      </c>
      <c r="L209">
        <v>2</v>
      </c>
      <c r="M209">
        <v>0.14000000000000001</v>
      </c>
      <c r="N209">
        <v>2.2400000000000002</v>
      </c>
      <c r="O209">
        <v>2</v>
      </c>
      <c r="P209">
        <v>0.14000000000000001</v>
      </c>
      <c r="Q209">
        <v>2.2400000000000002</v>
      </c>
      <c r="R209">
        <v>2</v>
      </c>
      <c r="S209">
        <v>3</v>
      </c>
      <c r="T209">
        <v>3.04</v>
      </c>
      <c r="U209">
        <v>3.04</v>
      </c>
      <c r="V209">
        <v>16</v>
      </c>
      <c r="W209">
        <v>3</v>
      </c>
      <c r="Y209" s="5" t="str">
        <f t="shared" si="3"/>
        <v>2019-Jordan Wilkins</v>
      </c>
    </row>
    <row r="210" spans="1:25" ht="19" x14ac:dyDescent="0.25">
      <c r="A210">
        <v>4039</v>
      </c>
      <c r="B210">
        <v>2019</v>
      </c>
      <c r="C210" t="s">
        <v>104</v>
      </c>
      <c r="D210" t="s">
        <v>740</v>
      </c>
      <c r="E210">
        <v>23</v>
      </c>
      <c r="F210" t="s">
        <v>58</v>
      </c>
      <c r="G210" t="s">
        <v>17</v>
      </c>
      <c r="H210" t="s">
        <v>606</v>
      </c>
      <c r="I210" t="s">
        <v>606</v>
      </c>
      <c r="J210">
        <v>14</v>
      </c>
      <c r="K210">
        <v>12</v>
      </c>
      <c r="L210">
        <v>8</v>
      </c>
      <c r="M210">
        <v>0.56999999999999995</v>
      </c>
      <c r="N210">
        <v>9.1199999999999992</v>
      </c>
      <c r="O210">
        <v>8</v>
      </c>
      <c r="P210">
        <v>0.56999999999999995</v>
      </c>
      <c r="Q210">
        <v>9.1199999999999992</v>
      </c>
      <c r="R210">
        <v>3</v>
      </c>
      <c r="S210">
        <v>5.5</v>
      </c>
      <c r="T210">
        <v>9.2799999999999994</v>
      </c>
      <c r="U210">
        <v>9.2799999999999994</v>
      </c>
      <c r="V210">
        <v>12</v>
      </c>
      <c r="W210">
        <v>10</v>
      </c>
      <c r="X210">
        <v>1</v>
      </c>
      <c r="Y210" s="5" t="str">
        <f t="shared" si="3"/>
        <v>2019-Marlon Mack</v>
      </c>
    </row>
    <row r="211" spans="1:25" ht="19" x14ac:dyDescent="0.25">
      <c r="A211">
        <v>4042</v>
      </c>
      <c r="B211">
        <v>2019</v>
      </c>
      <c r="C211" t="s">
        <v>148</v>
      </c>
      <c r="D211" t="s">
        <v>741</v>
      </c>
      <c r="E211">
        <v>23</v>
      </c>
      <c r="F211" t="s">
        <v>58</v>
      </c>
      <c r="G211" t="s">
        <v>17</v>
      </c>
      <c r="H211" t="s">
        <v>606</v>
      </c>
      <c r="I211" t="s">
        <v>606</v>
      </c>
      <c r="J211">
        <v>16</v>
      </c>
      <c r="K211">
        <v>2</v>
      </c>
      <c r="L211">
        <v>6</v>
      </c>
      <c r="M211">
        <v>0.38</v>
      </c>
      <c r="N211">
        <v>6.08</v>
      </c>
      <c r="O211">
        <v>6</v>
      </c>
      <c r="P211">
        <v>0.38</v>
      </c>
      <c r="Q211">
        <v>6.08</v>
      </c>
      <c r="R211">
        <v>2</v>
      </c>
      <c r="S211">
        <v>6</v>
      </c>
      <c r="T211">
        <v>6.08</v>
      </c>
      <c r="U211">
        <v>6.08</v>
      </c>
      <c r="V211">
        <v>16</v>
      </c>
      <c r="W211">
        <v>4</v>
      </c>
      <c r="Y211" s="5" t="str">
        <f t="shared" si="3"/>
        <v>2019-Nyheim Hines</v>
      </c>
    </row>
    <row r="212" spans="1:25" ht="19" x14ac:dyDescent="0.25">
      <c r="A212">
        <v>12154</v>
      </c>
      <c r="B212">
        <v>2018</v>
      </c>
      <c r="C212" t="s">
        <v>543</v>
      </c>
      <c r="D212" t="s">
        <v>742</v>
      </c>
      <c r="E212">
        <v>28</v>
      </c>
      <c r="F212" t="s">
        <v>58</v>
      </c>
      <c r="G212" t="s">
        <v>17</v>
      </c>
      <c r="H212" t="s">
        <v>606</v>
      </c>
      <c r="I212" t="s">
        <v>606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</v>
      </c>
      <c r="S212">
        <v>2.6666666666666599</v>
      </c>
      <c r="T212">
        <v>2.72</v>
      </c>
      <c r="U212">
        <v>2.72</v>
      </c>
      <c r="V212">
        <v>6</v>
      </c>
      <c r="W212">
        <v>0</v>
      </c>
      <c r="Y212" s="5" t="str">
        <f t="shared" si="3"/>
        <v>2018-Christine Michael</v>
      </c>
    </row>
    <row r="213" spans="1:25" ht="19" x14ac:dyDescent="0.25">
      <c r="A213">
        <v>8774</v>
      </c>
      <c r="B213">
        <v>2018</v>
      </c>
      <c r="C213" t="s">
        <v>368</v>
      </c>
      <c r="D213" t="s">
        <v>743</v>
      </c>
      <c r="E213">
        <v>23</v>
      </c>
      <c r="F213" t="s">
        <v>58</v>
      </c>
      <c r="G213" t="s">
        <v>17</v>
      </c>
      <c r="H213" t="s">
        <v>606</v>
      </c>
      <c r="I213" t="s">
        <v>606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0</v>
      </c>
      <c r="U213">
        <v>0</v>
      </c>
      <c r="V213">
        <v>2</v>
      </c>
      <c r="W213">
        <v>0</v>
      </c>
      <c r="Y213" s="5" t="str">
        <f t="shared" si="3"/>
        <v>2018-Jeremy McNichols</v>
      </c>
    </row>
    <row r="214" spans="1:25" ht="19" x14ac:dyDescent="0.25">
      <c r="A214">
        <v>4065</v>
      </c>
      <c r="B214">
        <v>2018</v>
      </c>
      <c r="C214" t="s">
        <v>150</v>
      </c>
      <c r="D214" t="s">
        <v>739</v>
      </c>
      <c r="E214">
        <v>24</v>
      </c>
      <c r="F214" t="s">
        <v>58</v>
      </c>
      <c r="G214" t="s">
        <v>17</v>
      </c>
      <c r="H214" t="s">
        <v>606</v>
      </c>
      <c r="I214" t="s">
        <v>606</v>
      </c>
      <c r="J214">
        <v>16</v>
      </c>
      <c r="K214">
        <v>3</v>
      </c>
      <c r="L214">
        <v>3</v>
      </c>
      <c r="M214">
        <v>0.19</v>
      </c>
      <c r="N214">
        <v>3.04</v>
      </c>
      <c r="O214">
        <v>3</v>
      </c>
      <c r="P214">
        <v>0.19</v>
      </c>
      <c r="Q214">
        <v>3.04</v>
      </c>
      <c r="R214">
        <v>1</v>
      </c>
      <c r="S214">
        <v>3</v>
      </c>
      <c r="T214">
        <v>0</v>
      </c>
      <c r="U214">
        <v>0</v>
      </c>
      <c r="V214">
        <v>0</v>
      </c>
      <c r="W214">
        <v>0</v>
      </c>
      <c r="Y214" s="5" t="str">
        <f t="shared" si="3"/>
        <v>2018-Jordan Wilkins</v>
      </c>
    </row>
    <row r="215" spans="1:25" ht="19" x14ac:dyDescent="0.25">
      <c r="A215">
        <v>4073</v>
      </c>
      <c r="B215">
        <v>2018</v>
      </c>
      <c r="C215" t="s">
        <v>104</v>
      </c>
      <c r="D215" t="s">
        <v>740</v>
      </c>
      <c r="E215">
        <v>22</v>
      </c>
      <c r="F215" t="s">
        <v>58</v>
      </c>
      <c r="G215" t="s">
        <v>17</v>
      </c>
      <c r="H215" t="s">
        <v>606</v>
      </c>
      <c r="I215" t="s">
        <v>606</v>
      </c>
      <c r="J215">
        <v>12</v>
      </c>
      <c r="K215">
        <v>10</v>
      </c>
      <c r="L215">
        <v>7</v>
      </c>
      <c r="M215">
        <v>0.57999999999999996</v>
      </c>
      <c r="N215">
        <v>9.2799999999999994</v>
      </c>
      <c r="O215">
        <v>7</v>
      </c>
      <c r="P215">
        <v>0.57999999999999996</v>
      </c>
      <c r="Q215">
        <v>9.2799999999999994</v>
      </c>
      <c r="R215">
        <v>2</v>
      </c>
      <c r="S215">
        <v>4</v>
      </c>
      <c r="T215">
        <v>4.6399999999999997</v>
      </c>
      <c r="U215">
        <v>4.6399999999999997</v>
      </c>
      <c r="V215">
        <v>14</v>
      </c>
      <c r="W215">
        <v>0</v>
      </c>
      <c r="X215">
        <v>1</v>
      </c>
      <c r="Y215" s="5" t="str">
        <f t="shared" si="3"/>
        <v>2018-Marlon Mack</v>
      </c>
    </row>
    <row r="216" spans="1:25" ht="19" x14ac:dyDescent="0.25">
      <c r="A216">
        <v>4076</v>
      </c>
      <c r="B216">
        <v>2018</v>
      </c>
      <c r="C216" t="s">
        <v>148</v>
      </c>
      <c r="D216" t="s">
        <v>741</v>
      </c>
      <c r="E216">
        <v>22</v>
      </c>
      <c r="F216" t="s">
        <v>58</v>
      </c>
      <c r="G216" t="s">
        <v>17</v>
      </c>
      <c r="H216" t="s">
        <v>606</v>
      </c>
      <c r="I216" t="s">
        <v>606</v>
      </c>
      <c r="J216">
        <v>16</v>
      </c>
      <c r="K216">
        <v>4</v>
      </c>
      <c r="L216">
        <v>6</v>
      </c>
      <c r="M216">
        <v>0.38</v>
      </c>
      <c r="N216">
        <v>6.08</v>
      </c>
      <c r="O216">
        <v>6</v>
      </c>
      <c r="P216">
        <v>0.38</v>
      </c>
      <c r="Q216">
        <v>6.08</v>
      </c>
      <c r="R216">
        <v>1</v>
      </c>
      <c r="S216">
        <v>6</v>
      </c>
      <c r="T216">
        <v>0</v>
      </c>
      <c r="U216">
        <v>0</v>
      </c>
      <c r="V216">
        <v>0</v>
      </c>
      <c r="W216">
        <v>0</v>
      </c>
      <c r="Y216" s="5" t="str">
        <f t="shared" si="3"/>
        <v>2018-Nyheim Hines</v>
      </c>
    </row>
    <row r="217" spans="1:25" ht="19" x14ac:dyDescent="0.25">
      <c r="A217">
        <v>10934</v>
      </c>
      <c r="B217">
        <v>2018</v>
      </c>
      <c r="C217" t="s">
        <v>527</v>
      </c>
      <c r="D217" t="s">
        <v>686</v>
      </c>
      <c r="E217">
        <v>29</v>
      </c>
      <c r="F217" t="s">
        <v>58</v>
      </c>
      <c r="G217" t="s">
        <v>17</v>
      </c>
      <c r="H217" t="s">
        <v>606</v>
      </c>
      <c r="I217" t="s">
        <v>606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6</v>
      </c>
      <c r="S217">
        <v>2.6666666666666599</v>
      </c>
      <c r="T217">
        <v>2.72</v>
      </c>
      <c r="U217">
        <v>2.72</v>
      </c>
      <c r="V217">
        <v>6</v>
      </c>
      <c r="W217">
        <v>1</v>
      </c>
      <c r="Y217" s="5" t="str">
        <f t="shared" si="3"/>
        <v>2018-Robert Turbin</v>
      </c>
    </row>
    <row r="218" spans="1:25" ht="19" x14ac:dyDescent="0.25">
      <c r="A218">
        <v>12159</v>
      </c>
      <c r="B218">
        <v>2018</v>
      </c>
      <c r="C218" t="s">
        <v>744</v>
      </c>
      <c r="D218" t="s">
        <v>745</v>
      </c>
      <c r="E218">
        <v>27</v>
      </c>
      <c r="F218" t="s">
        <v>58</v>
      </c>
      <c r="G218" t="s">
        <v>217</v>
      </c>
      <c r="H218" t="s">
        <v>606</v>
      </c>
      <c r="I218" t="s">
        <v>606</v>
      </c>
      <c r="J218">
        <v>12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</v>
      </c>
      <c r="S218">
        <v>0.33333333333333298</v>
      </c>
      <c r="T218">
        <v>0</v>
      </c>
      <c r="U218">
        <v>0</v>
      </c>
      <c r="V218">
        <v>13</v>
      </c>
      <c r="W218">
        <v>3</v>
      </c>
      <c r="Y218" s="5" t="str">
        <f t="shared" si="3"/>
        <v>2018-Ryan Hewitt</v>
      </c>
    </row>
    <row r="219" spans="1:25" ht="19" x14ac:dyDescent="0.25">
      <c r="A219">
        <v>4278</v>
      </c>
      <c r="B219">
        <v>2020</v>
      </c>
      <c r="C219" t="s">
        <v>746</v>
      </c>
      <c r="D219" t="s">
        <v>747</v>
      </c>
      <c r="E219">
        <v>33</v>
      </c>
      <c r="F219" t="s">
        <v>31</v>
      </c>
      <c r="G219" t="s">
        <v>217</v>
      </c>
      <c r="H219" t="s">
        <v>606</v>
      </c>
      <c r="I219" t="s">
        <v>606</v>
      </c>
      <c r="J219">
        <v>8</v>
      </c>
      <c r="K219">
        <v>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6</v>
      </c>
      <c r="S219">
        <v>1.6666666666666601</v>
      </c>
      <c r="T219">
        <v>0.96</v>
      </c>
      <c r="U219">
        <v>0.96</v>
      </c>
      <c r="V219">
        <v>16</v>
      </c>
      <c r="W219">
        <v>5</v>
      </c>
      <c r="X219">
        <v>1</v>
      </c>
      <c r="Y219" s="5" t="str">
        <f t="shared" si="3"/>
        <v>2020-Bruce Miller</v>
      </c>
    </row>
    <row r="220" spans="1:25" ht="19" x14ac:dyDescent="0.25">
      <c r="A220">
        <v>4285</v>
      </c>
      <c r="B220">
        <v>2020</v>
      </c>
      <c r="C220" t="s">
        <v>157</v>
      </c>
      <c r="D220" t="s">
        <v>748</v>
      </c>
      <c r="E220">
        <v>30</v>
      </c>
      <c r="F220" t="s">
        <v>31</v>
      </c>
      <c r="G220" t="s">
        <v>17</v>
      </c>
      <c r="H220" t="s">
        <v>606</v>
      </c>
      <c r="I220" t="s">
        <v>606</v>
      </c>
      <c r="J220">
        <v>8</v>
      </c>
      <c r="K220">
        <v>0</v>
      </c>
      <c r="L220">
        <v>1</v>
      </c>
      <c r="M220">
        <v>0.12</v>
      </c>
      <c r="N220">
        <v>1.92</v>
      </c>
      <c r="O220">
        <v>1</v>
      </c>
      <c r="P220">
        <v>0.12</v>
      </c>
      <c r="Q220">
        <v>1.92</v>
      </c>
      <c r="R220">
        <v>8</v>
      </c>
      <c r="S220">
        <v>4.3333333333333304</v>
      </c>
      <c r="T220">
        <v>5.76</v>
      </c>
      <c r="U220">
        <v>5.76</v>
      </c>
      <c r="V220">
        <v>11</v>
      </c>
      <c r="W220">
        <v>0</v>
      </c>
      <c r="Y220" s="5" t="str">
        <f t="shared" si="3"/>
        <v>2020-Chris Thompson</v>
      </c>
    </row>
    <row r="221" spans="1:25" ht="19" x14ac:dyDescent="0.25">
      <c r="A221">
        <v>4287</v>
      </c>
      <c r="B221">
        <v>2020</v>
      </c>
      <c r="C221" t="s">
        <v>463</v>
      </c>
      <c r="D221" t="s">
        <v>749</v>
      </c>
      <c r="E221">
        <v>24</v>
      </c>
      <c r="F221" t="s">
        <v>31</v>
      </c>
      <c r="G221" t="s">
        <v>17</v>
      </c>
      <c r="H221" t="s">
        <v>606</v>
      </c>
      <c r="I221" t="s">
        <v>606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3</v>
      </c>
      <c r="W221">
        <v>0</v>
      </c>
      <c r="Y221" s="5" t="str">
        <f t="shared" si="3"/>
        <v>2020-Craig Reynolds</v>
      </c>
    </row>
    <row r="222" spans="1:25" ht="19" x14ac:dyDescent="0.25">
      <c r="A222">
        <v>4295</v>
      </c>
      <c r="B222">
        <v>2020</v>
      </c>
      <c r="C222" t="s">
        <v>198</v>
      </c>
      <c r="D222" t="s">
        <v>750</v>
      </c>
      <c r="E222">
        <v>26</v>
      </c>
      <c r="F222" t="s">
        <v>31</v>
      </c>
      <c r="G222" t="s">
        <v>17</v>
      </c>
      <c r="H222" t="s">
        <v>606</v>
      </c>
      <c r="I222" t="s">
        <v>606</v>
      </c>
      <c r="J222">
        <v>14</v>
      </c>
      <c r="K222">
        <v>2</v>
      </c>
      <c r="L222">
        <v>1</v>
      </c>
      <c r="M222">
        <v>7.0000000000000007E-2</v>
      </c>
      <c r="N222">
        <v>1.1200000000000001</v>
      </c>
      <c r="O222">
        <v>1</v>
      </c>
      <c r="P222">
        <v>7.0000000000000007E-2</v>
      </c>
      <c r="Q222">
        <v>1.1200000000000001</v>
      </c>
      <c r="R222">
        <v>4</v>
      </c>
      <c r="S222">
        <v>0.66666666666666596</v>
      </c>
      <c r="T222">
        <v>1.92</v>
      </c>
      <c r="U222">
        <v>1.92</v>
      </c>
      <c r="V222">
        <v>16</v>
      </c>
      <c r="W222">
        <v>0</v>
      </c>
      <c r="Y222" s="5" t="str">
        <f t="shared" si="3"/>
        <v>2020-Dare Ogunbowale</v>
      </c>
    </row>
    <row r="223" spans="1:25" ht="19" x14ac:dyDescent="0.25">
      <c r="A223">
        <v>4298</v>
      </c>
      <c r="B223">
        <v>2020</v>
      </c>
      <c r="C223" t="s">
        <v>207</v>
      </c>
      <c r="D223" t="s">
        <v>751</v>
      </c>
      <c r="E223">
        <v>24</v>
      </c>
      <c r="F223" t="s">
        <v>31</v>
      </c>
      <c r="G223" t="s">
        <v>17</v>
      </c>
      <c r="H223" t="s">
        <v>606</v>
      </c>
      <c r="I223" t="s">
        <v>606</v>
      </c>
      <c r="J223">
        <v>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0</v>
      </c>
      <c r="T223">
        <v>0</v>
      </c>
      <c r="U223">
        <v>0</v>
      </c>
      <c r="V223">
        <v>10</v>
      </c>
      <c r="W223">
        <v>0</v>
      </c>
      <c r="Y223" s="5" t="str">
        <f t="shared" si="3"/>
        <v>2020-Devine Ozigbo</v>
      </c>
    </row>
    <row r="224" spans="1:25" ht="19" x14ac:dyDescent="0.25">
      <c r="A224">
        <v>4306</v>
      </c>
      <c r="B224">
        <v>2020</v>
      </c>
      <c r="C224" t="s">
        <v>30</v>
      </c>
      <c r="D224" t="s">
        <v>752</v>
      </c>
      <c r="E224">
        <v>22</v>
      </c>
      <c r="F224" t="s">
        <v>31</v>
      </c>
      <c r="G224" t="s">
        <v>17</v>
      </c>
      <c r="H224" t="s">
        <v>606</v>
      </c>
      <c r="I224" t="s">
        <v>606</v>
      </c>
      <c r="J224">
        <v>14</v>
      </c>
      <c r="K224">
        <v>14</v>
      </c>
      <c r="L224">
        <v>8</v>
      </c>
      <c r="M224">
        <v>0.56999999999999995</v>
      </c>
      <c r="N224">
        <v>9.1199999999999992</v>
      </c>
      <c r="O224">
        <v>8</v>
      </c>
      <c r="P224">
        <v>0.56999999999999995</v>
      </c>
      <c r="Q224">
        <v>9.1199999999999992</v>
      </c>
      <c r="R224">
        <v>1</v>
      </c>
      <c r="S224">
        <v>8</v>
      </c>
      <c r="T224">
        <v>0</v>
      </c>
      <c r="U224">
        <v>0</v>
      </c>
      <c r="V224">
        <v>0</v>
      </c>
      <c r="W224">
        <v>0</v>
      </c>
      <c r="X224">
        <v>1</v>
      </c>
      <c r="Y224" s="5" t="str">
        <f t="shared" si="3"/>
        <v>2020-James Robinson</v>
      </c>
    </row>
    <row r="225" spans="1:25" ht="19" x14ac:dyDescent="0.25">
      <c r="A225">
        <v>4326</v>
      </c>
      <c r="B225">
        <v>2020</v>
      </c>
      <c r="C225" t="s">
        <v>753</v>
      </c>
      <c r="D225" t="s">
        <v>754</v>
      </c>
      <c r="E225">
        <v>24</v>
      </c>
      <c r="F225" t="s">
        <v>31</v>
      </c>
      <c r="G225" t="s">
        <v>17</v>
      </c>
      <c r="H225" t="s">
        <v>606</v>
      </c>
      <c r="I225" t="s">
        <v>606</v>
      </c>
      <c r="J225">
        <v>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Y225" s="5" t="str">
        <f t="shared" si="3"/>
        <v>2020-Nathan Cottrell</v>
      </c>
    </row>
    <row r="226" spans="1:25" ht="19" x14ac:dyDescent="0.25">
      <c r="A226">
        <v>3580</v>
      </c>
      <c r="B226">
        <v>2020</v>
      </c>
      <c r="C226" t="s">
        <v>319</v>
      </c>
      <c r="D226" t="s">
        <v>726</v>
      </c>
      <c r="E226">
        <v>27</v>
      </c>
      <c r="F226" t="s">
        <v>31</v>
      </c>
      <c r="G226" t="s">
        <v>17</v>
      </c>
      <c r="H226" t="s">
        <v>606</v>
      </c>
      <c r="I226" t="s">
        <v>606</v>
      </c>
      <c r="J226">
        <v>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</v>
      </c>
      <c r="S226">
        <v>0.33333333333333298</v>
      </c>
      <c r="T226">
        <v>1.92</v>
      </c>
      <c r="U226">
        <v>1.92</v>
      </c>
      <c r="V226">
        <v>8</v>
      </c>
      <c r="W226">
        <v>0</v>
      </c>
      <c r="Y226" s="5" t="str">
        <f t="shared" si="3"/>
        <v>2020-Tyler Ervin</v>
      </c>
    </row>
    <row r="227" spans="1:25" ht="19" x14ac:dyDescent="0.25">
      <c r="A227">
        <v>4353</v>
      </c>
      <c r="B227">
        <v>2019</v>
      </c>
      <c r="C227" t="s">
        <v>207</v>
      </c>
      <c r="D227" t="s">
        <v>751</v>
      </c>
      <c r="E227">
        <v>23</v>
      </c>
      <c r="F227" t="s">
        <v>31</v>
      </c>
      <c r="G227" t="s">
        <v>17</v>
      </c>
      <c r="H227" t="s">
        <v>606</v>
      </c>
      <c r="I227" t="s">
        <v>606</v>
      </c>
      <c r="J227">
        <v>10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Y227" s="5" t="str">
        <f t="shared" si="3"/>
        <v>2019-Devine Ozigbo</v>
      </c>
    </row>
    <row r="228" spans="1:25" ht="19" x14ac:dyDescent="0.25">
      <c r="A228">
        <v>8783</v>
      </c>
      <c r="B228">
        <v>2019</v>
      </c>
      <c r="C228" t="s">
        <v>368</v>
      </c>
      <c r="D228" t="s">
        <v>743</v>
      </c>
      <c r="E228">
        <v>24</v>
      </c>
      <c r="F228" t="s">
        <v>31</v>
      </c>
      <c r="G228" t="s">
        <v>17</v>
      </c>
      <c r="H228" t="s">
        <v>606</v>
      </c>
      <c r="I228" t="s">
        <v>606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</v>
      </c>
      <c r="S228">
        <v>0</v>
      </c>
      <c r="T228">
        <v>0</v>
      </c>
      <c r="U228">
        <v>0</v>
      </c>
      <c r="V228">
        <v>1</v>
      </c>
      <c r="W228">
        <v>0</v>
      </c>
      <c r="Y228" s="5" t="str">
        <f t="shared" si="3"/>
        <v>2019-Jeremy McNichols</v>
      </c>
    </row>
    <row r="229" spans="1:25" ht="19" x14ac:dyDescent="0.25">
      <c r="A229">
        <v>8462</v>
      </c>
      <c r="B229">
        <v>2019</v>
      </c>
      <c r="C229" t="s">
        <v>103</v>
      </c>
      <c r="D229" t="s">
        <v>755</v>
      </c>
      <c r="E229">
        <v>24</v>
      </c>
      <c r="F229" t="s">
        <v>31</v>
      </c>
      <c r="G229" t="s">
        <v>17</v>
      </c>
      <c r="H229" t="s">
        <v>606</v>
      </c>
      <c r="I229" t="s">
        <v>606</v>
      </c>
      <c r="J229">
        <v>15</v>
      </c>
      <c r="K229">
        <v>15</v>
      </c>
      <c r="L229">
        <v>10</v>
      </c>
      <c r="M229">
        <v>0.67</v>
      </c>
      <c r="N229">
        <v>10.72</v>
      </c>
      <c r="O229">
        <v>10</v>
      </c>
      <c r="P229">
        <v>0.67</v>
      </c>
      <c r="Q229">
        <v>10.72</v>
      </c>
      <c r="R229">
        <v>3</v>
      </c>
      <c r="S229">
        <v>5.5</v>
      </c>
      <c r="T229">
        <v>6.08</v>
      </c>
      <c r="U229">
        <v>6.08</v>
      </c>
      <c r="V229">
        <v>8</v>
      </c>
      <c r="W229">
        <v>8</v>
      </c>
      <c r="X229">
        <v>1</v>
      </c>
      <c r="Y229" s="5" t="str">
        <f t="shared" si="3"/>
        <v>2019-Leonard Fournette</v>
      </c>
    </row>
    <row r="230" spans="1:25" ht="19" x14ac:dyDescent="0.25">
      <c r="A230">
        <v>10069</v>
      </c>
      <c r="B230">
        <v>2019</v>
      </c>
      <c r="C230" t="s">
        <v>159</v>
      </c>
      <c r="D230" t="s">
        <v>756</v>
      </c>
      <c r="E230">
        <v>23</v>
      </c>
      <c r="F230" t="s">
        <v>31</v>
      </c>
      <c r="G230" t="s">
        <v>17</v>
      </c>
      <c r="H230" t="s">
        <v>606</v>
      </c>
      <c r="I230" t="s">
        <v>606</v>
      </c>
      <c r="J230">
        <v>16</v>
      </c>
      <c r="K230">
        <v>1</v>
      </c>
      <c r="L230">
        <v>2</v>
      </c>
      <c r="M230">
        <v>0.12</v>
      </c>
      <c r="N230">
        <v>1.92</v>
      </c>
      <c r="O230">
        <v>2</v>
      </c>
      <c r="P230">
        <v>0.12</v>
      </c>
      <c r="Q230">
        <v>1.92</v>
      </c>
      <c r="R230">
        <v>1</v>
      </c>
      <c r="S230">
        <v>2</v>
      </c>
      <c r="T230">
        <v>0</v>
      </c>
      <c r="U230">
        <v>0</v>
      </c>
      <c r="V230">
        <v>0</v>
      </c>
      <c r="W230">
        <v>0</v>
      </c>
      <c r="Y230" s="5" t="str">
        <f t="shared" si="3"/>
        <v>2019-Ryquell Armstead</v>
      </c>
    </row>
    <row r="231" spans="1:25" ht="19" x14ac:dyDescent="0.25">
      <c r="A231">
        <v>12208</v>
      </c>
      <c r="B231">
        <v>2018</v>
      </c>
      <c r="C231" t="s">
        <v>520</v>
      </c>
      <c r="D231" t="s">
        <v>757</v>
      </c>
      <c r="E231">
        <v>25</v>
      </c>
      <c r="F231" t="s">
        <v>31</v>
      </c>
      <c r="G231" t="s">
        <v>17</v>
      </c>
      <c r="H231" t="s">
        <v>606</v>
      </c>
      <c r="I231" t="s">
        <v>606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</v>
      </c>
      <c r="S231">
        <v>0</v>
      </c>
      <c r="T231">
        <v>0</v>
      </c>
      <c r="U231">
        <v>0</v>
      </c>
      <c r="V231">
        <v>4</v>
      </c>
      <c r="W231">
        <v>0</v>
      </c>
      <c r="Y231" s="5" t="str">
        <f t="shared" si="3"/>
        <v>2018-Brandon Wilds</v>
      </c>
    </row>
    <row r="232" spans="1:25" ht="19" x14ac:dyDescent="0.25">
      <c r="A232">
        <v>12212</v>
      </c>
      <c r="B232">
        <v>2018</v>
      </c>
      <c r="C232" t="s">
        <v>506</v>
      </c>
      <c r="D232" t="s">
        <v>758</v>
      </c>
      <c r="E232">
        <v>27</v>
      </c>
      <c r="F232" t="s">
        <v>31</v>
      </c>
      <c r="G232" t="s">
        <v>17</v>
      </c>
      <c r="H232" t="s">
        <v>606</v>
      </c>
      <c r="I232" t="s">
        <v>606</v>
      </c>
      <c r="J232">
        <v>5</v>
      </c>
      <c r="K232">
        <v>1</v>
      </c>
      <c r="L232">
        <v>1</v>
      </c>
      <c r="M232">
        <v>0.2</v>
      </c>
      <c r="N232">
        <v>3.2</v>
      </c>
      <c r="O232">
        <v>1</v>
      </c>
      <c r="P232">
        <v>0.2</v>
      </c>
      <c r="Q232">
        <v>3.2</v>
      </c>
      <c r="R232">
        <v>4</v>
      </c>
      <c r="S232">
        <v>1</v>
      </c>
      <c r="T232">
        <v>1.92</v>
      </c>
      <c r="U232">
        <v>1.92</v>
      </c>
      <c r="V232">
        <v>16</v>
      </c>
      <c r="W232">
        <v>0</v>
      </c>
      <c r="Y232" s="5" t="str">
        <f t="shared" si="3"/>
        <v>2018-Corey Grant</v>
      </c>
    </row>
    <row r="233" spans="1:25" ht="19" x14ac:dyDescent="0.25">
      <c r="A233">
        <v>12214</v>
      </c>
      <c r="B233">
        <v>2018</v>
      </c>
      <c r="C233" t="s">
        <v>513</v>
      </c>
      <c r="D233" t="s">
        <v>759</v>
      </c>
      <c r="E233">
        <v>24</v>
      </c>
      <c r="F233" t="s">
        <v>31</v>
      </c>
      <c r="G233" t="s">
        <v>17</v>
      </c>
      <c r="H233" t="s">
        <v>606</v>
      </c>
      <c r="I233" t="s">
        <v>606</v>
      </c>
      <c r="J233">
        <v>6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Y233" s="5" t="str">
        <f t="shared" si="3"/>
        <v>2018-David Williams</v>
      </c>
    </row>
    <row r="234" spans="1:25" ht="19" x14ac:dyDescent="0.25">
      <c r="A234">
        <v>12215</v>
      </c>
      <c r="B234">
        <v>2018</v>
      </c>
      <c r="C234" t="s">
        <v>515</v>
      </c>
      <c r="D234" t="s">
        <v>760</v>
      </c>
      <c r="E234">
        <v>32</v>
      </c>
      <c r="F234" t="s">
        <v>31</v>
      </c>
      <c r="G234" t="s">
        <v>17</v>
      </c>
      <c r="H234" t="s">
        <v>606</v>
      </c>
      <c r="I234" t="s">
        <v>606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11</v>
      </c>
      <c r="S234">
        <v>2</v>
      </c>
      <c r="T234">
        <v>2.2400000000000002</v>
      </c>
      <c r="U234">
        <v>2.2400000000000002</v>
      </c>
      <c r="V234">
        <v>14</v>
      </c>
      <c r="W234">
        <v>0</v>
      </c>
      <c r="Y234" s="5" t="str">
        <f t="shared" si="3"/>
        <v>2018-Jamaal Charles</v>
      </c>
    </row>
    <row r="235" spans="1:25" ht="19" x14ac:dyDescent="0.25">
      <c r="A235">
        <v>8465</v>
      </c>
      <c r="B235">
        <v>2018</v>
      </c>
      <c r="C235" t="s">
        <v>103</v>
      </c>
      <c r="D235" t="s">
        <v>755</v>
      </c>
      <c r="E235">
        <v>23</v>
      </c>
      <c r="F235" t="s">
        <v>31</v>
      </c>
      <c r="G235" t="s">
        <v>17</v>
      </c>
      <c r="H235" t="s">
        <v>606</v>
      </c>
      <c r="I235" t="s">
        <v>606</v>
      </c>
      <c r="J235">
        <v>8</v>
      </c>
      <c r="K235">
        <v>8</v>
      </c>
      <c r="L235">
        <v>3</v>
      </c>
      <c r="M235">
        <v>0.38</v>
      </c>
      <c r="N235">
        <v>6.08</v>
      </c>
      <c r="O235">
        <v>3</v>
      </c>
      <c r="P235">
        <v>0.38</v>
      </c>
      <c r="Q235">
        <v>6.08</v>
      </c>
      <c r="R235">
        <v>2</v>
      </c>
      <c r="S235">
        <v>8</v>
      </c>
      <c r="T235">
        <v>9.92</v>
      </c>
      <c r="U235">
        <v>9.92</v>
      </c>
      <c r="V235">
        <v>13</v>
      </c>
      <c r="W235">
        <v>13</v>
      </c>
      <c r="X235">
        <v>1</v>
      </c>
      <c r="Y235" s="5" t="str">
        <f t="shared" si="3"/>
        <v>2018-Leonard Fournette</v>
      </c>
    </row>
    <row r="236" spans="1:25" ht="19" x14ac:dyDescent="0.25">
      <c r="A236">
        <v>1229</v>
      </c>
      <c r="B236">
        <v>2018</v>
      </c>
      <c r="C236" t="s">
        <v>188</v>
      </c>
      <c r="D236" t="s">
        <v>640</v>
      </c>
      <c r="E236">
        <v>25</v>
      </c>
      <c r="F236" t="s">
        <v>31</v>
      </c>
      <c r="G236" t="s">
        <v>17</v>
      </c>
      <c r="H236" t="s">
        <v>606</v>
      </c>
      <c r="I236" t="s">
        <v>606</v>
      </c>
      <c r="J236">
        <v>14</v>
      </c>
      <c r="K236">
        <v>5</v>
      </c>
      <c r="L236">
        <v>5</v>
      </c>
      <c r="M236">
        <v>0.36</v>
      </c>
      <c r="N236">
        <v>5.76</v>
      </c>
      <c r="O236">
        <v>5</v>
      </c>
      <c r="P236">
        <v>0.36</v>
      </c>
      <c r="Q236">
        <v>5.76</v>
      </c>
      <c r="R236">
        <v>4</v>
      </c>
      <c r="S236">
        <v>5</v>
      </c>
      <c r="T236">
        <v>4.8</v>
      </c>
      <c r="U236">
        <v>4.8</v>
      </c>
      <c r="V236">
        <v>10</v>
      </c>
      <c r="W236">
        <v>0</v>
      </c>
      <c r="Y236" s="5" t="str">
        <f t="shared" si="3"/>
        <v>2018-T.J. Yeldon</v>
      </c>
    </row>
    <row r="237" spans="1:25" ht="19" x14ac:dyDescent="0.25">
      <c r="A237">
        <v>12223</v>
      </c>
      <c r="B237">
        <v>2018</v>
      </c>
      <c r="C237" t="s">
        <v>548</v>
      </c>
      <c r="D237" t="s">
        <v>761</v>
      </c>
      <c r="E237">
        <v>28</v>
      </c>
      <c r="F237" t="s">
        <v>31</v>
      </c>
      <c r="G237" t="s">
        <v>217</v>
      </c>
      <c r="H237" t="s">
        <v>606</v>
      </c>
      <c r="I237" t="s">
        <v>606</v>
      </c>
      <c r="J237">
        <v>16</v>
      </c>
      <c r="K237">
        <v>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</v>
      </c>
      <c r="S237">
        <v>0</v>
      </c>
      <c r="T237">
        <v>0</v>
      </c>
      <c r="U237">
        <v>0</v>
      </c>
      <c r="V237">
        <v>16</v>
      </c>
      <c r="W237">
        <v>10</v>
      </c>
      <c r="X237">
        <v>1</v>
      </c>
      <c r="Y237" s="5" t="str">
        <f t="shared" si="3"/>
        <v>2018-Tommy Bohanon</v>
      </c>
    </row>
    <row r="238" spans="1:25" ht="19" x14ac:dyDescent="0.25">
      <c r="A238">
        <v>4567</v>
      </c>
      <c r="B238">
        <v>2020</v>
      </c>
      <c r="C238" t="s">
        <v>256</v>
      </c>
      <c r="D238" t="s">
        <v>762</v>
      </c>
      <c r="E238">
        <v>32</v>
      </c>
      <c r="F238" t="s">
        <v>62</v>
      </c>
      <c r="G238" t="s">
        <v>17</v>
      </c>
      <c r="H238" t="s">
        <v>606</v>
      </c>
      <c r="I238" t="s">
        <v>606</v>
      </c>
      <c r="J238">
        <v>13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10</v>
      </c>
      <c r="S238">
        <v>0.66666666666666596</v>
      </c>
      <c r="T238">
        <v>0</v>
      </c>
      <c r="U238">
        <v>0</v>
      </c>
      <c r="V238">
        <v>16</v>
      </c>
      <c r="W238">
        <v>0</v>
      </c>
      <c r="Y238" s="5" t="str">
        <f t="shared" si="3"/>
        <v>2020-Anthony Sherman</v>
      </c>
    </row>
    <row r="239" spans="1:25" ht="19" x14ac:dyDescent="0.25">
      <c r="A239">
        <v>4580</v>
      </c>
      <c r="B239">
        <v>2020</v>
      </c>
      <c r="C239" t="s">
        <v>61</v>
      </c>
      <c r="D239" t="s">
        <v>763</v>
      </c>
      <c r="E239">
        <v>21</v>
      </c>
      <c r="F239" t="s">
        <v>62</v>
      </c>
      <c r="G239" t="s">
        <v>17</v>
      </c>
      <c r="H239" t="s">
        <v>606</v>
      </c>
      <c r="I239" t="s">
        <v>606</v>
      </c>
      <c r="J239">
        <v>13</v>
      </c>
      <c r="K239">
        <v>13</v>
      </c>
      <c r="L239">
        <v>8</v>
      </c>
      <c r="M239">
        <v>0.62</v>
      </c>
      <c r="N239">
        <v>9.92</v>
      </c>
      <c r="O239">
        <v>8</v>
      </c>
      <c r="P239">
        <v>0.62</v>
      </c>
      <c r="Q239">
        <v>9.92</v>
      </c>
      <c r="R239">
        <v>1</v>
      </c>
      <c r="S239">
        <v>8</v>
      </c>
      <c r="T239">
        <v>0</v>
      </c>
      <c r="U239">
        <v>0</v>
      </c>
      <c r="V239">
        <v>0</v>
      </c>
      <c r="W239">
        <v>0</v>
      </c>
      <c r="X239">
        <v>1</v>
      </c>
      <c r="Y239" s="5" t="str">
        <f t="shared" si="3"/>
        <v>2020-Clyde Edwards-Helaire</v>
      </c>
    </row>
    <row r="240" spans="1:25" ht="19" x14ac:dyDescent="0.25">
      <c r="A240">
        <v>4586</v>
      </c>
      <c r="B240">
        <v>2020</v>
      </c>
      <c r="C240" t="s">
        <v>154</v>
      </c>
      <c r="D240" t="s">
        <v>764</v>
      </c>
      <c r="E240">
        <v>25</v>
      </c>
      <c r="F240" t="s">
        <v>62</v>
      </c>
      <c r="G240" t="s">
        <v>17</v>
      </c>
      <c r="H240" t="s">
        <v>606</v>
      </c>
      <c r="I240" t="s">
        <v>606</v>
      </c>
      <c r="J240">
        <v>16</v>
      </c>
      <c r="K240">
        <v>0</v>
      </c>
      <c r="L240">
        <v>2</v>
      </c>
      <c r="M240">
        <v>0.12</v>
      </c>
      <c r="N240">
        <v>1.92</v>
      </c>
      <c r="O240">
        <v>2</v>
      </c>
      <c r="P240">
        <v>0.12</v>
      </c>
      <c r="Q240">
        <v>1.92</v>
      </c>
      <c r="R240">
        <v>3</v>
      </c>
      <c r="S240">
        <v>2</v>
      </c>
      <c r="T240">
        <v>4</v>
      </c>
      <c r="U240">
        <v>4</v>
      </c>
      <c r="V240">
        <v>12</v>
      </c>
      <c r="W240">
        <v>0</v>
      </c>
      <c r="Y240" s="5" t="str">
        <f t="shared" si="3"/>
        <v>2020-Darrel Williams</v>
      </c>
    </row>
    <row r="241" spans="1:25" ht="19" x14ac:dyDescent="0.25">
      <c r="A241">
        <v>4587</v>
      </c>
      <c r="B241">
        <v>2020</v>
      </c>
      <c r="C241" t="s">
        <v>158</v>
      </c>
      <c r="D241" t="s">
        <v>765</v>
      </c>
      <c r="E241">
        <v>23</v>
      </c>
      <c r="F241" t="s">
        <v>62</v>
      </c>
      <c r="G241" t="s">
        <v>17</v>
      </c>
      <c r="H241" t="s">
        <v>606</v>
      </c>
      <c r="I241" t="s">
        <v>606</v>
      </c>
      <c r="J241">
        <v>14</v>
      </c>
      <c r="K241">
        <v>1</v>
      </c>
      <c r="L241">
        <v>1</v>
      </c>
      <c r="M241">
        <v>7.0000000000000007E-2</v>
      </c>
      <c r="N241">
        <v>1.1200000000000001</v>
      </c>
      <c r="O241">
        <v>1</v>
      </c>
      <c r="P241">
        <v>7.0000000000000007E-2</v>
      </c>
      <c r="Q241">
        <v>1.1200000000000001</v>
      </c>
      <c r="R241">
        <v>2</v>
      </c>
      <c r="S241">
        <v>1</v>
      </c>
      <c r="T241">
        <v>1.28</v>
      </c>
      <c r="U241">
        <v>1.28</v>
      </c>
      <c r="V241">
        <v>12</v>
      </c>
      <c r="W241">
        <v>0</v>
      </c>
      <c r="Y241" s="5" t="str">
        <f t="shared" si="3"/>
        <v>2020-Darwin Thompson</v>
      </c>
    </row>
    <row r="242" spans="1:25" ht="19" x14ac:dyDescent="0.25">
      <c r="A242">
        <v>4632</v>
      </c>
      <c r="B242">
        <v>2019</v>
      </c>
      <c r="C242" t="s">
        <v>256</v>
      </c>
      <c r="D242" t="s">
        <v>762</v>
      </c>
      <c r="E242">
        <v>31</v>
      </c>
      <c r="F242" t="s">
        <v>62</v>
      </c>
      <c r="G242" t="s">
        <v>17</v>
      </c>
      <c r="H242" t="s">
        <v>606</v>
      </c>
      <c r="I242" t="s">
        <v>606</v>
      </c>
      <c r="J242">
        <v>16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9</v>
      </c>
      <c r="S242">
        <v>0.66666666666666596</v>
      </c>
      <c r="T242">
        <v>0.96</v>
      </c>
      <c r="U242">
        <v>0.96</v>
      </c>
      <c r="V242">
        <v>16</v>
      </c>
      <c r="W242">
        <v>1</v>
      </c>
      <c r="Y242" s="5" t="str">
        <f t="shared" si="3"/>
        <v>2019-Anthony Sherman</v>
      </c>
    </row>
    <row r="243" spans="1:25" ht="19" x14ac:dyDescent="0.25">
      <c r="A243">
        <v>10121</v>
      </c>
      <c r="B243">
        <v>2019</v>
      </c>
      <c r="C243" t="s">
        <v>123</v>
      </c>
      <c r="D243" t="s">
        <v>766</v>
      </c>
      <c r="E243">
        <v>27</v>
      </c>
      <c r="F243" t="s">
        <v>62</v>
      </c>
      <c r="G243" t="s">
        <v>17</v>
      </c>
      <c r="H243" t="s">
        <v>606</v>
      </c>
      <c r="I243" t="s">
        <v>606</v>
      </c>
      <c r="J243">
        <v>11</v>
      </c>
      <c r="K243">
        <v>6</v>
      </c>
      <c r="L243">
        <v>6</v>
      </c>
      <c r="M243">
        <v>0.55000000000000004</v>
      </c>
      <c r="N243">
        <v>8.8000000000000007</v>
      </c>
      <c r="O243">
        <v>6</v>
      </c>
      <c r="P243">
        <v>0.55000000000000004</v>
      </c>
      <c r="Q243">
        <v>8.8000000000000007</v>
      </c>
      <c r="R243">
        <v>6</v>
      </c>
      <c r="S243">
        <v>3</v>
      </c>
      <c r="T243">
        <v>4</v>
      </c>
      <c r="U243">
        <v>4</v>
      </c>
      <c r="V243">
        <v>16</v>
      </c>
      <c r="W243">
        <v>3</v>
      </c>
      <c r="Y243" s="5" t="str">
        <f t="shared" si="3"/>
        <v>2019-Damien Williams</v>
      </c>
    </row>
    <row r="244" spans="1:25" ht="19" x14ac:dyDescent="0.25">
      <c r="A244">
        <v>4642</v>
      </c>
      <c r="B244">
        <v>2019</v>
      </c>
      <c r="C244" t="s">
        <v>154</v>
      </c>
      <c r="D244" t="s">
        <v>764</v>
      </c>
      <c r="E244">
        <v>24</v>
      </c>
      <c r="F244" t="s">
        <v>62</v>
      </c>
      <c r="G244" t="s">
        <v>17</v>
      </c>
      <c r="H244" t="s">
        <v>606</v>
      </c>
      <c r="I244" t="s">
        <v>606</v>
      </c>
      <c r="J244">
        <v>12</v>
      </c>
      <c r="K244">
        <v>0</v>
      </c>
      <c r="L244">
        <v>3</v>
      </c>
      <c r="M244">
        <v>0.25</v>
      </c>
      <c r="N244">
        <v>4</v>
      </c>
      <c r="O244">
        <v>3</v>
      </c>
      <c r="P244">
        <v>0.25</v>
      </c>
      <c r="Q244">
        <v>4</v>
      </c>
      <c r="R244">
        <v>2</v>
      </c>
      <c r="S244">
        <v>1</v>
      </c>
      <c r="T244">
        <v>2.72</v>
      </c>
      <c r="U244">
        <v>2.72</v>
      </c>
      <c r="V244">
        <v>6</v>
      </c>
      <c r="W244">
        <v>0</v>
      </c>
      <c r="Y244" s="5" t="str">
        <f t="shared" si="3"/>
        <v>2019-Darrel Williams</v>
      </c>
    </row>
    <row r="245" spans="1:25" ht="19" x14ac:dyDescent="0.25">
      <c r="A245">
        <v>4643</v>
      </c>
      <c r="B245">
        <v>2019</v>
      </c>
      <c r="C245" t="s">
        <v>158</v>
      </c>
      <c r="D245" t="s">
        <v>765</v>
      </c>
      <c r="E245">
        <v>22</v>
      </c>
      <c r="F245" t="s">
        <v>62</v>
      </c>
      <c r="G245" t="s">
        <v>17</v>
      </c>
      <c r="H245" t="s">
        <v>606</v>
      </c>
      <c r="I245" t="s">
        <v>606</v>
      </c>
      <c r="J245">
        <v>12</v>
      </c>
      <c r="K245">
        <v>0</v>
      </c>
      <c r="L245">
        <v>1</v>
      </c>
      <c r="M245">
        <v>0.08</v>
      </c>
      <c r="N245">
        <v>1.28</v>
      </c>
      <c r="O245">
        <v>1</v>
      </c>
      <c r="P245">
        <v>0.08</v>
      </c>
      <c r="Q245">
        <v>1.28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Y245" s="5" t="str">
        <f t="shared" si="3"/>
        <v>2019-Darwin Thompson</v>
      </c>
    </row>
    <row r="246" spans="1:25" ht="19" x14ac:dyDescent="0.25">
      <c r="A246">
        <v>4644</v>
      </c>
      <c r="B246">
        <v>2019</v>
      </c>
      <c r="C246" t="s">
        <v>124</v>
      </c>
      <c r="D246" t="s">
        <v>767</v>
      </c>
      <c r="E246">
        <v>26</v>
      </c>
      <c r="F246" t="s">
        <v>62</v>
      </c>
      <c r="G246" t="s">
        <v>17</v>
      </c>
      <c r="H246" t="s">
        <v>606</v>
      </c>
      <c r="I246" t="s">
        <v>606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4</v>
      </c>
      <c r="S246">
        <v>2.3333333333333299</v>
      </c>
      <c r="T246">
        <v>4</v>
      </c>
      <c r="U246">
        <v>4</v>
      </c>
      <c r="V246">
        <v>16</v>
      </c>
      <c r="W246">
        <v>3</v>
      </c>
      <c r="Y246" s="5" t="str">
        <f t="shared" si="3"/>
        <v>2019-DeAndre Washington</v>
      </c>
    </row>
    <row r="247" spans="1:25" ht="19" x14ac:dyDescent="0.25">
      <c r="A247">
        <v>4656</v>
      </c>
      <c r="B247">
        <v>2019</v>
      </c>
      <c r="C247" t="s">
        <v>106</v>
      </c>
      <c r="D247" t="s">
        <v>768</v>
      </c>
      <c r="E247">
        <v>27</v>
      </c>
      <c r="F247" t="s">
        <v>62</v>
      </c>
      <c r="G247" t="s">
        <v>17</v>
      </c>
      <c r="H247" t="s">
        <v>606</v>
      </c>
      <c r="I247" t="s">
        <v>606</v>
      </c>
      <c r="J247">
        <v>9</v>
      </c>
      <c r="K247">
        <v>2</v>
      </c>
      <c r="L247">
        <v>3</v>
      </c>
      <c r="M247">
        <v>0.33</v>
      </c>
      <c r="N247">
        <v>5.28</v>
      </c>
      <c r="O247">
        <v>3</v>
      </c>
      <c r="P247">
        <v>0.33</v>
      </c>
      <c r="Q247">
        <v>5.28</v>
      </c>
      <c r="R247">
        <v>6</v>
      </c>
      <c r="S247">
        <v>7</v>
      </c>
      <c r="T247">
        <v>8</v>
      </c>
      <c r="U247">
        <v>8</v>
      </c>
      <c r="V247">
        <v>2</v>
      </c>
      <c r="W247">
        <v>2</v>
      </c>
      <c r="Y247" s="5" t="str">
        <f t="shared" si="3"/>
        <v>2019-Le'Veon Bell</v>
      </c>
    </row>
    <row r="248" spans="1:25" ht="19" x14ac:dyDescent="0.25">
      <c r="A248">
        <v>8474</v>
      </c>
      <c r="B248">
        <v>2019</v>
      </c>
      <c r="C248" t="s">
        <v>125</v>
      </c>
      <c r="D248" t="s">
        <v>648</v>
      </c>
      <c r="E248">
        <v>31</v>
      </c>
      <c r="F248" t="s">
        <v>62</v>
      </c>
      <c r="G248" t="s">
        <v>17</v>
      </c>
      <c r="H248" t="s">
        <v>606</v>
      </c>
      <c r="I248" t="s">
        <v>606</v>
      </c>
      <c r="J248">
        <v>13</v>
      </c>
      <c r="K248">
        <v>9</v>
      </c>
      <c r="L248">
        <v>5</v>
      </c>
      <c r="M248">
        <v>0.38</v>
      </c>
      <c r="N248">
        <v>6.08</v>
      </c>
      <c r="O248">
        <v>5</v>
      </c>
      <c r="P248">
        <v>0.38</v>
      </c>
      <c r="Q248">
        <v>6.08</v>
      </c>
      <c r="R248">
        <v>11</v>
      </c>
      <c r="S248">
        <v>9.3333333333333304</v>
      </c>
      <c r="T248">
        <v>4.6399999999999997</v>
      </c>
      <c r="U248">
        <v>4.6399999999999997</v>
      </c>
      <c r="V248">
        <v>14</v>
      </c>
      <c r="W248">
        <v>13</v>
      </c>
      <c r="X248">
        <v>1</v>
      </c>
      <c r="Y248" s="5" t="str">
        <f t="shared" si="3"/>
        <v>2019-LeSean McCoy</v>
      </c>
    </row>
    <row r="249" spans="1:25" ht="19" x14ac:dyDescent="0.25">
      <c r="A249">
        <v>10129</v>
      </c>
      <c r="B249">
        <v>2019</v>
      </c>
      <c r="C249" t="s">
        <v>186</v>
      </c>
      <c r="D249" t="s">
        <v>769</v>
      </c>
      <c r="E249">
        <v>28</v>
      </c>
      <c r="F249" t="s">
        <v>62</v>
      </c>
      <c r="G249" t="s">
        <v>17</v>
      </c>
      <c r="H249" t="s">
        <v>606</v>
      </c>
      <c r="I249" t="s">
        <v>606</v>
      </c>
      <c r="J249">
        <v>3</v>
      </c>
      <c r="K249">
        <v>1</v>
      </c>
      <c r="L249">
        <v>1</v>
      </c>
      <c r="M249">
        <v>0.33</v>
      </c>
      <c r="N249">
        <v>5.28</v>
      </c>
      <c r="O249">
        <v>1</v>
      </c>
      <c r="P249">
        <v>0.33</v>
      </c>
      <c r="Q249">
        <v>5.28</v>
      </c>
      <c r="R249">
        <v>5</v>
      </c>
      <c r="S249">
        <v>5.6666666666666599</v>
      </c>
      <c r="T249">
        <v>4.96</v>
      </c>
      <c r="U249">
        <v>4.96</v>
      </c>
      <c r="V249">
        <v>13</v>
      </c>
      <c r="W249">
        <v>2</v>
      </c>
      <c r="Y249" s="5" t="str">
        <f t="shared" si="3"/>
        <v>2019-Spencer Ware</v>
      </c>
    </row>
    <row r="250" spans="1:25" ht="19" x14ac:dyDescent="0.25">
      <c r="A250">
        <v>4674</v>
      </c>
      <c r="B250">
        <v>2018</v>
      </c>
      <c r="C250" t="s">
        <v>256</v>
      </c>
      <c r="D250" t="s">
        <v>762</v>
      </c>
      <c r="E250">
        <v>30</v>
      </c>
      <c r="F250" t="s">
        <v>62</v>
      </c>
      <c r="G250" t="s">
        <v>17</v>
      </c>
      <c r="H250" t="s">
        <v>606</v>
      </c>
      <c r="I250" t="s">
        <v>606</v>
      </c>
      <c r="J250">
        <v>16</v>
      </c>
      <c r="K250">
        <v>1</v>
      </c>
      <c r="L250">
        <v>1</v>
      </c>
      <c r="M250">
        <v>0.06</v>
      </c>
      <c r="N250">
        <v>0.96</v>
      </c>
      <c r="O250">
        <v>1</v>
      </c>
      <c r="P250">
        <v>0.06</v>
      </c>
      <c r="Q250">
        <v>0.96</v>
      </c>
      <c r="R250">
        <v>8</v>
      </c>
      <c r="S250">
        <v>0.33333333333333298</v>
      </c>
      <c r="T250">
        <v>0.96</v>
      </c>
      <c r="U250">
        <v>0.96</v>
      </c>
      <c r="V250">
        <v>16</v>
      </c>
      <c r="W250">
        <v>3</v>
      </c>
      <c r="Y250" s="5" t="str">
        <f t="shared" si="3"/>
        <v>2018-Anthony Sherman</v>
      </c>
    </row>
    <row r="251" spans="1:25" ht="19" x14ac:dyDescent="0.25">
      <c r="A251">
        <v>12285</v>
      </c>
      <c r="B251">
        <v>2018</v>
      </c>
      <c r="C251" t="s">
        <v>545</v>
      </c>
      <c r="D251" t="s">
        <v>770</v>
      </c>
      <c r="E251">
        <v>27</v>
      </c>
      <c r="F251" t="s">
        <v>62</v>
      </c>
      <c r="G251" t="s">
        <v>17</v>
      </c>
      <c r="H251" t="s">
        <v>606</v>
      </c>
      <c r="I251" t="s">
        <v>606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</v>
      </c>
      <c r="S251">
        <v>4.3333333333333304</v>
      </c>
      <c r="T251">
        <v>2.4</v>
      </c>
      <c r="U251">
        <v>2.4</v>
      </c>
      <c r="V251">
        <v>13</v>
      </c>
      <c r="W251">
        <v>0</v>
      </c>
      <c r="Y251" s="5" t="str">
        <f t="shared" si="3"/>
        <v>2018-Charcandrick West</v>
      </c>
    </row>
    <row r="252" spans="1:25" ht="19" x14ac:dyDescent="0.25">
      <c r="A252">
        <v>10130</v>
      </c>
      <c r="B252">
        <v>2018</v>
      </c>
      <c r="C252" t="s">
        <v>123</v>
      </c>
      <c r="D252" t="s">
        <v>766</v>
      </c>
      <c r="E252">
        <v>26</v>
      </c>
      <c r="F252" t="s">
        <v>62</v>
      </c>
      <c r="G252" t="s">
        <v>17</v>
      </c>
      <c r="H252" t="s">
        <v>606</v>
      </c>
      <c r="I252" t="s">
        <v>606</v>
      </c>
      <c r="J252">
        <v>16</v>
      </c>
      <c r="K252">
        <v>3</v>
      </c>
      <c r="L252">
        <v>4</v>
      </c>
      <c r="M252">
        <v>0.25</v>
      </c>
      <c r="N252">
        <v>4</v>
      </c>
      <c r="O252">
        <v>4</v>
      </c>
      <c r="P252">
        <v>0.25</v>
      </c>
      <c r="Q252">
        <v>4</v>
      </c>
      <c r="R252">
        <v>5</v>
      </c>
      <c r="S252">
        <v>2</v>
      </c>
      <c r="T252">
        <v>2.88</v>
      </c>
      <c r="U252">
        <v>2.88</v>
      </c>
      <c r="V252">
        <v>11</v>
      </c>
      <c r="W252">
        <v>4</v>
      </c>
      <c r="Y252" s="5" t="str">
        <f t="shared" si="3"/>
        <v>2018-Damien Williams</v>
      </c>
    </row>
    <row r="253" spans="1:25" ht="19" x14ac:dyDescent="0.25">
      <c r="A253">
        <v>4682</v>
      </c>
      <c r="B253">
        <v>2018</v>
      </c>
      <c r="C253" t="s">
        <v>154</v>
      </c>
      <c r="D253" t="s">
        <v>764</v>
      </c>
      <c r="E253">
        <v>23</v>
      </c>
      <c r="F253" t="s">
        <v>62</v>
      </c>
      <c r="G253" t="s">
        <v>17</v>
      </c>
      <c r="H253" t="s">
        <v>606</v>
      </c>
      <c r="I253" t="s">
        <v>606</v>
      </c>
      <c r="J253">
        <v>6</v>
      </c>
      <c r="K253">
        <v>0</v>
      </c>
      <c r="L253">
        <v>1</v>
      </c>
      <c r="M253">
        <v>0.17</v>
      </c>
      <c r="N253">
        <v>2.72</v>
      </c>
      <c r="O253">
        <v>1</v>
      </c>
      <c r="P253">
        <v>0.17</v>
      </c>
      <c r="Q253">
        <v>2.72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Y253" s="5" t="str">
        <f t="shared" si="3"/>
        <v>2018-Darrel Williams</v>
      </c>
    </row>
    <row r="254" spans="1:25" ht="19" x14ac:dyDescent="0.25">
      <c r="A254">
        <v>2367</v>
      </c>
      <c r="B254">
        <v>2018</v>
      </c>
      <c r="C254" t="s">
        <v>45</v>
      </c>
      <c r="D254" t="s">
        <v>683</v>
      </c>
      <c r="E254">
        <v>23</v>
      </c>
      <c r="F254" t="s">
        <v>62</v>
      </c>
      <c r="G254" t="s">
        <v>17</v>
      </c>
      <c r="H254" t="s">
        <v>606</v>
      </c>
      <c r="I254" t="s">
        <v>606</v>
      </c>
      <c r="J254">
        <v>11</v>
      </c>
      <c r="K254">
        <v>11</v>
      </c>
      <c r="L254">
        <v>11</v>
      </c>
      <c r="M254">
        <v>1</v>
      </c>
      <c r="N254">
        <v>16</v>
      </c>
      <c r="O254">
        <v>11</v>
      </c>
      <c r="P254">
        <v>1</v>
      </c>
      <c r="Q254">
        <v>16</v>
      </c>
      <c r="R254">
        <v>2</v>
      </c>
      <c r="S254">
        <v>15</v>
      </c>
      <c r="T254">
        <v>15.04</v>
      </c>
      <c r="U254">
        <v>15.04</v>
      </c>
      <c r="V254">
        <v>16</v>
      </c>
      <c r="W254">
        <v>16</v>
      </c>
      <c r="X254">
        <v>1</v>
      </c>
      <c r="Y254" s="5" t="str">
        <f t="shared" si="3"/>
        <v>2018-Kareem Hunt</v>
      </c>
    </row>
    <row r="255" spans="1:25" ht="19" x14ac:dyDescent="0.25">
      <c r="A255">
        <v>10134</v>
      </c>
      <c r="B255">
        <v>2018</v>
      </c>
      <c r="C255" t="s">
        <v>186</v>
      </c>
      <c r="D255" t="s">
        <v>769</v>
      </c>
      <c r="E255">
        <v>27</v>
      </c>
      <c r="F255" t="s">
        <v>62</v>
      </c>
      <c r="G255" t="s">
        <v>17</v>
      </c>
      <c r="H255" t="s">
        <v>606</v>
      </c>
      <c r="I255" t="s">
        <v>606</v>
      </c>
      <c r="J255">
        <v>13</v>
      </c>
      <c r="K255">
        <v>2</v>
      </c>
      <c r="L255">
        <v>4</v>
      </c>
      <c r="M255">
        <v>0.31</v>
      </c>
      <c r="N255">
        <v>4.96</v>
      </c>
      <c r="O255">
        <v>4</v>
      </c>
      <c r="P255">
        <v>0.31</v>
      </c>
      <c r="Q255">
        <v>4.96</v>
      </c>
      <c r="R255">
        <v>4</v>
      </c>
      <c r="S255">
        <v>4.3333333333333304</v>
      </c>
      <c r="T255">
        <v>11.36</v>
      </c>
      <c r="U255">
        <v>11.36</v>
      </c>
      <c r="V255">
        <v>14</v>
      </c>
      <c r="W255">
        <v>14</v>
      </c>
      <c r="Y255" s="5" t="str">
        <f t="shared" si="3"/>
        <v>2018-Spencer Ware</v>
      </c>
    </row>
    <row r="256" spans="1:25" ht="19" x14ac:dyDescent="0.25">
      <c r="A256">
        <v>4872</v>
      </c>
      <c r="B256">
        <v>2020</v>
      </c>
      <c r="C256" t="s">
        <v>54</v>
      </c>
      <c r="D256" t="s">
        <v>771</v>
      </c>
      <c r="E256">
        <v>25</v>
      </c>
      <c r="F256" t="s">
        <v>55</v>
      </c>
      <c r="G256" t="s">
        <v>17</v>
      </c>
      <c r="H256" t="s">
        <v>606</v>
      </c>
      <c r="I256" t="s">
        <v>606</v>
      </c>
      <c r="J256">
        <v>10</v>
      </c>
      <c r="K256">
        <v>10</v>
      </c>
      <c r="L256">
        <v>6</v>
      </c>
      <c r="M256">
        <v>0.6</v>
      </c>
      <c r="N256">
        <v>9.6</v>
      </c>
      <c r="O256">
        <v>6</v>
      </c>
      <c r="P256">
        <v>0.6</v>
      </c>
      <c r="Q256">
        <v>9.6</v>
      </c>
      <c r="R256">
        <v>4</v>
      </c>
      <c r="S256">
        <v>7.6666666666666599</v>
      </c>
      <c r="T256">
        <v>11.04</v>
      </c>
      <c r="U256">
        <v>11.04</v>
      </c>
      <c r="V256">
        <v>16</v>
      </c>
      <c r="W256">
        <v>8</v>
      </c>
      <c r="X256">
        <v>1</v>
      </c>
      <c r="Y256" s="5" t="str">
        <f t="shared" si="3"/>
        <v>2020-Austin Ekeler</v>
      </c>
    </row>
    <row r="257" spans="1:25" ht="19" x14ac:dyDescent="0.25">
      <c r="A257">
        <v>4884</v>
      </c>
      <c r="B257">
        <v>2020</v>
      </c>
      <c r="C257" t="s">
        <v>772</v>
      </c>
      <c r="D257" t="s">
        <v>773</v>
      </c>
      <c r="E257">
        <v>23</v>
      </c>
      <c r="F257" t="s">
        <v>55</v>
      </c>
      <c r="G257" t="s">
        <v>17</v>
      </c>
      <c r="H257" t="s">
        <v>606</v>
      </c>
      <c r="I257" t="s">
        <v>606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Y257" s="5" t="str">
        <f t="shared" si="3"/>
        <v>2020-Darius Bradwell</v>
      </c>
    </row>
    <row r="258" spans="1:25" ht="19" x14ac:dyDescent="0.25">
      <c r="A258">
        <v>4891</v>
      </c>
      <c r="B258">
        <v>2020</v>
      </c>
      <c r="C258" t="s">
        <v>431</v>
      </c>
      <c r="D258" t="s">
        <v>774</v>
      </c>
      <c r="E258">
        <v>23</v>
      </c>
      <c r="F258" t="s">
        <v>55</v>
      </c>
      <c r="G258" t="s">
        <v>217</v>
      </c>
      <c r="H258" t="s">
        <v>606</v>
      </c>
      <c r="I258" t="s">
        <v>606</v>
      </c>
      <c r="J258">
        <v>16</v>
      </c>
      <c r="K258">
        <v>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Y258" s="5" t="str">
        <f t="shared" ref="Y258:Y321" si="4">TRIM(CONCATENATE(B258,"-",C258,))</f>
        <v>2020-Gabe Nabers</v>
      </c>
    </row>
    <row r="259" spans="1:25" ht="19" x14ac:dyDescent="0.25">
      <c r="A259">
        <v>4904</v>
      </c>
      <c r="B259">
        <v>2020</v>
      </c>
      <c r="C259" t="s">
        <v>95</v>
      </c>
      <c r="D259" t="s">
        <v>775</v>
      </c>
      <c r="E259">
        <v>23</v>
      </c>
      <c r="F259" t="s">
        <v>55</v>
      </c>
      <c r="G259" t="s">
        <v>17</v>
      </c>
      <c r="H259" t="s">
        <v>606</v>
      </c>
      <c r="I259" t="s">
        <v>606</v>
      </c>
      <c r="J259">
        <v>14</v>
      </c>
      <c r="K259">
        <v>0</v>
      </c>
      <c r="L259">
        <v>3</v>
      </c>
      <c r="M259">
        <v>0.21</v>
      </c>
      <c r="N259">
        <v>3.36</v>
      </c>
      <c r="O259">
        <v>3</v>
      </c>
      <c r="P259">
        <v>0.21</v>
      </c>
      <c r="Q259">
        <v>3.36</v>
      </c>
      <c r="R259">
        <v>1</v>
      </c>
      <c r="S259">
        <v>3</v>
      </c>
      <c r="T259">
        <v>0</v>
      </c>
      <c r="U259">
        <v>0</v>
      </c>
      <c r="V259">
        <v>0</v>
      </c>
      <c r="W259">
        <v>0</v>
      </c>
      <c r="Y259" s="5" t="str">
        <f t="shared" si="4"/>
        <v>2020-Joshua Kelley</v>
      </c>
    </row>
    <row r="260" spans="1:25" ht="19" x14ac:dyDescent="0.25">
      <c r="A260">
        <v>4906</v>
      </c>
      <c r="B260">
        <v>2020</v>
      </c>
      <c r="C260" t="s">
        <v>164</v>
      </c>
      <c r="D260" t="s">
        <v>776</v>
      </c>
      <c r="E260">
        <v>24</v>
      </c>
      <c r="F260" t="s">
        <v>55</v>
      </c>
      <c r="G260" t="s">
        <v>17</v>
      </c>
      <c r="H260" t="s">
        <v>606</v>
      </c>
      <c r="I260" t="s">
        <v>606</v>
      </c>
      <c r="J260">
        <v>9</v>
      </c>
      <c r="K260">
        <v>4</v>
      </c>
      <c r="L260">
        <v>3</v>
      </c>
      <c r="M260">
        <v>0.33</v>
      </c>
      <c r="N260">
        <v>5.28</v>
      </c>
      <c r="O260">
        <v>3</v>
      </c>
      <c r="P260">
        <v>0.33</v>
      </c>
      <c r="Q260">
        <v>5.28</v>
      </c>
      <c r="R260">
        <v>3</v>
      </c>
      <c r="S260">
        <v>2</v>
      </c>
      <c r="T260">
        <v>2.2400000000000002</v>
      </c>
      <c r="U260">
        <v>2.2400000000000002</v>
      </c>
      <c r="V260">
        <v>7</v>
      </c>
      <c r="W260">
        <v>0</v>
      </c>
      <c r="Y260" s="5" t="str">
        <f t="shared" si="4"/>
        <v>2020-Justin Jackson</v>
      </c>
    </row>
    <row r="261" spans="1:25" ht="19" x14ac:dyDescent="0.25">
      <c r="A261">
        <v>4930</v>
      </c>
      <c r="B261">
        <v>2020</v>
      </c>
      <c r="C261" t="s">
        <v>204</v>
      </c>
      <c r="D261" t="s">
        <v>777</v>
      </c>
      <c r="E261">
        <v>27</v>
      </c>
      <c r="F261" t="s">
        <v>55</v>
      </c>
      <c r="G261" t="s">
        <v>17</v>
      </c>
      <c r="H261" t="s">
        <v>606</v>
      </c>
      <c r="I261" t="s">
        <v>606</v>
      </c>
      <c r="J261">
        <v>6</v>
      </c>
      <c r="K261">
        <v>0</v>
      </c>
      <c r="L261">
        <v>1</v>
      </c>
      <c r="M261">
        <v>0.17</v>
      </c>
      <c r="N261">
        <v>2.72</v>
      </c>
      <c r="O261">
        <v>1</v>
      </c>
      <c r="P261">
        <v>0.17</v>
      </c>
      <c r="Q261">
        <v>2.72</v>
      </c>
      <c r="R261">
        <v>2</v>
      </c>
      <c r="S261">
        <v>0</v>
      </c>
      <c r="T261">
        <v>0</v>
      </c>
      <c r="U261">
        <v>0</v>
      </c>
      <c r="V261">
        <v>3</v>
      </c>
      <c r="W261">
        <v>0</v>
      </c>
      <c r="Y261" s="5" t="str">
        <f t="shared" si="4"/>
        <v>2020-Troymaine Pope</v>
      </c>
    </row>
    <row r="262" spans="1:25" ht="19" x14ac:dyDescent="0.25">
      <c r="A262">
        <v>4937</v>
      </c>
      <c r="B262">
        <v>2019</v>
      </c>
      <c r="C262" t="s">
        <v>54</v>
      </c>
      <c r="D262" t="s">
        <v>771</v>
      </c>
      <c r="E262">
        <v>24</v>
      </c>
      <c r="F262" t="s">
        <v>55</v>
      </c>
      <c r="G262" t="s">
        <v>17</v>
      </c>
      <c r="H262" t="s">
        <v>606</v>
      </c>
      <c r="I262" t="s">
        <v>606</v>
      </c>
      <c r="J262">
        <v>16</v>
      </c>
      <c r="K262">
        <v>8</v>
      </c>
      <c r="L262">
        <v>11</v>
      </c>
      <c r="M262">
        <v>0.69</v>
      </c>
      <c r="N262">
        <v>11.04</v>
      </c>
      <c r="O262">
        <v>11</v>
      </c>
      <c r="P262">
        <v>0.69</v>
      </c>
      <c r="Q262">
        <v>11.04</v>
      </c>
      <c r="R262">
        <v>3</v>
      </c>
      <c r="S262">
        <v>6</v>
      </c>
      <c r="T262">
        <v>9.1199999999999992</v>
      </c>
      <c r="U262">
        <v>9.1199999999999992</v>
      </c>
      <c r="V262">
        <v>14</v>
      </c>
      <c r="W262">
        <v>3</v>
      </c>
      <c r="Y262" s="5" t="str">
        <f t="shared" si="4"/>
        <v>2019-Austin Ekeler</v>
      </c>
    </row>
    <row r="263" spans="1:25" ht="19" x14ac:dyDescent="0.25">
      <c r="A263">
        <v>7550</v>
      </c>
      <c r="B263">
        <v>2019</v>
      </c>
      <c r="C263" t="s">
        <v>220</v>
      </c>
      <c r="D263" t="s">
        <v>778</v>
      </c>
      <c r="E263">
        <v>27</v>
      </c>
      <c r="F263" t="s">
        <v>55</v>
      </c>
      <c r="G263" t="s">
        <v>705</v>
      </c>
      <c r="H263" t="s">
        <v>606</v>
      </c>
      <c r="I263" t="s">
        <v>606</v>
      </c>
      <c r="J263">
        <v>16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</v>
      </c>
      <c r="S263">
        <v>0.33333333333333298</v>
      </c>
      <c r="T263">
        <v>0</v>
      </c>
      <c r="U263">
        <v>0</v>
      </c>
      <c r="V263">
        <v>16</v>
      </c>
      <c r="W263">
        <v>5</v>
      </c>
      <c r="Y263" s="5" t="str">
        <f t="shared" si="4"/>
        <v>2019-Derek Watt</v>
      </c>
    </row>
    <row r="264" spans="1:25" ht="19" x14ac:dyDescent="0.25">
      <c r="A264">
        <v>4957</v>
      </c>
      <c r="B264">
        <v>2019</v>
      </c>
      <c r="C264" t="s">
        <v>164</v>
      </c>
      <c r="D264" t="s">
        <v>776</v>
      </c>
      <c r="E264">
        <v>23</v>
      </c>
      <c r="F264" t="s">
        <v>55</v>
      </c>
      <c r="G264" t="s">
        <v>17</v>
      </c>
      <c r="H264" t="s">
        <v>606</v>
      </c>
      <c r="I264" t="s">
        <v>606</v>
      </c>
      <c r="J264">
        <v>7</v>
      </c>
      <c r="K264">
        <v>0</v>
      </c>
      <c r="L264">
        <v>1</v>
      </c>
      <c r="M264">
        <v>0.14000000000000001</v>
      </c>
      <c r="N264">
        <v>2.2400000000000002</v>
      </c>
      <c r="O264">
        <v>1</v>
      </c>
      <c r="P264">
        <v>0.14000000000000001</v>
      </c>
      <c r="Q264">
        <v>2.2400000000000002</v>
      </c>
      <c r="R264">
        <v>2</v>
      </c>
      <c r="S264">
        <v>3</v>
      </c>
      <c r="T264">
        <v>3.68</v>
      </c>
      <c r="U264">
        <v>3.68</v>
      </c>
      <c r="V264">
        <v>13</v>
      </c>
      <c r="W264">
        <v>1</v>
      </c>
      <c r="Y264" s="5" t="str">
        <f t="shared" si="4"/>
        <v>2019-Justin Jackson</v>
      </c>
    </row>
    <row r="265" spans="1:25" ht="19" x14ac:dyDescent="0.25">
      <c r="A265">
        <v>4959</v>
      </c>
      <c r="B265">
        <v>2019</v>
      </c>
      <c r="C265" t="s">
        <v>130</v>
      </c>
      <c r="D265" t="s">
        <v>779</v>
      </c>
      <c r="E265">
        <v>24</v>
      </c>
      <c r="F265" t="s">
        <v>55</v>
      </c>
      <c r="G265" t="s">
        <v>17</v>
      </c>
      <c r="H265" t="s">
        <v>606</v>
      </c>
      <c r="I265" t="s">
        <v>606</v>
      </c>
      <c r="J265">
        <v>8</v>
      </c>
      <c r="K265">
        <v>2</v>
      </c>
      <c r="L265">
        <v>2</v>
      </c>
      <c r="M265">
        <v>0.25</v>
      </c>
      <c r="N265">
        <v>4</v>
      </c>
      <c r="O265">
        <v>2</v>
      </c>
      <c r="P265">
        <v>0.25</v>
      </c>
      <c r="Q265">
        <v>4</v>
      </c>
      <c r="R265">
        <v>2</v>
      </c>
      <c r="S265">
        <v>1</v>
      </c>
      <c r="T265">
        <v>0</v>
      </c>
      <c r="U265">
        <v>0</v>
      </c>
      <c r="V265">
        <v>3</v>
      </c>
      <c r="W265">
        <v>0</v>
      </c>
      <c r="Y265" s="5" t="str">
        <f t="shared" si="4"/>
        <v>2019-Kalen Ballage</v>
      </c>
    </row>
    <row r="266" spans="1:25" ht="19" x14ac:dyDescent="0.25">
      <c r="A266">
        <v>2951</v>
      </c>
      <c r="B266">
        <v>2019</v>
      </c>
      <c r="C266" t="s">
        <v>59</v>
      </c>
      <c r="D266" t="s">
        <v>702</v>
      </c>
      <c r="E266">
        <v>26</v>
      </c>
      <c r="F266" t="s">
        <v>55</v>
      </c>
      <c r="G266" t="s">
        <v>17</v>
      </c>
      <c r="H266" t="s">
        <v>606</v>
      </c>
      <c r="I266" t="s">
        <v>606</v>
      </c>
      <c r="J266">
        <v>12</v>
      </c>
      <c r="K266">
        <v>11</v>
      </c>
      <c r="L266">
        <v>6</v>
      </c>
      <c r="M266">
        <v>0.5</v>
      </c>
      <c r="N266">
        <v>8</v>
      </c>
      <c r="O266">
        <v>6</v>
      </c>
      <c r="P266">
        <v>0.5</v>
      </c>
      <c r="Q266">
        <v>8</v>
      </c>
      <c r="R266">
        <v>5</v>
      </c>
      <c r="S266">
        <v>10.3333333333333</v>
      </c>
      <c r="T266">
        <v>14.72</v>
      </c>
      <c r="U266">
        <v>14.72</v>
      </c>
      <c r="V266">
        <v>12</v>
      </c>
      <c r="W266">
        <v>12</v>
      </c>
      <c r="X266">
        <v>1</v>
      </c>
      <c r="Y266" s="5" t="str">
        <f t="shared" si="4"/>
        <v>2019-Melvin Gordon</v>
      </c>
    </row>
    <row r="267" spans="1:25" ht="19" x14ac:dyDescent="0.25">
      <c r="A267">
        <v>4973</v>
      </c>
      <c r="B267">
        <v>2019</v>
      </c>
      <c r="C267" t="s">
        <v>204</v>
      </c>
      <c r="D267" t="s">
        <v>777</v>
      </c>
      <c r="E267">
        <v>26</v>
      </c>
      <c r="F267" t="s">
        <v>55</v>
      </c>
      <c r="G267" t="s">
        <v>17</v>
      </c>
      <c r="H267" t="s">
        <v>606</v>
      </c>
      <c r="I267" t="s">
        <v>606</v>
      </c>
      <c r="J267">
        <v>14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Y267" s="5" t="str">
        <f t="shared" si="4"/>
        <v>2019-Troymaine Pope</v>
      </c>
    </row>
    <row r="268" spans="1:25" ht="19" x14ac:dyDescent="0.25">
      <c r="A268">
        <v>4978</v>
      </c>
      <c r="B268">
        <v>2018</v>
      </c>
      <c r="C268" t="s">
        <v>54</v>
      </c>
      <c r="D268" t="s">
        <v>771</v>
      </c>
      <c r="E268">
        <v>23</v>
      </c>
      <c r="F268" t="s">
        <v>55</v>
      </c>
      <c r="G268" t="s">
        <v>17</v>
      </c>
      <c r="H268" t="s">
        <v>606</v>
      </c>
      <c r="I268" t="s">
        <v>606</v>
      </c>
      <c r="J268">
        <v>14</v>
      </c>
      <c r="K268">
        <v>3</v>
      </c>
      <c r="L268">
        <v>8</v>
      </c>
      <c r="M268">
        <v>0.56999999999999995</v>
      </c>
      <c r="N268">
        <v>9.1199999999999992</v>
      </c>
      <c r="O268">
        <v>8</v>
      </c>
      <c r="P268">
        <v>0.56999999999999995</v>
      </c>
      <c r="Q268">
        <v>9.1199999999999992</v>
      </c>
      <c r="R268">
        <v>2</v>
      </c>
      <c r="S268">
        <v>4</v>
      </c>
      <c r="T268">
        <v>4</v>
      </c>
      <c r="U268">
        <v>4</v>
      </c>
      <c r="V268">
        <v>16</v>
      </c>
      <c r="W268">
        <v>0</v>
      </c>
      <c r="Y268" s="5" t="str">
        <f t="shared" si="4"/>
        <v>2018-Austin Ekeler</v>
      </c>
    </row>
    <row r="269" spans="1:25" ht="19" x14ac:dyDescent="0.25">
      <c r="A269">
        <v>7551</v>
      </c>
      <c r="B269">
        <v>2018</v>
      </c>
      <c r="C269" t="s">
        <v>220</v>
      </c>
      <c r="D269" t="s">
        <v>778</v>
      </c>
      <c r="E269">
        <v>26</v>
      </c>
      <c r="F269" t="s">
        <v>55</v>
      </c>
      <c r="G269" t="s">
        <v>217</v>
      </c>
      <c r="H269" t="s">
        <v>606</v>
      </c>
      <c r="I269" t="s">
        <v>606</v>
      </c>
      <c r="J269">
        <v>16</v>
      </c>
      <c r="K269">
        <v>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</v>
      </c>
      <c r="S269">
        <v>0.5</v>
      </c>
      <c r="T269">
        <v>0</v>
      </c>
      <c r="U269">
        <v>0</v>
      </c>
      <c r="V269">
        <v>16</v>
      </c>
      <c r="W269">
        <v>4</v>
      </c>
      <c r="Y269" s="5" t="str">
        <f t="shared" si="4"/>
        <v>2018-Derek Watt</v>
      </c>
    </row>
    <row r="270" spans="1:25" ht="19" x14ac:dyDescent="0.25">
      <c r="A270">
        <v>12332</v>
      </c>
      <c r="B270">
        <v>2018</v>
      </c>
      <c r="C270" t="s">
        <v>509</v>
      </c>
      <c r="D270" t="s">
        <v>780</v>
      </c>
      <c r="E270">
        <v>24</v>
      </c>
      <c r="F270" t="s">
        <v>55</v>
      </c>
      <c r="G270" t="s">
        <v>17</v>
      </c>
      <c r="H270" t="s">
        <v>606</v>
      </c>
      <c r="I270" t="s">
        <v>606</v>
      </c>
      <c r="J270">
        <v>9</v>
      </c>
      <c r="K270">
        <v>0</v>
      </c>
      <c r="L270">
        <v>1</v>
      </c>
      <c r="M270">
        <v>0.11</v>
      </c>
      <c r="N270">
        <v>1.76</v>
      </c>
      <c r="O270">
        <v>1</v>
      </c>
      <c r="P270">
        <v>0.11</v>
      </c>
      <c r="Q270">
        <v>1.76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0</v>
      </c>
      <c r="Y270" s="5" t="str">
        <f t="shared" si="4"/>
        <v>2018-Detrez Newsome</v>
      </c>
    </row>
    <row r="271" spans="1:25" ht="19" x14ac:dyDescent="0.25">
      <c r="A271">
        <v>4991</v>
      </c>
      <c r="B271">
        <v>2018</v>
      </c>
      <c r="C271" t="s">
        <v>164</v>
      </c>
      <c r="D271" t="s">
        <v>776</v>
      </c>
      <c r="E271">
        <v>22</v>
      </c>
      <c r="F271" t="s">
        <v>55</v>
      </c>
      <c r="G271" t="s">
        <v>17</v>
      </c>
      <c r="H271" t="s">
        <v>606</v>
      </c>
      <c r="I271" t="s">
        <v>606</v>
      </c>
      <c r="J271">
        <v>13</v>
      </c>
      <c r="K271">
        <v>1</v>
      </c>
      <c r="L271">
        <v>3</v>
      </c>
      <c r="M271">
        <v>0.23</v>
      </c>
      <c r="N271">
        <v>3.68</v>
      </c>
      <c r="O271">
        <v>3</v>
      </c>
      <c r="P271">
        <v>0.23</v>
      </c>
      <c r="Q271">
        <v>3.68</v>
      </c>
      <c r="R271">
        <v>1</v>
      </c>
      <c r="S271">
        <v>3</v>
      </c>
      <c r="T271">
        <v>0</v>
      </c>
      <c r="U271">
        <v>0</v>
      </c>
      <c r="V271">
        <v>0</v>
      </c>
      <c r="W271">
        <v>0</v>
      </c>
      <c r="Y271" s="5" t="str">
        <f t="shared" si="4"/>
        <v>2018-Justin Jackson</v>
      </c>
    </row>
    <row r="272" spans="1:25" ht="19" x14ac:dyDescent="0.25">
      <c r="A272">
        <v>2953</v>
      </c>
      <c r="B272">
        <v>2018</v>
      </c>
      <c r="C272" t="s">
        <v>59</v>
      </c>
      <c r="D272" t="s">
        <v>702</v>
      </c>
      <c r="E272">
        <v>25</v>
      </c>
      <c r="F272" t="s">
        <v>55</v>
      </c>
      <c r="G272" t="s">
        <v>17</v>
      </c>
      <c r="H272" t="s">
        <v>606</v>
      </c>
      <c r="I272" t="s">
        <v>606</v>
      </c>
      <c r="J272">
        <v>12</v>
      </c>
      <c r="K272">
        <v>12</v>
      </c>
      <c r="L272">
        <v>11</v>
      </c>
      <c r="M272">
        <v>0.92</v>
      </c>
      <c r="N272">
        <v>14.72</v>
      </c>
      <c r="O272">
        <v>11</v>
      </c>
      <c r="P272">
        <v>0.92</v>
      </c>
      <c r="Q272">
        <v>14.72</v>
      </c>
      <c r="R272">
        <v>4</v>
      </c>
      <c r="S272">
        <v>8.3333333333333304</v>
      </c>
      <c r="T272">
        <v>9.92</v>
      </c>
      <c r="U272">
        <v>9.92</v>
      </c>
      <c r="V272">
        <v>16</v>
      </c>
      <c r="W272">
        <v>16</v>
      </c>
      <c r="X272">
        <v>1</v>
      </c>
      <c r="Y272" s="5" t="str">
        <f t="shared" si="4"/>
        <v>2018-Melvin Gordon</v>
      </c>
    </row>
    <row r="273" spans="1:25" ht="19" x14ac:dyDescent="0.25">
      <c r="A273">
        <v>5106</v>
      </c>
      <c r="B273">
        <v>2020</v>
      </c>
      <c r="C273" t="s">
        <v>63</v>
      </c>
      <c r="D273" t="s">
        <v>781</v>
      </c>
      <c r="E273">
        <v>21</v>
      </c>
      <c r="F273" t="s">
        <v>64</v>
      </c>
      <c r="G273" t="s">
        <v>17</v>
      </c>
      <c r="H273" t="s">
        <v>606</v>
      </c>
      <c r="I273" t="s">
        <v>606</v>
      </c>
      <c r="J273">
        <v>13</v>
      </c>
      <c r="K273">
        <v>5</v>
      </c>
      <c r="L273">
        <v>4</v>
      </c>
      <c r="M273">
        <v>0.31</v>
      </c>
      <c r="N273">
        <v>4.96</v>
      </c>
      <c r="O273">
        <v>4</v>
      </c>
      <c r="P273">
        <v>0.31</v>
      </c>
      <c r="Q273">
        <v>4.96</v>
      </c>
      <c r="R273">
        <v>1</v>
      </c>
      <c r="S273">
        <v>4</v>
      </c>
      <c r="T273">
        <v>0</v>
      </c>
      <c r="U273">
        <v>0</v>
      </c>
      <c r="V273">
        <v>0</v>
      </c>
      <c r="W273">
        <v>0</v>
      </c>
      <c r="Y273" s="5" t="str">
        <f t="shared" si="4"/>
        <v>2020-Cam Akers</v>
      </c>
    </row>
    <row r="274" spans="1:25" ht="19" x14ac:dyDescent="0.25">
      <c r="A274">
        <v>5111</v>
      </c>
      <c r="B274">
        <v>2020</v>
      </c>
      <c r="C274" t="s">
        <v>79</v>
      </c>
      <c r="D274" t="s">
        <v>782</v>
      </c>
      <c r="E274">
        <v>23</v>
      </c>
      <c r="F274" t="s">
        <v>64</v>
      </c>
      <c r="G274" t="s">
        <v>17</v>
      </c>
      <c r="H274" t="s">
        <v>606</v>
      </c>
      <c r="I274" t="s">
        <v>606</v>
      </c>
      <c r="J274">
        <v>15</v>
      </c>
      <c r="K274">
        <v>11</v>
      </c>
      <c r="L274">
        <v>4</v>
      </c>
      <c r="M274">
        <v>0.27</v>
      </c>
      <c r="N274">
        <v>4.32</v>
      </c>
      <c r="O274">
        <v>4</v>
      </c>
      <c r="P274">
        <v>0.27</v>
      </c>
      <c r="Q274">
        <v>4.32</v>
      </c>
      <c r="R274">
        <v>2</v>
      </c>
      <c r="S274">
        <v>1</v>
      </c>
      <c r="T274">
        <v>1.28</v>
      </c>
      <c r="U274">
        <v>1.28</v>
      </c>
      <c r="V274">
        <v>13</v>
      </c>
      <c r="W274">
        <v>0</v>
      </c>
      <c r="X274">
        <v>1</v>
      </c>
      <c r="Y274" s="5" t="str">
        <f t="shared" si="4"/>
        <v>2020-Darrell Henderson</v>
      </c>
    </row>
    <row r="275" spans="1:25" ht="19" x14ac:dyDescent="0.25">
      <c r="A275">
        <v>5135</v>
      </c>
      <c r="B275">
        <v>2020</v>
      </c>
      <c r="C275" t="s">
        <v>96</v>
      </c>
      <c r="D275" t="s">
        <v>783</v>
      </c>
      <c r="E275">
        <v>27</v>
      </c>
      <c r="F275" t="s">
        <v>64</v>
      </c>
      <c r="G275" t="s">
        <v>17</v>
      </c>
      <c r="H275" t="s">
        <v>606</v>
      </c>
      <c r="I275" t="s">
        <v>606</v>
      </c>
      <c r="J275">
        <v>16</v>
      </c>
      <c r="K275">
        <v>0</v>
      </c>
      <c r="L275">
        <v>3</v>
      </c>
      <c r="M275">
        <v>0.19</v>
      </c>
      <c r="N275">
        <v>3.04</v>
      </c>
      <c r="O275">
        <v>3</v>
      </c>
      <c r="P275">
        <v>0.19</v>
      </c>
      <c r="Q275">
        <v>3.04</v>
      </c>
      <c r="R275">
        <v>6</v>
      </c>
      <c r="S275">
        <v>2</v>
      </c>
      <c r="T275">
        <v>2.2400000000000002</v>
      </c>
      <c r="U275">
        <v>2.2400000000000002</v>
      </c>
      <c r="V275">
        <v>14</v>
      </c>
      <c r="W275">
        <v>1</v>
      </c>
      <c r="Y275" s="5" t="str">
        <f t="shared" si="4"/>
        <v>2020-Malcolm Brown</v>
      </c>
    </row>
    <row r="276" spans="1:25" ht="19" x14ac:dyDescent="0.25">
      <c r="A276">
        <v>5145</v>
      </c>
      <c r="B276">
        <v>2020</v>
      </c>
      <c r="C276" t="s">
        <v>784</v>
      </c>
      <c r="D276" t="s">
        <v>785</v>
      </c>
      <c r="E276">
        <v>22</v>
      </c>
      <c r="F276" t="s">
        <v>64</v>
      </c>
      <c r="G276" t="s">
        <v>17</v>
      </c>
      <c r="H276" t="s">
        <v>606</v>
      </c>
      <c r="I276" t="s">
        <v>606</v>
      </c>
      <c r="J276">
        <v>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Y276" s="5" t="str">
        <f t="shared" si="4"/>
        <v>2020-Raymond Calais</v>
      </c>
    </row>
    <row r="277" spans="1:25" ht="19" x14ac:dyDescent="0.25">
      <c r="A277">
        <v>5159</v>
      </c>
      <c r="B277">
        <v>2020</v>
      </c>
      <c r="C277" t="s">
        <v>786</v>
      </c>
      <c r="D277" t="s">
        <v>787</v>
      </c>
      <c r="E277">
        <v>23</v>
      </c>
      <c r="F277" t="s">
        <v>64</v>
      </c>
      <c r="G277" t="s">
        <v>17</v>
      </c>
      <c r="H277" t="s">
        <v>606</v>
      </c>
      <c r="I277" t="s">
        <v>606</v>
      </c>
      <c r="J277">
        <v>13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Y277" s="5" t="str">
        <f t="shared" si="4"/>
        <v>2020-Xavier Jones</v>
      </c>
    </row>
    <row r="278" spans="1:25" ht="19" x14ac:dyDescent="0.25">
      <c r="A278">
        <v>5167</v>
      </c>
      <c r="B278">
        <v>2019</v>
      </c>
      <c r="C278" t="s">
        <v>79</v>
      </c>
      <c r="D278" t="s">
        <v>782</v>
      </c>
      <c r="E278">
        <v>22</v>
      </c>
      <c r="F278" t="s">
        <v>64</v>
      </c>
      <c r="G278" t="s">
        <v>17</v>
      </c>
      <c r="H278" t="s">
        <v>606</v>
      </c>
      <c r="I278" t="s">
        <v>606</v>
      </c>
      <c r="J278">
        <v>13</v>
      </c>
      <c r="K278">
        <v>0</v>
      </c>
      <c r="L278">
        <v>1</v>
      </c>
      <c r="M278">
        <v>0.08</v>
      </c>
      <c r="N278">
        <v>1.28</v>
      </c>
      <c r="O278">
        <v>1</v>
      </c>
      <c r="P278">
        <v>0.08</v>
      </c>
      <c r="Q278">
        <v>1.28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0</v>
      </c>
      <c r="Y278" s="5" t="str">
        <f t="shared" si="4"/>
        <v>2019-Darrell Henderson</v>
      </c>
    </row>
    <row r="279" spans="1:25" ht="19" x14ac:dyDescent="0.25">
      <c r="A279">
        <v>10261</v>
      </c>
      <c r="B279">
        <v>2019</v>
      </c>
      <c r="C279" t="s">
        <v>273</v>
      </c>
      <c r="D279" t="s">
        <v>788</v>
      </c>
      <c r="E279">
        <v>23</v>
      </c>
      <c r="F279" t="s">
        <v>64</v>
      </c>
      <c r="G279" t="s">
        <v>17</v>
      </c>
      <c r="H279" t="s">
        <v>606</v>
      </c>
      <c r="I279" t="s">
        <v>606</v>
      </c>
      <c r="J279">
        <v>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</v>
      </c>
      <c r="S279">
        <v>1</v>
      </c>
      <c r="T279">
        <v>4</v>
      </c>
      <c r="U279">
        <v>4</v>
      </c>
      <c r="V279">
        <v>4</v>
      </c>
      <c r="W279">
        <v>0</v>
      </c>
      <c r="Y279" s="5" t="str">
        <f t="shared" si="4"/>
        <v>2019-John Kelly</v>
      </c>
    </row>
    <row r="280" spans="1:25" ht="19" x14ac:dyDescent="0.25">
      <c r="A280">
        <v>5180</v>
      </c>
      <c r="B280">
        <v>2019</v>
      </c>
      <c r="C280" t="s">
        <v>96</v>
      </c>
      <c r="D280" t="s">
        <v>783</v>
      </c>
      <c r="E280">
        <v>26</v>
      </c>
      <c r="F280" t="s">
        <v>64</v>
      </c>
      <c r="G280" t="s">
        <v>17</v>
      </c>
      <c r="H280" t="s">
        <v>606</v>
      </c>
      <c r="I280" t="s">
        <v>606</v>
      </c>
      <c r="J280">
        <v>14</v>
      </c>
      <c r="K280">
        <v>1</v>
      </c>
      <c r="L280">
        <v>2</v>
      </c>
      <c r="M280">
        <v>0.14000000000000001</v>
      </c>
      <c r="N280">
        <v>2.2400000000000002</v>
      </c>
      <c r="O280">
        <v>2</v>
      </c>
      <c r="P280">
        <v>0.14000000000000001</v>
      </c>
      <c r="Q280">
        <v>2.2400000000000002</v>
      </c>
      <c r="R280">
        <v>5</v>
      </c>
      <c r="S280">
        <v>1.3333333333333299</v>
      </c>
      <c r="T280">
        <v>2.72</v>
      </c>
      <c r="U280">
        <v>2.72</v>
      </c>
      <c r="V280">
        <v>12</v>
      </c>
      <c r="W280">
        <v>0</v>
      </c>
      <c r="Y280" s="5" t="str">
        <f t="shared" si="4"/>
        <v>2019-Malcolm Brown</v>
      </c>
    </row>
    <row r="281" spans="1:25" ht="19" x14ac:dyDescent="0.25">
      <c r="A281">
        <v>609</v>
      </c>
      <c r="B281">
        <v>2019</v>
      </c>
      <c r="C281" t="s">
        <v>84</v>
      </c>
      <c r="D281" t="s">
        <v>620</v>
      </c>
      <c r="E281">
        <v>25</v>
      </c>
      <c r="F281" t="s">
        <v>64</v>
      </c>
      <c r="G281" t="s">
        <v>17</v>
      </c>
      <c r="H281" t="s">
        <v>606</v>
      </c>
      <c r="I281" t="s">
        <v>606</v>
      </c>
      <c r="J281">
        <v>15</v>
      </c>
      <c r="K281">
        <v>15</v>
      </c>
      <c r="L281">
        <v>6</v>
      </c>
      <c r="M281">
        <v>0.4</v>
      </c>
      <c r="N281">
        <v>6.4</v>
      </c>
      <c r="O281">
        <v>6</v>
      </c>
      <c r="P281">
        <v>0.4</v>
      </c>
      <c r="Q281">
        <v>6.4</v>
      </c>
      <c r="R281">
        <v>5</v>
      </c>
      <c r="S281">
        <v>13</v>
      </c>
      <c r="T281">
        <v>18.239999999999998</v>
      </c>
      <c r="U281">
        <v>18.239999999999998</v>
      </c>
      <c r="V281">
        <v>14</v>
      </c>
      <c r="W281">
        <v>14</v>
      </c>
      <c r="X281">
        <v>1</v>
      </c>
      <c r="Y281" s="5" t="str">
        <f t="shared" si="4"/>
        <v>2019-Todd Gurley</v>
      </c>
    </row>
    <row r="282" spans="1:25" ht="19" x14ac:dyDescent="0.25">
      <c r="A282">
        <v>10266</v>
      </c>
      <c r="B282">
        <v>2018</v>
      </c>
      <c r="C282" t="s">
        <v>273</v>
      </c>
      <c r="D282" t="s">
        <v>788</v>
      </c>
      <c r="E282">
        <v>22</v>
      </c>
      <c r="F282" t="s">
        <v>64</v>
      </c>
      <c r="G282" t="s">
        <v>17</v>
      </c>
      <c r="H282" t="s">
        <v>606</v>
      </c>
      <c r="I282" t="s">
        <v>606</v>
      </c>
      <c r="J282">
        <v>4</v>
      </c>
      <c r="K282">
        <v>0</v>
      </c>
      <c r="L282">
        <v>1</v>
      </c>
      <c r="M282">
        <v>0.25</v>
      </c>
      <c r="N282">
        <v>4</v>
      </c>
      <c r="O282">
        <v>1</v>
      </c>
      <c r="P282">
        <v>0.25</v>
      </c>
      <c r="Q282">
        <v>4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Y282" s="5" t="str">
        <f t="shared" si="4"/>
        <v>2018-John Kelly</v>
      </c>
    </row>
    <row r="283" spans="1:25" ht="19" x14ac:dyDescent="0.25">
      <c r="A283">
        <v>12411</v>
      </c>
      <c r="B283">
        <v>2018</v>
      </c>
      <c r="C283" t="s">
        <v>538</v>
      </c>
      <c r="D283" t="s">
        <v>789</v>
      </c>
      <c r="E283">
        <v>23</v>
      </c>
      <c r="F283" t="s">
        <v>64</v>
      </c>
      <c r="G283" t="s">
        <v>17</v>
      </c>
      <c r="H283" t="s">
        <v>606</v>
      </c>
      <c r="I283" t="s">
        <v>606</v>
      </c>
      <c r="J283">
        <v>11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0</v>
      </c>
      <c r="T283">
        <v>0</v>
      </c>
      <c r="U283">
        <v>0</v>
      </c>
      <c r="V283">
        <v>4</v>
      </c>
      <c r="W283">
        <v>0</v>
      </c>
      <c r="Y283" s="5" t="str">
        <f t="shared" si="4"/>
        <v>2018-Justin Davis</v>
      </c>
    </row>
    <row r="284" spans="1:25" ht="19" x14ac:dyDescent="0.25">
      <c r="A284">
        <v>5211</v>
      </c>
      <c r="B284">
        <v>2018</v>
      </c>
      <c r="C284" t="s">
        <v>96</v>
      </c>
      <c r="D284" t="s">
        <v>783</v>
      </c>
      <c r="E284">
        <v>25</v>
      </c>
      <c r="F284" t="s">
        <v>64</v>
      </c>
      <c r="G284" t="s">
        <v>17</v>
      </c>
      <c r="H284" t="s">
        <v>606</v>
      </c>
      <c r="I284" t="s">
        <v>606</v>
      </c>
      <c r="J284">
        <v>12</v>
      </c>
      <c r="K284">
        <v>0</v>
      </c>
      <c r="L284">
        <v>2</v>
      </c>
      <c r="M284">
        <v>0.17</v>
      </c>
      <c r="N284">
        <v>2.72</v>
      </c>
      <c r="O284">
        <v>2</v>
      </c>
      <c r="P284">
        <v>0.17</v>
      </c>
      <c r="Q284">
        <v>2.72</v>
      </c>
      <c r="R284">
        <v>4</v>
      </c>
      <c r="S284">
        <v>0.66666666666666596</v>
      </c>
      <c r="T284">
        <v>2.88</v>
      </c>
      <c r="U284">
        <v>2.88</v>
      </c>
      <c r="V284">
        <v>11</v>
      </c>
      <c r="W284">
        <v>1</v>
      </c>
      <c r="Y284" s="5" t="str">
        <f t="shared" si="4"/>
        <v>2018-Malcolm Brown</v>
      </c>
    </row>
    <row r="285" spans="1:25" ht="19" x14ac:dyDescent="0.25">
      <c r="A285">
        <v>610</v>
      </c>
      <c r="B285">
        <v>2018</v>
      </c>
      <c r="C285" t="s">
        <v>84</v>
      </c>
      <c r="D285" t="s">
        <v>620</v>
      </c>
      <c r="E285">
        <v>24</v>
      </c>
      <c r="F285" t="s">
        <v>64</v>
      </c>
      <c r="G285" t="s">
        <v>17</v>
      </c>
      <c r="H285" t="s">
        <v>606</v>
      </c>
      <c r="I285" t="s">
        <v>606</v>
      </c>
      <c r="J285">
        <v>14</v>
      </c>
      <c r="K285">
        <v>14</v>
      </c>
      <c r="L285">
        <v>16</v>
      </c>
      <c r="M285">
        <v>1.1399999999999999</v>
      </c>
      <c r="N285">
        <v>18.239999999999998</v>
      </c>
      <c r="O285">
        <v>16</v>
      </c>
      <c r="P285">
        <v>1.1399999999999999</v>
      </c>
      <c r="Q285">
        <v>18.239999999999998</v>
      </c>
      <c r="R285">
        <v>4</v>
      </c>
      <c r="S285">
        <v>10.3333333333333</v>
      </c>
      <c r="T285">
        <v>20.32</v>
      </c>
      <c r="U285">
        <v>20.32</v>
      </c>
      <c r="V285">
        <v>15</v>
      </c>
      <c r="W285">
        <v>15</v>
      </c>
      <c r="X285">
        <v>1</v>
      </c>
      <c r="Y285" s="5" t="str">
        <f t="shared" si="4"/>
        <v>2018-Todd Gurley</v>
      </c>
    </row>
    <row r="286" spans="1:25" ht="19" x14ac:dyDescent="0.25">
      <c r="A286">
        <v>5399</v>
      </c>
      <c r="B286">
        <v>2020</v>
      </c>
      <c r="C286" t="s">
        <v>202</v>
      </c>
      <c r="D286" t="s">
        <v>790</v>
      </c>
      <c r="E286">
        <v>24</v>
      </c>
      <c r="F286" t="s">
        <v>66</v>
      </c>
      <c r="G286" t="s">
        <v>217</v>
      </c>
      <c r="H286" t="s">
        <v>606</v>
      </c>
      <c r="I286" t="s">
        <v>606</v>
      </c>
      <c r="J286">
        <v>16</v>
      </c>
      <c r="K286">
        <v>4</v>
      </c>
      <c r="L286">
        <v>1</v>
      </c>
      <c r="M286">
        <v>0.06</v>
      </c>
      <c r="N286">
        <v>0.96</v>
      </c>
      <c r="O286">
        <v>1</v>
      </c>
      <c r="P286">
        <v>0.06</v>
      </c>
      <c r="Q286">
        <v>0.96</v>
      </c>
      <c r="R286">
        <v>2</v>
      </c>
      <c r="S286">
        <v>0</v>
      </c>
      <c r="T286">
        <v>0</v>
      </c>
      <c r="U286">
        <v>0</v>
      </c>
      <c r="V286">
        <v>16</v>
      </c>
      <c r="W286">
        <v>4</v>
      </c>
      <c r="Y286" s="5" t="str">
        <f t="shared" si="4"/>
        <v>2020-Alec Ingold</v>
      </c>
    </row>
    <row r="287" spans="1:25" ht="19" x14ac:dyDescent="0.25">
      <c r="A287">
        <v>5419</v>
      </c>
      <c r="B287">
        <v>2020</v>
      </c>
      <c r="C287" t="s">
        <v>285</v>
      </c>
      <c r="D287" t="s">
        <v>706</v>
      </c>
      <c r="E287">
        <v>28</v>
      </c>
      <c r="F287" t="s">
        <v>66</v>
      </c>
      <c r="G287" t="s">
        <v>17</v>
      </c>
      <c r="H287" t="s">
        <v>606</v>
      </c>
      <c r="I287" t="s">
        <v>606</v>
      </c>
      <c r="J287">
        <v>16</v>
      </c>
      <c r="K287">
        <v>1</v>
      </c>
      <c r="L287">
        <v>4</v>
      </c>
      <c r="M287">
        <v>0.25</v>
      </c>
      <c r="N287">
        <v>4</v>
      </c>
      <c r="O287">
        <v>4</v>
      </c>
      <c r="P287">
        <v>0.25</v>
      </c>
      <c r="Q287">
        <v>4</v>
      </c>
      <c r="R287">
        <v>5</v>
      </c>
      <c r="S287">
        <v>2.3333333333333299</v>
      </c>
      <c r="T287">
        <v>0.96</v>
      </c>
      <c r="U287">
        <v>0.96</v>
      </c>
      <c r="V287">
        <v>16</v>
      </c>
      <c r="W287">
        <v>0</v>
      </c>
      <c r="Y287" s="5" t="str">
        <f t="shared" si="4"/>
        <v>2020-Devontae Booker</v>
      </c>
    </row>
    <row r="288" spans="1:25" ht="19" x14ac:dyDescent="0.25">
      <c r="A288">
        <v>5428</v>
      </c>
      <c r="B288">
        <v>2020</v>
      </c>
      <c r="C288" t="s">
        <v>155</v>
      </c>
      <c r="D288" t="s">
        <v>791</v>
      </c>
      <c r="E288">
        <v>27</v>
      </c>
      <c r="F288" t="s">
        <v>66</v>
      </c>
      <c r="G288" t="s">
        <v>17</v>
      </c>
      <c r="H288" t="s">
        <v>606</v>
      </c>
      <c r="I288" t="s">
        <v>606</v>
      </c>
      <c r="J288">
        <v>13</v>
      </c>
      <c r="K288">
        <v>0</v>
      </c>
      <c r="L288">
        <v>2</v>
      </c>
      <c r="M288">
        <v>0.15</v>
      </c>
      <c r="N288">
        <v>2.4</v>
      </c>
      <c r="O288">
        <v>2</v>
      </c>
      <c r="P288">
        <v>0.15</v>
      </c>
      <c r="Q288">
        <v>2.4</v>
      </c>
      <c r="R288">
        <v>5</v>
      </c>
      <c r="S288">
        <v>4.3333333333333304</v>
      </c>
      <c r="T288">
        <v>3.04</v>
      </c>
      <c r="U288">
        <v>3.04</v>
      </c>
      <c r="V288">
        <v>16</v>
      </c>
      <c r="W288">
        <v>0</v>
      </c>
      <c r="Y288" s="5" t="str">
        <f t="shared" si="4"/>
        <v>2020-Jalen Richard</v>
      </c>
    </row>
    <row r="289" spans="1:25" ht="19" x14ac:dyDescent="0.25">
      <c r="A289">
        <v>5437</v>
      </c>
      <c r="B289">
        <v>2020</v>
      </c>
      <c r="C289" t="s">
        <v>108</v>
      </c>
      <c r="D289" t="s">
        <v>792</v>
      </c>
      <c r="E289">
        <v>22</v>
      </c>
      <c r="F289" t="s">
        <v>66</v>
      </c>
      <c r="G289" t="s">
        <v>17</v>
      </c>
      <c r="H289" t="s">
        <v>606</v>
      </c>
      <c r="I289" t="s">
        <v>606</v>
      </c>
      <c r="J289">
        <v>15</v>
      </c>
      <c r="K289">
        <v>15</v>
      </c>
      <c r="L289">
        <v>8</v>
      </c>
      <c r="M289">
        <v>0.53</v>
      </c>
      <c r="N289">
        <v>8.48</v>
      </c>
      <c r="O289">
        <v>8</v>
      </c>
      <c r="P289">
        <v>0.53</v>
      </c>
      <c r="Q289">
        <v>8.48</v>
      </c>
      <c r="R289">
        <v>2</v>
      </c>
      <c r="S289">
        <v>8</v>
      </c>
      <c r="T289">
        <v>9.92</v>
      </c>
      <c r="U289">
        <v>9.92</v>
      </c>
      <c r="V289">
        <v>13</v>
      </c>
      <c r="W289">
        <v>13</v>
      </c>
      <c r="X289">
        <v>1</v>
      </c>
      <c r="Y289" s="5" t="str">
        <f t="shared" si="4"/>
        <v>2020-Josh Jacobs</v>
      </c>
    </row>
    <row r="290" spans="1:25" ht="19" x14ac:dyDescent="0.25">
      <c r="A290">
        <v>5459</v>
      </c>
      <c r="B290">
        <v>2020</v>
      </c>
      <c r="C290" t="s">
        <v>401</v>
      </c>
      <c r="D290" t="s">
        <v>720</v>
      </c>
      <c r="E290">
        <v>29</v>
      </c>
      <c r="F290" t="s">
        <v>66</v>
      </c>
      <c r="G290" t="s">
        <v>17</v>
      </c>
      <c r="H290" t="s">
        <v>606</v>
      </c>
      <c r="I290" t="s">
        <v>606</v>
      </c>
      <c r="J290">
        <v>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7</v>
      </c>
      <c r="S290">
        <v>5.3333333333333304</v>
      </c>
      <c r="T290">
        <v>4.6399999999999997</v>
      </c>
      <c r="U290">
        <v>4.6399999999999997</v>
      </c>
      <c r="V290">
        <v>14</v>
      </c>
      <c r="W290">
        <v>3</v>
      </c>
      <c r="Y290" s="5" t="str">
        <f t="shared" si="4"/>
        <v>2020-Theo Riddick</v>
      </c>
    </row>
    <row r="291" spans="1:25" ht="19" x14ac:dyDescent="0.25">
      <c r="A291">
        <v>5465</v>
      </c>
      <c r="B291">
        <v>2019</v>
      </c>
      <c r="C291" t="s">
        <v>202</v>
      </c>
      <c r="D291" t="s">
        <v>790</v>
      </c>
      <c r="E291">
        <v>23</v>
      </c>
      <c r="F291" t="s">
        <v>66</v>
      </c>
      <c r="G291" t="s">
        <v>217</v>
      </c>
      <c r="H291" t="s">
        <v>606</v>
      </c>
      <c r="I291" t="s">
        <v>606</v>
      </c>
      <c r="J291">
        <v>16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Y291" s="5" t="str">
        <f t="shared" si="4"/>
        <v>2019-Alec Ingold</v>
      </c>
    </row>
    <row r="292" spans="1:25" ht="19" x14ac:dyDescent="0.25">
      <c r="A292">
        <v>4738</v>
      </c>
      <c r="B292">
        <v>2019</v>
      </c>
      <c r="C292" t="s">
        <v>124</v>
      </c>
      <c r="D292" t="s">
        <v>767</v>
      </c>
      <c r="E292">
        <v>26</v>
      </c>
      <c r="F292" t="s">
        <v>66</v>
      </c>
      <c r="G292" t="s">
        <v>17</v>
      </c>
      <c r="H292" t="s">
        <v>606</v>
      </c>
      <c r="I292" t="s">
        <v>606</v>
      </c>
      <c r="J292">
        <v>16</v>
      </c>
      <c r="K292">
        <v>3</v>
      </c>
      <c r="L292">
        <v>4</v>
      </c>
      <c r="M292">
        <v>0.25</v>
      </c>
      <c r="N292">
        <v>4</v>
      </c>
      <c r="O292">
        <v>4</v>
      </c>
      <c r="P292">
        <v>0.25</v>
      </c>
      <c r="Q292">
        <v>4</v>
      </c>
      <c r="R292">
        <v>4</v>
      </c>
      <c r="S292">
        <v>2.3333333333333299</v>
      </c>
      <c r="T292">
        <v>1.6</v>
      </c>
      <c r="U292">
        <v>1.6</v>
      </c>
      <c r="V292">
        <v>10</v>
      </c>
      <c r="W292">
        <v>0</v>
      </c>
      <c r="Y292" s="5" t="str">
        <f t="shared" si="4"/>
        <v>2019-DeAndre Washington</v>
      </c>
    </row>
    <row r="293" spans="1:25" ht="19" x14ac:dyDescent="0.25">
      <c r="A293">
        <v>5482</v>
      </c>
      <c r="B293">
        <v>2019</v>
      </c>
      <c r="C293" t="s">
        <v>155</v>
      </c>
      <c r="D293" t="s">
        <v>791</v>
      </c>
      <c r="E293">
        <v>26</v>
      </c>
      <c r="F293" t="s">
        <v>66</v>
      </c>
      <c r="G293" t="s">
        <v>17</v>
      </c>
      <c r="H293" t="s">
        <v>606</v>
      </c>
      <c r="I293" t="s">
        <v>606</v>
      </c>
      <c r="J293">
        <v>16</v>
      </c>
      <c r="K293">
        <v>0</v>
      </c>
      <c r="L293">
        <v>3</v>
      </c>
      <c r="M293">
        <v>0.19</v>
      </c>
      <c r="N293">
        <v>3.04</v>
      </c>
      <c r="O293">
        <v>3</v>
      </c>
      <c r="P293">
        <v>0.19</v>
      </c>
      <c r="Q293">
        <v>3.04</v>
      </c>
      <c r="R293">
        <v>4</v>
      </c>
      <c r="S293">
        <v>5</v>
      </c>
      <c r="T293">
        <v>6.08</v>
      </c>
      <c r="U293">
        <v>6.08</v>
      </c>
      <c r="V293">
        <v>16</v>
      </c>
      <c r="W293">
        <v>1</v>
      </c>
      <c r="Y293" s="5" t="str">
        <f t="shared" si="4"/>
        <v>2019-Jalen Richard</v>
      </c>
    </row>
    <row r="294" spans="1:25" ht="19" x14ac:dyDescent="0.25">
      <c r="A294">
        <v>5485</v>
      </c>
      <c r="B294">
        <v>2019</v>
      </c>
      <c r="C294" t="s">
        <v>108</v>
      </c>
      <c r="D294" t="s">
        <v>792</v>
      </c>
      <c r="E294">
        <v>21</v>
      </c>
      <c r="F294" t="s">
        <v>66</v>
      </c>
      <c r="G294" t="s">
        <v>17</v>
      </c>
      <c r="H294" t="s">
        <v>606</v>
      </c>
      <c r="I294" t="s">
        <v>606</v>
      </c>
      <c r="J294">
        <v>13</v>
      </c>
      <c r="K294">
        <v>13</v>
      </c>
      <c r="L294">
        <v>8</v>
      </c>
      <c r="M294">
        <v>0.62</v>
      </c>
      <c r="N294">
        <v>9.92</v>
      </c>
      <c r="O294">
        <v>8</v>
      </c>
      <c r="P294">
        <v>0.62</v>
      </c>
      <c r="Q294">
        <v>9.92</v>
      </c>
      <c r="R294">
        <v>1</v>
      </c>
      <c r="S294">
        <v>8</v>
      </c>
      <c r="T294">
        <v>0</v>
      </c>
      <c r="U294">
        <v>0</v>
      </c>
      <c r="V294">
        <v>0</v>
      </c>
      <c r="W294">
        <v>0</v>
      </c>
      <c r="X294">
        <v>1</v>
      </c>
      <c r="Y294" s="5" t="str">
        <f t="shared" si="4"/>
        <v>2019-Josh Jacobs</v>
      </c>
    </row>
    <row r="295" spans="1:25" ht="19" x14ac:dyDescent="0.25">
      <c r="A295">
        <v>4740</v>
      </c>
      <c r="B295">
        <v>2018</v>
      </c>
      <c r="C295" t="s">
        <v>124</v>
      </c>
      <c r="D295" t="s">
        <v>767</v>
      </c>
      <c r="E295">
        <v>25</v>
      </c>
      <c r="F295" t="s">
        <v>66</v>
      </c>
      <c r="G295" t="s">
        <v>17</v>
      </c>
      <c r="H295" t="s">
        <v>606</v>
      </c>
      <c r="I295" t="s">
        <v>606</v>
      </c>
      <c r="J295">
        <v>10</v>
      </c>
      <c r="K295">
        <v>0</v>
      </c>
      <c r="L295">
        <v>1</v>
      </c>
      <c r="M295">
        <v>0.1</v>
      </c>
      <c r="N295">
        <v>1.6</v>
      </c>
      <c r="O295">
        <v>1</v>
      </c>
      <c r="P295">
        <v>0.1</v>
      </c>
      <c r="Q295">
        <v>1.6</v>
      </c>
      <c r="R295">
        <v>3</v>
      </c>
      <c r="S295">
        <v>3</v>
      </c>
      <c r="T295">
        <v>2.08</v>
      </c>
      <c r="U295">
        <v>2.08</v>
      </c>
      <c r="V295">
        <v>15</v>
      </c>
      <c r="W295">
        <v>0</v>
      </c>
      <c r="Y295" s="5" t="str">
        <f t="shared" si="4"/>
        <v>2018-DeAndre Washington</v>
      </c>
    </row>
    <row r="296" spans="1:25" ht="19" x14ac:dyDescent="0.25">
      <c r="A296">
        <v>12511</v>
      </c>
      <c r="B296">
        <v>2018</v>
      </c>
      <c r="C296" t="s">
        <v>486</v>
      </c>
      <c r="D296" t="s">
        <v>793</v>
      </c>
      <c r="E296">
        <v>29</v>
      </c>
      <c r="F296" t="s">
        <v>66</v>
      </c>
      <c r="G296" t="s">
        <v>17</v>
      </c>
      <c r="H296" t="s">
        <v>606</v>
      </c>
      <c r="I296" t="s">
        <v>606</v>
      </c>
      <c r="J296">
        <v>16</v>
      </c>
      <c r="K296">
        <v>9</v>
      </c>
      <c r="L296">
        <v>5</v>
      </c>
      <c r="M296">
        <v>0.31</v>
      </c>
      <c r="N296">
        <v>4.96</v>
      </c>
      <c r="O296">
        <v>5</v>
      </c>
      <c r="P296">
        <v>0.31</v>
      </c>
      <c r="Q296">
        <v>4.96</v>
      </c>
      <c r="R296">
        <v>7</v>
      </c>
      <c r="S296">
        <v>6</v>
      </c>
      <c r="T296">
        <v>4.32</v>
      </c>
      <c r="U296">
        <v>4.32</v>
      </c>
      <c r="V296">
        <v>11</v>
      </c>
      <c r="W296">
        <v>8</v>
      </c>
      <c r="X296">
        <v>1</v>
      </c>
      <c r="Y296" s="5" t="str">
        <f t="shared" si="4"/>
        <v>2018-Doug Martin</v>
      </c>
    </row>
    <row r="297" spans="1:25" ht="19" x14ac:dyDescent="0.25">
      <c r="A297">
        <v>5510</v>
      </c>
      <c r="B297">
        <v>2018</v>
      </c>
      <c r="C297" t="s">
        <v>155</v>
      </c>
      <c r="D297" t="s">
        <v>791</v>
      </c>
      <c r="E297">
        <v>25</v>
      </c>
      <c r="F297" t="s">
        <v>66</v>
      </c>
      <c r="G297" t="s">
        <v>17</v>
      </c>
      <c r="H297" t="s">
        <v>606</v>
      </c>
      <c r="I297" t="s">
        <v>606</v>
      </c>
      <c r="J297">
        <v>16</v>
      </c>
      <c r="K297">
        <v>1</v>
      </c>
      <c r="L297">
        <v>6</v>
      </c>
      <c r="M297">
        <v>0.38</v>
      </c>
      <c r="N297">
        <v>6.08</v>
      </c>
      <c r="O297">
        <v>6</v>
      </c>
      <c r="P297">
        <v>0.38</v>
      </c>
      <c r="Q297">
        <v>6.08</v>
      </c>
      <c r="R297">
        <v>3</v>
      </c>
      <c r="S297">
        <v>4.5</v>
      </c>
      <c r="T297">
        <v>4</v>
      </c>
      <c r="U297">
        <v>4</v>
      </c>
      <c r="V297">
        <v>16</v>
      </c>
      <c r="W297">
        <v>1</v>
      </c>
      <c r="Y297" s="5" t="str">
        <f t="shared" si="4"/>
        <v>2018-Jalen Richard</v>
      </c>
    </row>
    <row r="298" spans="1:25" ht="19" x14ac:dyDescent="0.25">
      <c r="A298">
        <v>10939</v>
      </c>
      <c r="B298">
        <v>2018</v>
      </c>
      <c r="C298" t="s">
        <v>195</v>
      </c>
      <c r="D298" t="s">
        <v>794</v>
      </c>
      <c r="E298">
        <v>32</v>
      </c>
      <c r="F298" t="s">
        <v>66</v>
      </c>
      <c r="G298" t="s">
        <v>17</v>
      </c>
      <c r="H298" t="s">
        <v>606</v>
      </c>
      <c r="I298" t="s">
        <v>606</v>
      </c>
      <c r="J298">
        <v>6</v>
      </c>
      <c r="K298">
        <v>6</v>
      </c>
      <c r="L298">
        <v>3</v>
      </c>
      <c r="M298">
        <v>0.5</v>
      </c>
      <c r="N298">
        <v>8</v>
      </c>
      <c r="O298">
        <v>3</v>
      </c>
      <c r="P298">
        <v>0.5</v>
      </c>
      <c r="Q298">
        <v>8</v>
      </c>
      <c r="R298">
        <v>10</v>
      </c>
      <c r="S298">
        <v>8</v>
      </c>
      <c r="T298">
        <v>7.52</v>
      </c>
      <c r="U298">
        <v>7.52</v>
      </c>
      <c r="V298">
        <v>15</v>
      </c>
      <c r="W298">
        <v>15</v>
      </c>
      <c r="Y298" s="5" t="str">
        <f t="shared" si="4"/>
        <v>2018-Marshawn Lynch</v>
      </c>
    </row>
    <row r="299" spans="1:25" ht="19" x14ac:dyDescent="0.25">
      <c r="A299">
        <v>10310</v>
      </c>
      <c r="B299">
        <v>2018</v>
      </c>
      <c r="C299" t="s">
        <v>497</v>
      </c>
      <c r="D299" t="s">
        <v>697</v>
      </c>
      <c r="E299">
        <v>26</v>
      </c>
      <c r="F299" t="s">
        <v>66</v>
      </c>
      <c r="G299" t="s">
        <v>17</v>
      </c>
      <c r="H299" t="s">
        <v>606</v>
      </c>
      <c r="I299" t="s">
        <v>606</v>
      </c>
      <c r="J299">
        <v>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3</v>
      </c>
      <c r="S299">
        <v>0.33333333333333298</v>
      </c>
      <c r="T299">
        <v>0</v>
      </c>
      <c r="U299">
        <v>0</v>
      </c>
      <c r="V299">
        <v>3</v>
      </c>
      <c r="W299">
        <v>0</v>
      </c>
      <c r="Y299" s="5" t="str">
        <f t="shared" si="4"/>
        <v>2018-Rod Smith</v>
      </c>
    </row>
    <row r="300" spans="1:25" ht="19" x14ac:dyDescent="0.25">
      <c r="A300">
        <v>5640</v>
      </c>
      <c r="B300">
        <v>2020</v>
      </c>
      <c r="C300" t="s">
        <v>795</v>
      </c>
      <c r="D300" t="s">
        <v>796</v>
      </c>
      <c r="E300">
        <v>24</v>
      </c>
      <c r="F300" t="s">
        <v>78</v>
      </c>
      <c r="G300" t="s">
        <v>17</v>
      </c>
      <c r="H300" t="s">
        <v>606</v>
      </c>
      <c r="I300" t="s">
        <v>606</v>
      </c>
      <c r="J300">
        <v>8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0</v>
      </c>
      <c r="U300">
        <v>0</v>
      </c>
      <c r="V300">
        <v>13</v>
      </c>
      <c r="W300">
        <v>3</v>
      </c>
      <c r="Y300" s="5" t="str">
        <f t="shared" si="4"/>
        <v>2020-Chandler Cox</v>
      </c>
    </row>
    <row r="301" spans="1:25" ht="19" x14ac:dyDescent="0.25">
      <c r="A301">
        <v>5666</v>
      </c>
      <c r="B301">
        <v>2020</v>
      </c>
      <c r="C301" t="s">
        <v>119</v>
      </c>
      <c r="D301" t="s">
        <v>797</v>
      </c>
      <c r="E301">
        <v>25</v>
      </c>
      <c r="F301" t="s">
        <v>78</v>
      </c>
      <c r="G301" t="s">
        <v>17</v>
      </c>
      <c r="H301" t="s">
        <v>606</v>
      </c>
      <c r="I301" t="s">
        <v>606</v>
      </c>
      <c r="J301">
        <v>12</v>
      </c>
      <c r="K301">
        <v>1</v>
      </c>
      <c r="L301">
        <v>2</v>
      </c>
      <c r="M301">
        <v>0.17</v>
      </c>
      <c r="N301">
        <v>2.72</v>
      </c>
      <c r="O301">
        <v>2</v>
      </c>
      <c r="P301">
        <v>0.17</v>
      </c>
      <c r="Q301">
        <v>2.72</v>
      </c>
      <c r="R301">
        <v>4</v>
      </c>
      <c r="S301">
        <v>5.6666666666666599</v>
      </c>
      <c r="T301">
        <v>7.36</v>
      </c>
      <c r="U301">
        <v>7.36</v>
      </c>
      <c r="V301">
        <v>13</v>
      </c>
      <c r="W301">
        <v>5</v>
      </c>
      <c r="Y301" s="5" t="str">
        <f t="shared" si="4"/>
        <v>2020-Matt Breida</v>
      </c>
    </row>
    <row r="302" spans="1:25" ht="19" x14ac:dyDescent="0.25">
      <c r="A302">
        <v>5670</v>
      </c>
      <c r="B302">
        <v>2020</v>
      </c>
      <c r="C302" t="s">
        <v>77</v>
      </c>
      <c r="D302" t="s">
        <v>798</v>
      </c>
      <c r="E302">
        <v>23</v>
      </c>
      <c r="F302" t="s">
        <v>78</v>
      </c>
      <c r="G302" t="s">
        <v>17</v>
      </c>
      <c r="H302" t="s">
        <v>606</v>
      </c>
      <c r="I302" t="s">
        <v>606</v>
      </c>
      <c r="J302">
        <v>10</v>
      </c>
      <c r="K302">
        <v>7</v>
      </c>
      <c r="L302">
        <v>7</v>
      </c>
      <c r="M302">
        <v>0.7</v>
      </c>
      <c r="N302">
        <v>11.2</v>
      </c>
      <c r="O302">
        <v>7</v>
      </c>
      <c r="P302">
        <v>0.7</v>
      </c>
      <c r="Q302">
        <v>11.2</v>
      </c>
      <c r="R302">
        <v>2</v>
      </c>
      <c r="S302">
        <v>1</v>
      </c>
      <c r="T302">
        <v>2.2400000000000002</v>
      </c>
      <c r="U302">
        <v>2.2400000000000002</v>
      </c>
      <c r="V302">
        <v>7</v>
      </c>
      <c r="W302">
        <v>0</v>
      </c>
      <c r="X302">
        <v>1</v>
      </c>
      <c r="Y302" s="5" t="str">
        <f t="shared" si="4"/>
        <v>2020-Myles Gaskin</v>
      </c>
    </row>
    <row r="303" spans="1:25" ht="19" x14ac:dyDescent="0.25">
      <c r="A303">
        <v>5674</v>
      </c>
      <c r="B303">
        <v>2020</v>
      </c>
      <c r="C303" t="s">
        <v>138</v>
      </c>
      <c r="D303" t="s">
        <v>799</v>
      </c>
      <c r="E303">
        <v>25</v>
      </c>
      <c r="F303" t="s">
        <v>78</v>
      </c>
      <c r="G303" t="s">
        <v>17</v>
      </c>
      <c r="H303" t="s">
        <v>606</v>
      </c>
      <c r="I303" t="s">
        <v>606</v>
      </c>
      <c r="J303">
        <v>16</v>
      </c>
      <c r="K303">
        <v>0</v>
      </c>
      <c r="L303">
        <v>1</v>
      </c>
      <c r="M303">
        <v>0.06</v>
      </c>
      <c r="N303">
        <v>0.96</v>
      </c>
      <c r="O303">
        <v>1</v>
      </c>
      <c r="P303">
        <v>0.06</v>
      </c>
      <c r="Q303">
        <v>0.96</v>
      </c>
      <c r="R303">
        <v>2</v>
      </c>
      <c r="S303">
        <v>3</v>
      </c>
      <c r="T303">
        <v>3.2</v>
      </c>
      <c r="U303">
        <v>3.2</v>
      </c>
      <c r="V303">
        <v>15</v>
      </c>
      <c r="W303">
        <v>4</v>
      </c>
      <c r="Y303" s="5" t="str">
        <f t="shared" si="4"/>
        <v>2020-Patrick Laird</v>
      </c>
    </row>
    <row r="304" spans="1:25" ht="19" x14ac:dyDescent="0.25">
      <c r="A304">
        <v>8178</v>
      </c>
      <c r="B304">
        <v>2020</v>
      </c>
      <c r="C304" t="s">
        <v>93</v>
      </c>
      <c r="D304" t="s">
        <v>633</v>
      </c>
      <c r="E304">
        <v>24</v>
      </c>
      <c r="F304" t="s">
        <v>78</v>
      </c>
      <c r="G304" t="s">
        <v>17</v>
      </c>
      <c r="H304" t="s">
        <v>606</v>
      </c>
      <c r="I304" t="s">
        <v>606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4</v>
      </c>
      <c r="S304">
        <v>3.3333333333333299</v>
      </c>
      <c r="T304">
        <v>0</v>
      </c>
      <c r="U304">
        <v>0</v>
      </c>
      <c r="V304">
        <v>3</v>
      </c>
      <c r="W304">
        <v>0</v>
      </c>
      <c r="Y304" s="5" t="str">
        <f t="shared" si="4"/>
        <v>2020-Raheem Mostert</v>
      </c>
    </row>
    <row r="305" spans="1:25" ht="19" x14ac:dyDescent="0.25">
      <c r="A305">
        <v>5679</v>
      </c>
      <c r="B305">
        <v>2020</v>
      </c>
      <c r="C305" t="s">
        <v>363</v>
      </c>
      <c r="D305" t="s">
        <v>800</v>
      </c>
      <c r="E305">
        <v>22</v>
      </c>
      <c r="F305" t="s">
        <v>78</v>
      </c>
      <c r="G305" t="s">
        <v>17</v>
      </c>
      <c r="H305" t="s">
        <v>606</v>
      </c>
      <c r="I305" t="s">
        <v>606</v>
      </c>
      <c r="J305">
        <v>6</v>
      </c>
      <c r="K305">
        <v>4</v>
      </c>
      <c r="L305">
        <v>3</v>
      </c>
      <c r="M305">
        <v>0.5</v>
      </c>
      <c r="N305">
        <v>8</v>
      </c>
      <c r="O305">
        <v>3</v>
      </c>
      <c r="P305">
        <v>0.5</v>
      </c>
      <c r="Q305">
        <v>8</v>
      </c>
      <c r="R305">
        <v>1</v>
      </c>
      <c r="S305">
        <v>3</v>
      </c>
      <c r="T305">
        <v>0</v>
      </c>
      <c r="U305">
        <v>0</v>
      </c>
      <c r="V305">
        <v>0</v>
      </c>
      <c r="W305">
        <v>0</v>
      </c>
      <c r="Y305" s="5" t="str">
        <f t="shared" si="4"/>
        <v>2020-Salvon Ahmed</v>
      </c>
    </row>
    <row r="306" spans="1:25" ht="19" x14ac:dyDescent="0.25">
      <c r="A306">
        <v>2158</v>
      </c>
      <c r="B306">
        <v>2020</v>
      </c>
      <c r="C306" t="s">
        <v>233</v>
      </c>
      <c r="D306" t="s">
        <v>670</v>
      </c>
      <c r="E306">
        <v>25</v>
      </c>
      <c r="F306" t="s">
        <v>78</v>
      </c>
      <c r="G306" t="s">
        <v>17</v>
      </c>
      <c r="H306" t="s">
        <v>606</v>
      </c>
      <c r="I306" t="s">
        <v>606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3</v>
      </c>
      <c r="S306">
        <v>0.66666666666666596</v>
      </c>
      <c r="T306">
        <v>1.92</v>
      </c>
      <c r="U306">
        <v>1.92</v>
      </c>
      <c r="V306">
        <v>16</v>
      </c>
      <c r="W306">
        <v>1</v>
      </c>
      <c r="Y306" s="5" t="str">
        <f t="shared" si="4"/>
        <v>2020-Samaje Perine</v>
      </c>
    </row>
    <row r="307" spans="1:25" ht="19" x14ac:dyDescent="0.25">
      <c r="A307">
        <v>5694</v>
      </c>
      <c r="B307">
        <v>2019</v>
      </c>
      <c r="C307" t="s">
        <v>795</v>
      </c>
      <c r="D307" t="s">
        <v>796</v>
      </c>
      <c r="E307">
        <v>23</v>
      </c>
      <c r="F307" t="s">
        <v>78</v>
      </c>
      <c r="G307" t="s">
        <v>17</v>
      </c>
      <c r="H307" t="s">
        <v>606</v>
      </c>
      <c r="I307" t="s">
        <v>606</v>
      </c>
      <c r="J307">
        <v>13</v>
      </c>
      <c r="K307">
        <v>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Y307" s="5" t="str">
        <f t="shared" si="4"/>
        <v>2019-Chandler Cox</v>
      </c>
    </row>
    <row r="308" spans="1:25" ht="19" x14ac:dyDescent="0.25">
      <c r="A308">
        <v>10357</v>
      </c>
      <c r="B308">
        <v>2019</v>
      </c>
      <c r="C308" t="s">
        <v>259</v>
      </c>
      <c r="D308" t="s">
        <v>635</v>
      </c>
      <c r="E308">
        <v>24</v>
      </c>
      <c r="F308" t="s">
        <v>78</v>
      </c>
      <c r="G308" t="s">
        <v>17</v>
      </c>
      <c r="H308" t="s">
        <v>606</v>
      </c>
      <c r="I308" t="s">
        <v>606</v>
      </c>
      <c r="J308">
        <v>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2</v>
      </c>
      <c r="S308">
        <v>0</v>
      </c>
      <c r="T308">
        <v>0</v>
      </c>
      <c r="U308">
        <v>0</v>
      </c>
      <c r="V308">
        <v>4</v>
      </c>
      <c r="W308">
        <v>0</v>
      </c>
      <c r="Y308" s="5" t="str">
        <f t="shared" si="4"/>
        <v>2019-De'Lance Turner</v>
      </c>
    </row>
    <row r="309" spans="1:25" ht="19" x14ac:dyDescent="0.25">
      <c r="A309">
        <v>4755</v>
      </c>
      <c r="B309">
        <v>2019</v>
      </c>
      <c r="C309" t="s">
        <v>124</v>
      </c>
      <c r="D309" t="s">
        <v>767</v>
      </c>
      <c r="E309">
        <v>26</v>
      </c>
      <c r="F309" t="s">
        <v>78</v>
      </c>
      <c r="G309" t="s">
        <v>17</v>
      </c>
      <c r="H309" t="s">
        <v>606</v>
      </c>
      <c r="I309" t="s">
        <v>606</v>
      </c>
      <c r="J309">
        <v>3</v>
      </c>
      <c r="K309">
        <v>1</v>
      </c>
      <c r="L309">
        <v>1</v>
      </c>
      <c r="M309">
        <v>0.33</v>
      </c>
      <c r="N309">
        <v>5.28</v>
      </c>
      <c r="O309">
        <v>1</v>
      </c>
      <c r="P309">
        <v>0.33</v>
      </c>
      <c r="Q309">
        <v>5.28</v>
      </c>
      <c r="R309">
        <v>4</v>
      </c>
      <c r="S309">
        <v>1.6666666666666601</v>
      </c>
      <c r="T309">
        <v>0</v>
      </c>
      <c r="U309">
        <v>0</v>
      </c>
      <c r="V309">
        <v>1</v>
      </c>
      <c r="W309">
        <v>0</v>
      </c>
      <c r="Y309" s="5" t="str">
        <f t="shared" si="4"/>
        <v>2019-DeAndre Washington</v>
      </c>
    </row>
    <row r="310" spans="1:25" ht="19" x14ac:dyDescent="0.25">
      <c r="A310">
        <v>5706</v>
      </c>
      <c r="B310">
        <v>2019</v>
      </c>
      <c r="C310" t="s">
        <v>120</v>
      </c>
      <c r="D310" t="s">
        <v>665</v>
      </c>
      <c r="E310">
        <v>25</v>
      </c>
      <c r="F310" t="s">
        <v>78</v>
      </c>
      <c r="G310" t="s">
        <v>17</v>
      </c>
      <c r="H310" t="s">
        <v>606</v>
      </c>
      <c r="I310" t="s">
        <v>606</v>
      </c>
      <c r="J310">
        <v>5</v>
      </c>
      <c r="K310">
        <v>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4</v>
      </c>
      <c r="S310">
        <v>3.3333333333333299</v>
      </c>
      <c r="T310">
        <v>0</v>
      </c>
      <c r="U310">
        <v>0</v>
      </c>
      <c r="V310">
        <v>2</v>
      </c>
      <c r="W310">
        <v>1</v>
      </c>
      <c r="Y310" s="5" t="str">
        <f t="shared" si="4"/>
        <v>2019-Jordan Howard</v>
      </c>
    </row>
    <row r="311" spans="1:25" ht="19" x14ac:dyDescent="0.25">
      <c r="A311">
        <v>5040</v>
      </c>
      <c r="B311">
        <v>2019</v>
      </c>
      <c r="C311" t="s">
        <v>130</v>
      </c>
      <c r="D311" t="s">
        <v>779</v>
      </c>
      <c r="E311">
        <v>24</v>
      </c>
      <c r="F311" t="s">
        <v>78</v>
      </c>
      <c r="G311" t="s">
        <v>17</v>
      </c>
      <c r="H311" t="s">
        <v>606</v>
      </c>
      <c r="I311" t="s">
        <v>606</v>
      </c>
      <c r="J311">
        <v>12</v>
      </c>
      <c r="K311">
        <v>6</v>
      </c>
      <c r="L311">
        <v>1</v>
      </c>
      <c r="M311">
        <v>0.08</v>
      </c>
      <c r="N311">
        <v>1.28</v>
      </c>
      <c r="O311">
        <v>1</v>
      </c>
      <c r="P311">
        <v>0.08</v>
      </c>
      <c r="Q311">
        <v>1.28</v>
      </c>
      <c r="R311">
        <v>2</v>
      </c>
      <c r="S311">
        <v>2</v>
      </c>
      <c r="T311">
        <v>2.72</v>
      </c>
      <c r="U311">
        <v>2.72</v>
      </c>
      <c r="V311">
        <v>12</v>
      </c>
      <c r="W311">
        <v>0</v>
      </c>
      <c r="X311">
        <v>1</v>
      </c>
      <c r="Y311" s="5" t="str">
        <f t="shared" si="4"/>
        <v>2019-Kalen Ballage</v>
      </c>
    </row>
    <row r="312" spans="1:25" ht="19" x14ac:dyDescent="0.25">
      <c r="A312">
        <v>10366</v>
      </c>
      <c r="B312">
        <v>2019</v>
      </c>
      <c r="C312" t="s">
        <v>147</v>
      </c>
      <c r="D312" t="s">
        <v>676</v>
      </c>
      <c r="E312">
        <v>22</v>
      </c>
      <c r="F312" t="s">
        <v>78</v>
      </c>
      <c r="G312" t="s">
        <v>17</v>
      </c>
      <c r="H312" t="s">
        <v>606</v>
      </c>
      <c r="I312" t="s">
        <v>606</v>
      </c>
      <c r="J312">
        <v>7</v>
      </c>
      <c r="K312">
        <v>4</v>
      </c>
      <c r="L312">
        <v>2</v>
      </c>
      <c r="M312">
        <v>0.28999999999999998</v>
      </c>
      <c r="N312">
        <v>4.6399999999999997</v>
      </c>
      <c r="O312">
        <v>2</v>
      </c>
      <c r="P312">
        <v>0.28999999999999998</v>
      </c>
      <c r="Q312">
        <v>4.6399999999999997</v>
      </c>
      <c r="R312">
        <v>2</v>
      </c>
      <c r="S312">
        <v>1</v>
      </c>
      <c r="T312">
        <v>1.1200000000000001</v>
      </c>
      <c r="U312">
        <v>1.1200000000000001</v>
      </c>
      <c r="V312">
        <v>14</v>
      </c>
      <c r="W312">
        <v>0</v>
      </c>
      <c r="Y312" s="5" t="str">
        <f t="shared" si="4"/>
        <v>2019-Mark Walton</v>
      </c>
    </row>
    <row r="313" spans="1:25" ht="19" x14ac:dyDescent="0.25">
      <c r="A313">
        <v>5711</v>
      </c>
      <c r="B313">
        <v>2019</v>
      </c>
      <c r="C313" t="s">
        <v>77</v>
      </c>
      <c r="D313" t="s">
        <v>798</v>
      </c>
      <c r="E313">
        <v>22</v>
      </c>
      <c r="F313" t="s">
        <v>78</v>
      </c>
      <c r="G313" t="s">
        <v>17</v>
      </c>
      <c r="H313" t="s">
        <v>606</v>
      </c>
      <c r="I313" t="s">
        <v>606</v>
      </c>
      <c r="J313">
        <v>7</v>
      </c>
      <c r="K313">
        <v>0</v>
      </c>
      <c r="L313">
        <v>1</v>
      </c>
      <c r="M313">
        <v>0.14000000000000001</v>
      </c>
      <c r="N313">
        <v>2.2400000000000002</v>
      </c>
      <c r="O313">
        <v>1</v>
      </c>
      <c r="P313">
        <v>0.14000000000000001</v>
      </c>
      <c r="Q313">
        <v>2.2400000000000002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Y313" s="5" t="str">
        <f t="shared" si="4"/>
        <v>2019-Myles Gaskin</v>
      </c>
    </row>
    <row r="314" spans="1:25" ht="19" x14ac:dyDescent="0.25">
      <c r="A314">
        <v>5713</v>
      </c>
      <c r="B314">
        <v>2019</v>
      </c>
      <c r="C314" t="s">
        <v>138</v>
      </c>
      <c r="D314" t="s">
        <v>799</v>
      </c>
      <c r="E314">
        <v>24</v>
      </c>
      <c r="F314" t="s">
        <v>78</v>
      </c>
      <c r="G314" t="s">
        <v>17</v>
      </c>
      <c r="H314" t="s">
        <v>606</v>
      </c>
      <c r="I314" t="s">
        <v>606</v>
      </c>
      <c r="J314">
        <v>15</v>
      </c>
      <c r="K314">
        <v>4</v>
      </c>
      <c r="L314">
        <v>3</v>
      </c>
      <c r="M314">
        <v>0.2</v>
      </c>
      <c r="N314">
        <v>3.2</v>
      </c>
      <c r="O314">
        <v>3</v>
      </c>
      <c r="P314">
        <v>0.2</v>
      </c>
      <c r="Q314">
        <v>3.2</v>
      </c>
      <c r="R314">
        <v>1</v>
      </c>
      <c r="S314">
        <v>3</v>
      </c>
      <c r="T314">
        <v>0</v>
      </c>
      <c r="U314">
        <v>0</v>
      </c>
      <c r="V314">
        <v>0</v>
      </c>
      <c r="W314">
        <v>0</v>
      </c>
      <c r="Y314" s="5" t="str">
        <f t="shared" si="4"/>
        <v>2019-Patrick Laird</v>
      </c>
    </row>
    <row r="315" spans="1:25" ht="19" x14ac:dyDescent="0.25">
      <c r="A315">
        <v>10507</v>
      </c>
      <c r="B315">
        <v>2018</v>
      </c>
      <c r="C315" t="s">
        <v>191</v>
      </c>
      <c r="D315" t="s">
        <v>801</v>
      </c>
      <c r="E315">
        <v>28</v>
      </c>
      <c r="F315" t="s">
        <v>78</v>
      </c>
      <c r="G315" t="s">
        <v>17</v>
      </c>
      <c r="H315" t="s">
        <v>606</v>
      </c>
      <c r="I315" t="s">
        <v>606</v>
      </c>
      <c r="J315">
        <v>16</v>
      </c>
      <c r="K315">
        <v>0</v>
      </c>
      <c r="L315">
        <v>1</v>
      </c>
      <c r="M315">
        <v>0.06</v>
      </c>
      <c r="N315">
        <v>0.96</v>
      </c>
      <c r="O315">
        <v>1</v>
      </c>
      <c r="P315">
        <v>0.06</v>
      </c>
      <c r="Q315">
        <v>0.96</v>
      </c>
      <c r="R315">
        <v>7</v>
      </c>
      <c r="S315">
        <v>1.3333333333333299</v>
      </c>
      <c r="T315">
        <v>0.96</v>
      </c>
      <c r="U315">
        <v>0.96</v>
      </c>
      <c r="V315">
        <v>16</v>
      </c>
      <c r="W315">
        <v>0</v>
      </c>
      <c r="Y315" s="5" t="str">
        <f t="shared" si="4"/>
        <v>2018-Brandon Bolden</v>
      </c>
    </row>
    <row r="316" spans="1:25" ht="19" x14ac:dyDescent="0.25">
      <c r="A316">
        <v>7027</v>
      </c>
      <c r="B316">
        <v>2018</v>
      </c>
      <c r="C316" t="s">
        <v>67</v>
      </c>
      <c r="D316" t="s">
        <v>643</v>
      </c>
      <c r="E316">
        <v>35</v>
      </c>
      <c r="F316" t="s">
        <v>78</v>
      </c>
      <c r="G316" t="s">
        <v>17</v>
      </c>
      <c r="H316" t="s">
        <v>606</v>
      </c>
      <c r="I316" t="s">
        <v>606</v>
      </c>
      <c r="J316">
        <v>14</v>
      </c>
      <c r="K316">
        <v>14</v>
      </c>
      <c r="L316">
        <v>5</v>
      </c>
      <c r="M316">
        <v>0.36</v>
      </c>
      <c r="N316">
        <v>5.76</v>
      </c>
      <c r="O316">
        <v>5</v>
      </c>
      <c r="P316">
        <v>0.36</v>
      </c>
      <c r="Q316">
        <v>5.76</v>
      </c>
      <c r="R316">
        <v>14</v>
      </c>
      <c r="S316">
        <v>8.3333333333333304</v>
      </c>
      <c r="T316">
        <v>8</v>
      </c>
      <c r="U316">
        <v>8</v>
      </c>
      <c r="V316">
        <v>16</v>
      </c>
      <c r="W316">
        <v>16</v>
      </c>
      <c r="X316">
        <v>1</v>
      </c>
      <c r="Y316" s="5" t="str">
        <f t="shared" si="4"/>
        <v>2018-Frank Gore</v>
      </c>
    </row>
    <row r="317" spans="1:25" ht="19" x14ac:dyDescent="0.25">
      <c r="A317">
        <v>5041</v>
      </c>
      <c r="B317">
        <v>2018</v>
      </c>
      <c r="C317" t="s">
        <v>130</v>
      </c>
      <c r="D317" t="s">
        <v>779</v>
      </c>
      <c r="E317">
        <v>23</v>
      </c>
      <c r="F317" t="s">
        <v>78</v>
      </c>
      <c r="G317" t="s">
        <v>17</v>
      </c>
      <c r="H317" t="s">
        <v>606</v>
      </c>
      <c r="I317" t="s">
        <v>606</v>
      </c>
      <c r="J317">
        <v>12</v>
      </c>
      <c r="K317">
        <v>0</v>
      </c>
      <c r="L317">
        <v>2</v>
      </c>
      <c r="M317">
        <v>0.17</v>
      </c>
      <c r="N317">
        <v>2.72</v>
      </c>
      <c r="O317">
        <v>2</v>
      </c>
      <c r="P317">
        <v>0.17</v>
      </c>
      <c r="Q317">
        <v>2.72</v>
      </c>
      <c r="R317">
        <v>1</v>
      </c>
      <c r="S317">
        <v>2</v>
      </c>
      <c r="T317">
        <v>0</v>
      </c>
      <c r="U317">
        <v>0</v>
      </c>
      <c r="V317">
        <v>0</v>
      </c>
      <c r="W317">
        <v>0</v>
      </c>
      <c r="Y317" s="5" t="str">
        <f t="shared" si="4"/>
        <v>2018-Kalen Ballage</v>
      </c>
    </row>
    <row r="318" spans="1:25" ht="19" x14ac:dyDescent="0.25">
      <c r="A318">
        <v>293</v>
      </c>
      <c r="B318">
        <v>2018</v>
      </c>
      <c r="C318" t="s">
        <v>87</v>
      </c>
      <c r="D318" t="s">
        <v>610</v>
      </c>
      <c r="E318">
        <v>24</v>
      </c>
      <c r="F318" t="s">
        <v>78</v>
      </c>
      <c r="G318" t="s">
        <v>17</v>
      </c>
      <c r="H318" t="s">
        <v>606</v>
      </c>
      <c r="I318" t="s">
        <v>606</v>
      </c>
      <c r="J318">
        <v>16</v>
      </c>
      <c r="K318">
        <v>7</v>
      </c>
      <c r="L318">
        <v>7</v>
      </c>
      <c r="M318">
        <v>0.44</v>
      </c>
      <c r="N318">
        <v>7.04</v>
      </c>
      <c r="O318">
        <v>7</v>
      </c>
      <c r="P318">
        <v>0.44</v>
      </c>
      <c r="Q318">
        <v>7.04</v>
      </c>
      <c r="R318">
        <v>3</v>
      </c>
      <c r="S318">
        <v>4</v>
      </c>
      <c r="T318">
        <v>6.08</v>
      </c>
      <c r="U318">
        <v>6.08</v>
      </c>
      <c r="V318">
        <v>16</v>
      </c>
      <c r="W318">
        <v>6</v>
      </c>
      <c r="Y318" s="5" t="str">
        <f t="shared" si="4"/>
        <v>2018-Kenyan Drake</v>
      </c>
    </row>
    <row r="319" spans="1:25" ht="19" x14ac:dyDescent="0.25">
      <c r="A319">
        <v>294</v>
      </c>
      <c r="B319">
        <v>2018</v>
      </c>
      <c r="C319" t="s">
        <v>87</v>
      </c>
      <c r="D319" t="s">
        <v>610</v>
      </c>
      <c r="E319">
        <v>24</v>
      </c>
      <c r="F319" t="s">
        <v>78</v>
      </c>
      <c r="G319" t="s">
        <v>17</v>
      </c>
      <c r="H319" t="s">
        <v>606</v>
      </c>
      <c r="I319" t="s">
        <v>606</v>
      </c>
      <c r="J319">
        <v>6</v>
      </c>
      <c r="K319">
        <v>2</v>
      </c>
      <c r="L319">
        <v>2</v>
      </c>
      <c r="M319">
        <v>0.33</v>
      </c>
      <c r="N319">
        <v>5.28</v>
      </c>
      <c r="O319">
        <v>2</v>
      </c>
      <c r="P319">
        <v>0.33</v>
      </c>
      <c r="Q319">
        <v>5.28</v>
      </c>
      <c r="R319">
        <v>3</v>
      </c>
      <c r="S319">
        <v>5</v>
      </c>
      <c r="T319">
        <v>7.04</v>
      </c>
      <c r="U319">
        <v>7.04</v>
      </c>
      <c r="V319">
        <v>16</v>
      </c>
      <c r="W319">
        <v>7</v>
      </c>
      <c r="Y319" s="5" t="str">
        <f t="shared" si="4"/>
        <v>2018-Kenyan Drake</v>
      </c>
    </row>
    <row r="320" spans="1:25" ht="19" x14ac:dyDescent="0.25">
      <c r="A320">
        <v>8812</v>
      </c>
      <c r="B320">
        <v>2018</v>
      </c>
      <c r="C320" t="s">
        <v>276</v>
      </c>
      <c r="D320" t="s">
        <v>645</v>
      </c>
      <c r="E320">
        <v>27</v>
      </c>
      <c r="F320" t="s">
        <v>78</v>
      </c>
      <c r="G320" t="s">
        <v>17</v>
      </c>
      <c r="H320" t="s">
        <v>606</v>
      </c>
      <c r="I320" t="s">
        <v>606</v>
      </c>
      <c r="J320">
        <v>16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3</v>
      </c>
      <c r="S320">
        <v>0</v>
      </c>
      <c r="T320">
        <v>0</v>
      </c>
      <c r="U320">
        <v>0</v>
      </c>
      <c r="V320">
        <v>16</v>
      </c>
      <c r="W320">
        <v>0</v>
      </c>
      <c r="Y320" s="5" t="str">
        <f t="shared" si="4"/>
        <v>2018-Senorise Perry</v>
      </c>
    </row>
    <row r="321" spans="1:25" ht="19" x14ac:dyDescent="0.25">
      <c r="A321">
        <v>9373</v>
      </c>
      <c r="B321">
        <v>2018</v>
      </c>
      <c r="C321" t="s">
        <v>283</v>
      </c>
      <c r="D321" t="s">
        <v>615</v>
      </c>
      <c r="E321">
        <v>27</v>
      </c>
      <c r="F321" t="s">
        <v>78</v>
      </c>
      <c r="G321" t="s">
        <v>17</v>
      </c>
      <c r="H321" t="s">
        <v>606</v>
      </c>
      <c r="I321" t="s">
        <v>606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</v>
      </c>
      <c r="S321">
        <v>0.66666666666666596</v>
      </c>
      <c r="T321">
        <v>0</v>
      </c>
      <c r="U321">
        <v>0</v>
      </c>
      <c r="V321">
        <v>3</v>
      </c>
      <c r="W321">
        <v>0</v>
      </c>
      <c r="Y321" s="5" t="str">
        <f t="shared" si="4"/>
        <v>2018-Zach Zenner</v>
      </c>
    </row>
    <row r="322" spans="1:25" ht="19" x14ac:dyDescent="0.25">
      <c r="A322">
        <v>5834</v>
      </c>
      <c r="B322">
        <v>2020</v>
      </c>
      <c r="C322" t="s">
        <v>126</v>
      </c>
      <c r="D322" t="s">
        <v>802</v>
      </c>
      <c r="E322">
        <v>22</v>
      </c>
      <c r="F322" t="s">
        <v>39</v>
      </c>
      <c r="G322" t="s">
        <v>17</v>
      </c>
      <c r="H322" t="s">
        <v>606</v>
      </c>
      <c r="I322" t="s">
        <v>606</v>
      </c>
      <c r="J322">
        <v>13</v>
      </c>
      <c r="K322">
        <v>2</v>
      </c>
      <c r="L322">
        <v>4</v>
      </c>
      <c r="M322">
        <v>0.31</v>
      </c>
      <c r="N322">
        <v>4.96</v>
      </c>
      <c r="O322">
        <v>4</v>
      </c>
      <c r="P322">
        <v>0.31</v>
      </c>
      <c r="Q322">
        <v>4.96</v>
      </c>
      <c r="R322">
        <v>2</v>
      </c>
      <c r="S322">
        <v>4</v>
      </c>
      <c r="T322">
        <v>4.96</v>
      </c>
      <c r="U322">
        <v>4.96</v>
      </c>
      <c r="V322">
        <v>13</v>
      </c>
      <c r="W322">
        <v>0</v>
      </c>
      <c r="Y322" s="5" t="str">
        <f t="shared" ref="Y322:Y385" si="5">TRIM(CONCATENATE(B322,"-",C322,))</f>
        <v>2020-Alexander Mattison</v>
      </c>
    </row>
    <row r="323" spans="1:25" ht="19" x14ac:dyDescent="0.25">
      <c r="A323">
        <v>5835</v>
      </c>
      <c r="B323">
        <v>2020</v>
      </c>
      <c r="C323" t="s">
        <v>172</v>
      </c>
      <c r="D323" t="s">
        <v>803</v>
      </c>
      <c r="E323">
        <v>27</v>
      </c>
      <c r="F323" t="s">
        <v>39</v>
      </c>
      <c r="G323" t="s">
        <v>17</v>
      </c>
      <c r="H323" t="s">
        <v>606</v>
      </c>
      <c r="I323" t="s">
        <v>606</v>
      </c>
      <c r="J323">
        <v>16</v>
      </c>
      <c r="K323">
        <v>0</v>
      </c>
      <c r="L323">
        <v>1</v>
      </c>
      <c r="M323">
        <v>0.06</v>
      </c>
      <c r="N323">
        <v>0.96</v>
      </c>
      <c r="O323">
        <v>1</v>
      </c>
      <c r="P323">
        <v>0.06</v>
      </c>
      <c r="Q323">
        <v>0.96</v>
      </c>
      <c r="R323">
        <v>5</v>
      </c>
      <c r="S323">
        <v>0.66666666666666596</v>
      </c>
      <c r="T323">
        <v>1.92</v>
      </c>
      <c r="U323">
        <v>1.92</v>
      </c>
      <c r="V323">
        <v>16</v>
      </c>
      <c r="W323">
        <v>0</v>
      </c>
      <c r="Y323" s="5" t="str">
        <f t="shared" si="5"/>
        <v>2020-Ameer Abdullah</v>
      </c>
    </row>
    <row r="324" spans="1:25" ht="19" x14ac:dyDescent="0.25">
      <c r="A324">
        <v>5846</v>
      </c>
      <c r="B324">
        <v>2020</v>
      </c>
      <c r="C324" t="s">
        <v>402</v>
      </c>
      <c r="D324" t="s">
        <v>804</v>
      </c>
      <c r="E324">
        <v>27</v>
      </c>
      <c r="F324" t="s">
        <v>39</v>
      </c>
      <c r="G324" t="s">
        <v>217</v>
      </c>
      <c r="H324" t="s">
        <v>606</v>
      </c>
      <c r="I324" t="s">
        <v>606</v>
      </c>
      <c r="J324">
        <v>15</v>
      </c>
      <c r="K324">
        <v>11</v>
      </c>
      <c r="L324">
        <v>1</v>
      </c>
      <c r="M324">
        <v>7.0000000000000007E-2</v>
      </c>
      <c r="N324">
        <v>1.1200000000000001</v>
      </c>
      <c r="O324">
        <v>1</v>
      </c>
      <c r="P324">
        <v>7.0000000000000007E-2</v>
      </c>
      <c r="Q324">
        <v>1.1200000000000001</v>
      </c>
      <c r="R324">
        <v>4</v>
      </c>
      <c r="S324">
        <v>1.3333333333333299</v>
      </c>
      <c r="T324">
        <v>1.92</v>
      </c>
      <c r="U324">
        <v>1.92</v>
      </c>
      <c r="V324">
        <v>16</v>
      </c>
      <c r="W324">
        <v>7</v>
      </c>
      <c r="X324">
        <v>1</v>
      </c>
      <c r="Y324" s="5" t="str">
        <f t="shared" si="5"/>
        <v>2020-C.J. Ham</v>
      </c>
    </row>
    <row r="325" spans="1:25" ht="19" x14ac:dyDescent="0.25">
      <c r="A325">
        <v>5852</v>
      </c>
      <c r="B325">
        <v>2020</v>
      </c>
      <c r="C325" t="s">
        <v>490</v>
      </c>
      <c r="D325" t="s">
        <v>805</v>
      </c>
      <c r="E325">
        <v>25</v>
      </c>
      <c r="F325" t="s">
        <v>39</v>
      </c>
      <c r="G325" t="s">
        <v>17</v>
      </c>
      <c r="H325" t="s">
        <v>606</v>
      </c>
      <c r="I325" t="s">
        <v>606</v>
      </c>
      <c r="J325">
        <v>14</v>
      </c>
      <c r="K325">
        <v>14</v>
      </c>
      <c r="L325">
        <v>14</v>
      </c>
      <c r="M325">
        <v>1</v>
      </c>
      <c r="N325">
        <v>16</v>
      </c>
      <c r="O325">
        <v>14</v>
      </c>
      <c r="P325">
        <v>1</v>
      </c>
      <c r="Q325">
        <v>16</v>
      </c>
      <c r="R325">
        <v>4</v>
      </c>
      <c r="S325">
        <v>8.3333333333333304</v>
      </c>
      <c r="T325">
        <v>17.12</v>
      </c>
      <c r="U325">
        <v>17.12</v>
      </c>
      <c r="V325">
        <v>14</v>
      </c>
      <c r="W325">
        <v>14</v>
      </c>
      <c r="X325">
        <v>1</v>
      </c>
      <c r="Y325" s="5" t="str">
        <f t="shared" si="5"/>
        <v>2020-Dalvin Cook</v>
      </c>
    </row>
    <row r="326" spans="1:25" ht="19" x14ac:dyDescent="0.25">
      <c r="A326">
        <v>5870</v>
      </c>
      <c r="B326">
        <v>2020</v>
      </c>
      <c r="C326" t="s">
        <v>806</v>
      </c>
      <c r="D326" t="s">
        <v>807</v>
      </c>
      <c r="E326">
        <v>24</v>
      </c>
      <c r="F326" t="s">
        <v>39</v>
      </c>
      <c r="G326" t="s">
        <v>17</v>
      </c>
      <c r="H326" t="s">
        <v>606</v>
      </c>
      <c r="I326" t="s">
        <v>606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Y326" s="5" t="str">
        <f t="shared" si="5"/>
        <v>2020-Jake Bargas</v>
      </c>
    </row>
    <row r="327" spans="1:25" ht="19" x14ac:dyDescent="0.25">
      <c r="A327">
        <v>5882</v>
      </c>
      <c r="B327">
        <v>2020</v>
      </c>
      <c r="C327" t="s">
        <v>151</v>
      </c>
      <c r="D327" t="s">
        <v>808</v>
      </c>
      <c r="E327">
        <v>25</v>
      </c>
      <c r="F327" t="s">
        <v>39</v>
      </c>
      <c r="G327" t="s">
        <v>17</v>
      </c>
      <c r="H327" t="s">
        <v>606</v>
      </c>
      <c r="I327" t="s">
        <v>606</v>
      </c>
      <c r="J327">
        <v>16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</v>
      </c>
      <c r="S327">
        <v>1</v>
      </c>
      <c r="T327">
        <v>1.92</v>
      </c>
      <c r="U327">
        <v>1.92</v>
      </c>
      <c r="V327">
        <v>16</v>
      </c>
      <c r="W327">
        <v>2</v>
      </c>
      <c r="Y327" s="5" t="str">
        <f t="shared" si="5"/>
        <v>2020-Mike Boone</v>
      </c>
    </row>
    <row r="328" spans="1:25" ht="19" x14ac:dyDescent="0.25">
      <c r="A328">
        <v>5896</v>
      </c>
      <c r="B328">
        <v>2019</v>
      </c>
      <c r="C328" t="s">
        <v>126</v>
      </c>
      <c r="D328" t="s">
        <v>802</v>
      </c>
      <c r="E328">
        <v>21</v>
      </c>
      <c r="F328" t="s">
        <v>39</v>
      </c>
      <c r="G328" t="s">
        <v>17</v>
      </c>
      <c r="H328" t="s">
        <v>606</v>
      </c>
      <c r="I328" t="s">
        <v>606</v>
      </c>
      <c r="J328">
        <v>13</v>
      </c>
      <c r="K328">
        <v>0</v>
      </c>
      <c r="L328">
        <v>4</v>
      </c>
      <c r="M328">
        <v>0.31</v>
      </c>
      <c r="N328">
        <v>4.96</v>
      </c>
      <c r="O328">
        <v>4</v>
      </c>
      <c r="P328">
        <v>0.31</v>
      </c>
      <c r="Q328">
        <v>4.96</v>
      </c>
      <c r="R328">
        <v>1</v>
      </c>
      <c r="S328">
        <v>4</v>
      </c>
      <c r="T328">
        <v>0</v>
      </c>
      <c r="U328">
        <v>0</v>
      </c>
      <c r="V328">
        <v>0</v>
      </c>
      <c r="W328">
        <v>0</v>
      </c>
      <c r="Y328" s="5" t="str">
        <f t="shared" si="5"/>
        <v>2019-Alexander Mattison</v>
      </c>
    </row>
    <row r="329" spans="1:25" ht="19" x14ac:dyDescent="0.25">
      <c r="A329">
        <v>5897</v>
      </c>
      <c r="B329">
        <v>2019</v>
      </c>
      <c r="C329" t="s">
        <v>172</v>
      </c>
      <c r="D329" t="s">
        <v>803</v>
      </c>
      <c r="E329">
        <v>26</v>
      </c>
      <c r="F329" t="s">
        <v>39</v>
      </c>
      <c r="G329" t="s">
        <v>17</v>
      </c>
      <c r="H329" t="s">
        <v>606</v>
      </c>
      <c r="I329" t="s">
        <v>606</v>
      </c>
      <c r="J329">
        <v>16</v>
      </c>
      <c r="K329">
        <v>0</v>
      </c>
      <c r="L329">
        <v>2</v>
      </c>
      <c r="M329">
        <v>0.12</v>
      </c>
      <c r="N329">
        <v>1.92</v>
      </c>
      <c r="O329">
        <v>2</v>
      </c>
      <c r="P329">
        <v>0.12</v>
      </c>
      <c r="Q329">
        <v>1.92</v>
      </c>
      <c r="R329">
        <v>4</v>
      </c>
      <c r="S329">
        <v>1.6666666666666601</v>
      </c>
      <c r="T329">
        <v>0</v>
      </c>
      <c r="U329">
        <v>0</v>
      </c>
      <c r="V329">
        <v>7</v>
      </c>
      <c r="W329">
        <v>0</v>
      </c>
      <c r="Y329" s="5" t="str">
        <f t="shared" si="5"/>
        <v>2019-Ameer Abdullah</v>
      </c>
    </row>
    <row r="330" spans="1:25" ht="19" x14ac:dyDescent="0.25">
      <c r="A330">
        <v>5906</v>
      </c>
      <c r="B330">
        <v>2019</v>
      </c>
      <c r="C330" t="s">
        <v>402</v>
      </c>
      <c r="D330" t="s">
        <v>804</v>
      </c>
      <c r="E330">
        <v>26</v>
      </c>
      <c r="F330" t="s">
        <v>39</v>
      </c>
      <c r="G330" t="s">
        <v>217</v>
      </c>
      <c r="H330" t="s">
        <v>606</v>
      </c>
      <c r="I330" t="s">
        <v>606</v>
      </c>
      <c r="J330">
        <v>16</v>
      </c>
      <c r="K330">
        <v>7</v>
      </c>
      <c r="L330">
        <v>2</v>
      </c>
      <c r="M330">
        <v>0.12</v>
      </c>
      <c r="N330">
        <v>1.92</v>
      </c>
      <c r="O330">
        <v>2</v>
      </c>
      <c r="P330">
        <v>0.12</v>
      </c>
      <c r="Q330">
        <v>1.92</v>
      </c>
      <c r="R330">
        <v>3</v>
      </c>
      <c r="S330">
        <v>1</v>
      </c>
      <c r="T330">
        <v>1.1200000000000001</v>
      </c>
      <c r="U330">
        <v>1.1200000000000001</v>
      </c>
      <c r="V330">
        <v>15</v>
      </c>
      <c r="W330">
        <v>2</v>
      </c>
      <c r="X330">
        <v>1</v>
      </c>
      <c r="Y330" s="5" t="str">
        <f t="shared" si="5"/>
        <v>2019-C.J. Ham</v>
      </c>
    </row>
    <row r="331" spans="1:25" ht="19" x14ac:dyDescent="0.25">
      <c r="A331">
        <v>5909</v>
      </c>
      <c r="B331">
        <v>2019</v>
      </c>
      <c r="C331" t="s">
        <v>490</v>
      </c>
      <c r="D331" t="s">
        <v>805</v>
      </c>
      <c r="E331">
        <v>24</v>
      </c>
      <c r="F331" t="s">
        <v>39</v>
      </c>
      <c r="G331" t="s">
        <v>17</v>
      </c>
      <c r="H331" t="s">
        <v>606</v>
      </c>
      <c r="I331" t="s">
        <v>606</v>
      </c>
      <c r="J331">
        <v>14</v>
      </c>
      <c r="K331">
        <v>14</v>
      </c>
      <c r="L331">
        <v>15</v>
      </c>
      <c r="M331">
        <v>1.07</v>
      </c>
      <c r="N331">
        <v>17.12</v>
      </c>
      <c r="O331">
        <v>15</v>
      </c>
      <c r="P331">
        <v>1.07</v>
      </c>
      <c r="Q331">
        <v>17.12</v>
      </c>
      <c r="R331">
        <v>3</v>
      </c>
      <c r="S331">
        <v>5</v>
      </c>
      <c r="T331">
        <v>8.8000000000000007</v>
      </c>
      <c r="U331">
        <v>8.8000000000000007</v>
      </c>
      <c r="V331">
        <v>11</v>
      </c>
      <c r="W331">
        <v>10</v>
      </c>
      <c r="X331">
        <v>1</v>
      </c>
      <c r="Y331" s="5" t="str">
        <f t="shared" si="5"/>
        <v>2019-Dalvin Cook</v>
      </c>
    </row>
    <row r="332" spans="1:25" ht="19" x14ac:dyDescent="0.25">
      <c r="A332">
        <v>5925</v>
      </c>
      <c r="B332">
        <v>2019</v>
      </c>
      <c r="C332" t="s">
        <v>151</v>
      </c>
      <c r="D332" t="s">
        <v>808</v>
      </c>
      <c r="E332">
        <v>24</v>
      </c>
      <c r="F332" t="s">
        <v>39</v>
      </c>
      <c r="G332" t="s">
        <v>17</v>
      </c>
      <c r="H332" t="s">
        <v>606</v>
      </c>
      <c r="I332" t="s">
        <v>606</v>
      </c>
      <c r="J332">
        <v>16</v>
      </c>
      <c r="K332">
        <v>2</v>
      </c>
      <c r="L332">
        <v>2</v>
      </c>
      <c r="M332">
        <v>0.12</v>
      </c>
      <c r="N332">
        <v>1.92</v>
      </c>
      <c r="O332">
        <v>2</v>
      </c>
      <c r="P332">
        <v>0.12</v>
      </c>
      <c r="Q332">
        <v>1.92</v>
      </c>
      <c r="R332">
        <v>2</v>
      </c>
      <c r="S332">
        <v>0</v>
      </c>
      <c r="T332">
        <v>0</v>
      </c>
      <c r="U332">
        <v>0</v>
      </c>
      <c r="V332">
        <v>8</v>
      </c>
      <c r="W332">
        <v>0</v>
      </c>
      <c r="Y332" s="5" t="str">
        <f t="shared" si="5"/>
        <v>2019-Mike Boone</v>
      </c>
    </row>
    <row r="333" spans="1:25" ht="19" x14ac:dyDescent="0.25">
      <c r="A333">
        <v>5941</v>
      </c>
      <c r="B333">
        <v>2018</v>
      </c>
      <c r="C333" t="s">
        <v>402</v>
      </c>
      <c r="D333" t="s">
        <v>804</v>
      </c>
      <c r="E333">
        <v>25</v>
      </c>
      <c r="F333" t="s">
        <v>39</v>
      </c>
      <c r="G333" t="s">
        <v>17</v>
      </c>
      <c r="H333" t="s">
        <v>606</v>
      </c>
      <c r="I333" t="s">
        <v>606</v>
      </c>
      <c r="J333">
        <v>15</v>
      </c>
      <c r="K333">
        <v>2</v>
      </c>
      <c r="L333">
        <v>1</v>
      </c>
      <c r="M333">
        <v>7.0000000000000007E-2</v>
      </c>
      <c r="N333">
        <v>1.1200000000000001</v>
      </c>
      <c r="O333">
        <v>1</v>
      </c>
      <c r="P333">
        <v>7.0000000000000007E-2</v>
      </c>
      <c r="Q333">
        <v>1.1200000000000001</v>
      </c>
      <c r="R333">
        <v>2</v>
      </c>
      <c r="S333">
        <v>1</v>
      </c>
      <c r="T333">
        <v>0.96</v>
      </c>
      <c r="U333">
        <v>0.96</v>
      </c>
      <c r="V333">
        <v>16</v>
      </c>
      <c r="W333">
        <v>1</v>
      </c>
      <c r="Y333" s="5" t="str">
        <f t="shared" si="5"/>
        <v>2018-C.J. Ham</v>
      </c>
    </row>
    <row r="334" spans="1:25" ht="19" x14ac:dyDescent="0.25">
      <c r="A334">
        <v>5943</v>
      </c>
      <c r="B334">
        <v>2018</v>
      </c>
      <c r="C334" t="s">
        <v>490</v>
      </c>
      <c r="D334" t="s">
        <v>805</v>
      </c>
      <c r="E334">
        <v>23</v>
      </c>
      <c r="F334" t="s">
        <v>39</v>
      </c>
      <c r="G334" t="s">
        <v>17</v>
      </c>
      <c r="H334" t="s">
        <v>606</v>
      </c>
      <c r="I334" t="s">
        <v>606</v>
      </c>
      <c r="J334">
        <v>11</v>
      </c>
      <c r="K334">
        <v>10</v>
      </c>
      <c r="L334">
        <v>6</v>
      </c>
      <c r="M334">
        <v>0.55000000000000004</v>
      </c>
      <c r="N334">
        <v>8.8000000000000007</v>
      </c>
      <c r="O334">
        <v>6</v>
      </c>
      <c r="P334">
        <v>0.55000000000000004</v>
      </c>
      <c r="Q334">
        <v>8.8000000000000007</v>
      </c>
      <c r="R334">
        <v>2</v>
      </c>
      <c r="S334">
        <v>4</v>
      </c>
      <c r="T334">
        <v>16</v>
      </c>
      <c r="U334">
        <v>16</v>
      </c>
      <c r="V334">
        <v>4</v>
      </c>
      <c r="W334">
        <v>4</v>
      </c>
      <c r="X334">
        <v>1</v>
      </c>
      <c r="Y334" s="5" t="str">
        <f t="shared" si="5"/>
        <v>2018-Dalvin Cook</v>
      </c>
    </row>
    <row r="335" spans="1:25" ht="19" x14ac:dyDescent="0.25">
      <c r="A335">
        <v>6088</v>
      </c>
      <c r="B335">
        <v>2018</v>
      </c>
      <c r="C335" t="s">
        <v>75</v>
      </c>
      <c r="D335" t="s">
        <v>809</v>
      </c>
      <c r="E335">
        <v>28</v>
      </c>
      <c r="F335" t="s">
        <v>39</v>
      </c>
      <c r="G335" t="s">
        <v>17</v>
      </c>
      <c r="H335" t="s">
        <v>606</v>
      </c>
      <c r="I335" t="s">
        <v>606</v>
      </c>
      <c r="J335">
        <v>16</v>
      </c>
      <c r="K335">
        <v>6</v>
      </c>
      <c r="L335">
        <v>5</v>
      </c>
      <c r="M335">
        <v>0.31</v>
      </c>
      <c r="N335">
        <v>4.96</v>
      </c>
      <c r="O335">
        <v>5</v>
      </c>
      <c r="P335">
        <v>0.31</v>
      </c>
      <c r="Q335">
        <v>4.96</v>
      </c>
      <c r="R335">
        <v>5</v>
      </c>
      <c r="S335">
        <v>7.6666666666666599</v>
      </c>
      <c r="T335">
        <v>7.04</v>
      </c>
      <c r="U335">
        <v>7.04</v>
      </c>
      <c r="V335">
        <v>16</v>
      </c>
      <c r="W335">
        <v>11</v>
      </c>
      <c r="Y335" s="5" t="str">
        <f t="shared" si="5"/>
        <v>2018-Latavius Murray</v>
      </c>
    </row>
    <row r="336" spans="1:25" ht="19" x14ac:dyDescent="0.25">
      <c r="A336">
        <v>5954</v>
      </c>
      <c r="B336">
        <v>2018</v>
      </c>
      <c r="C336" t="s">
        <v>151</v>
      </c>
      <c r="D336" t="s">
        <v>808</v>
      </c>
      <c r="E336">
        <v>23</v>
      </c>
      <c r="F336" t="s">
        <v>39</v>
      </c>
      <c r="G336" t="s">
        <v>17</v>
      </c>
      <c r="H336" t="s">
        <v>606</v>
      </c>
      <c r="I336" t="s">
        <v>606</v>
      </c>
      <c r="J336">
        <v>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Y336" s="5" t="str">
        <f t="shared" si="5"/>
        <v>2018-Mike Boone</v>
      </c>
    </row>
    <row r="337" spans="1:25" ht="19" x14ac:dyDescent="0.25">
      <c r="A337">
        <v>12661</v>
      </c>
      <c r="B337">
        <v>2018</v>
      </c>
      <c r="C337" t="s">
        <v>512</v>
      </c>
      <c r="D337" t="s">
        <v>810</v>
      </c>
      <c r="E337">
        <v>23</v>
      </c>
      <c r="F337" t="s">
        <v>39</v>
      </c>
      <c r="G337" t="s">
        <v>17</v>
      </c>
      <c r="H337" t="s">
        <v>606</v>
      </c>
      <c r="I337" t="s">
        <v>606</v>
      </c>
      <c r="J337">
        <v>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Y337" s="5" t="str">
        <f t="shared" si="5"/>
        <v>2018-Roc Thomas</v>
      </c>
    </row>
    <row r="338" spans="1:25" ht="19" x14ac:dyDescent="0.25">
      <c r="A338">
        <v>6094</v>
      </c>
      <c r="B338">
        <v>2020</v>
      </c>
      <c r="C338" t="s">
        <v>581</v>
      </c>
      <c r="D338" t="s">
        <v>811</v>
      </c>
      <c r="E338">
        <v>25</v>
      </c>
      <c r="F338" t="s">
        <v>49</v>
      </c>
      <c r="G338" t="s">
        <v>17</v>
      </c>
      <c r="H338" t="s">
        <v>606</v>
      </c>
      <c r="I338" t="s">
        <v>606</v>
      </c>
      <c r="J338">
        <v>15</v>
      </c>
      <c r="K338">
        <v>10</v>
      </c>
      <c r="L338">
        <v>12</v>
      </c>
      <c r="M338">
        <v>0.8</v>
      </c>
      <c r="N338">
        <v>12.8</v>
      </c>
      <c r="O338">
        <v>12</v>
      </c>
      <c r="P338">
        <v>0.8</v>
      </c>
      <c r="Q338">
        <v>12.8</v>
      </c>
      <c r="R338">
        <v>4</v>
      </c>
      <c r="S338">
        <v>14</v>
      </c>
      <c r="T338">
        <v>12.64</v>
      </c>
      <c r="U338">
        <v>12.64</v>
      </c>
      <c r="V338">
        <v>14</v>
      </c>
      <c r="W338">
        <v>9</v>
      </c>
      <c r="X338">
        <v>1</v>
      </c>
      <c r="Y338" s="5" t="str">
        <f t="shared" si="5"/>
        <v>2020-Alvin Kamara</v>
      </c>
    </row>
    <row r="339" spans="1:25" ht="19" x14ac:dyDescent="0.25">
      <c r="A339">
        <v>6113</v>
      </c>
      <c r="B339">
        <v>2020</v>
      </c>
      <c r="C339" t="s">
        <v>215</v>
      </c>
      <c r="D339" t="s">
        <v>812</v>
      </c>
      <c r="E339">
        <v>26</v>
      </c>
      <c r="F339" t="s">
        <v>49</v>
      </c>
      <c r="G339" t="s">
        <v>17</v>
      </c>
      <c r="H339" t="s">
        <v>606</v>
      </c>
      <c r="I339" t="s">
        <v>606</v>
      </c>
      <c r="J339">
        <v>11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</v>
      </c>
      <c r="S339">
        <v>0.66666666666666596</v>
      </c>
      <c r="T339">
        <v>0.96</v>
      </c>
      <c r="U339">
        <v>0.96</v>
      </c>
      <c r="V339">
        <v>16</v>
      </c>
      <c r="W339">
        <v>0</v>
      </c>
      <c r="Y339" s="5" t="str">
        <f t="shared" si="5"/>
        <v>2020-Dwayne Washington</v>
      </c>
    </row>
    <row r="340" spans="1:25" ht="19" x14ac:dyDescent="0.25">
      <c r="A340">
        <v>6138</v>
      </c>
      <c r="B340">
        <v>2020</v>
      </c>
      <c r="C340" t="s">
        <v>393</v>
      </c>
      <c r="D340" t="s">
        <v>666</v>
      </c>
      <c r="E340">
        <v>28</v>
      </c>
      <c r="F340" t="s">
        <v>49</v>
      </c>
      <c r="G340" t="s">
        <v>217</v>
      </c>
      <c r="H340" t="s">
        <v>606</v>
      </c>
      <c r="I340" t="s">
        <v>606</v>
      </c>
      <c r="J340">
        <v>15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6</v>
      </c>
      <c r="S340">
        <v>0</v>
      </c>
      <c r="T340">
        <v>0</v>
      </c>
      <c r="U340">
        <v>0</v>
      </c>
      <c r="V340">
        <v>10</v>
      </c>
      <c r="W340">
        <v>2</v>
      </c>
      <c r="X340">
        <v>1</v>
      </c>
      <c r="Y340" s="5" t="str">
        <f t="shared" si="5"/>
        <v>2020-Michael Burton</v>
      </c>
    </row>
    <row r="341" spans="1:25" ht="19" x14ac:dyDescent="0.25">
      <c r="A341">
        <v>6151</v>
      </c>
      <c r="B341">
        <v>2020</v>
      </c>
      <c r="C341" t="s">
        <v>416</v>
      </c>
      <c r="D341" t="s">
        <v>813</v>
      </c>
      <c r="E341">
        <v>23</v>
      </c>
      <c r="F341" t="s">
        <v>49</v>
      </c>
      <c r="G341" t="s">
        <v>17</v>
      </c>
      <c r="H341" t="s">
        <v>606</v>
      </c>
      <c r="I341" t="s">
        <v>606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Y341" s="5" t="str">
        <f t="shared" si="5"/>
        <v>2020-Tony Jones</v>
      </c>
    </row>
    <row r="342" spans="1:25" ht="19" x14ac:dyDescent="0.25">
      <c r="A342">
        <v>6154</v>
      </c>
      <c r="B342">
        <v>2020</v>
      </c>
      <c r="C342" t="s">
        <v>162</v>
      </c>
      <c r="D342" t="s">
        <v>814</v>
      </c>
      <c r="E342">
        <v>27</v>
      </c>
      <c r="F342" t="s">
        <v>49</v>
      </c>
      <c r="G342" t="s">
        <v>815</v>
      </c>
      <c r="H342" t="s">
        <v>606</v>
      </c>
      <c r="I342" t="s">
        <v>606</v>
      </c>
      <c r="J342">
        <v>6</v>
      </c>
      <c r="K342">
        <v>1</v>
      </c>
      <c r="L342">
        <v>1</v>
      </c>
      <c r="M342">
        <v>0.17</v>
      </c>
      <c r="N342">
        <v>2.72</v>
      </c>
      <c r="O342">
        <v>1</v>
      </c>
      <c r="P342">
        <v>0.17</v>
      </c>
      <c r="Q342">
        <v>2.72</v>
      </c>
      <c r="R342">
        <v>5</v>
      </c>
      <c r="S342">
        <v>1.3333333333333299</v>
      </c>
      <c r="T342">
        <v>0.96</v>
      </c>
      <c r="U342">
        <v>0.96</v>
      </c>
      <c r="V342">
        <v>16</v>
      </c>
      <c r="W342">
        <v>2</v>
      </c>
      <c r="Y342" s="5" t="str">
        <f t="shared" si="5"/>
        <v>2020-Ty Montgomery</v>
      </c>
    </row>
    <row r="343" spans="1:25" ht="19" x14ac:dyDescent="0.25">
      <c r="A343">
        <v>6160</v>
      </c>
      <c r="B343">
        <v>2019</v>
      </c>
      <c r="C343" t="s">
        <v>581</v>
      </c>
      <c r="D343" t="s">
        <v>811</v>
      </c>
      <c r="E343">
        <v>24</v>
      </c>
      <c r="F343" t="s">
        <v>49</v>
      </c>
      <c r="G343" t="s">
        <v>17</v>
      </c>
      <c r="H343" t="s">
        <v>606</v>
      </c>
      <c r="I343" t="s">
        <v>606</v>
      </c>
      <c r="J343">
        <v>14</v>
      </c>
      <c r="K343">
        <v>9</v>
      </c>
      <c r="L343">
        <v>11</v>
      </c>
      <c r="M343">
        <v>0.79</v>
      </c>
      <c r="N343">
        <v>12.64</v>
      </c>
      <c r="O343">
        <v>11</v>
      </c>
      <c r="P343">
        <v>0.79</v>
      </c>
      <c r="Q343">
        <v>12.64</v>
      </c>
      <c r="R343">
        <v>3</v>
      </c>
      <c r="S343">
        <v>15.5</v>
      </c>
      <c r="T343">
        <v>16</v>
      </c>
      <c r="U343">
        <v>16</v>
      </c>
      <c r="V343">
        <v>15</v>
      </c>
      <c r="W343">
        <v>13</v>
      </c>
      <c r="X343">
        <v>1</v>
      </c>
      <c r="Y343" s="5" t="str">
        <f t="shared" si="5"/>
        <v>2019-Alvin Kamara</v>
      </c>
    </row>
    <row r="344" spans="1:25" ht="19" x14ac:dyDescent="0.25">
      <c r="A344">
        <v>6171</v>
      </c>
      <c r="B344">
        <v>2019</v>
      </c>
      <c r="C344" t="s">
        <v>215</v>
      </c>
      <c r="D344" t="s">
        <v>812</v>
      </c>
      <c r="E344">
        <v>25</v>
      </c>
      <c r="F344" t="s">
        <v>49</v>
      </c>
      <c r="G344" t="s">
        <v>17</v>
      </c>
      <c r="H344" t="s">
        <v>606</v>
      </c>
      <c r="I344" t="s">
        <v>606</v>
      </c>
      <c r="J344">
        <v>16</v>
      </c>
      <c r="K344">
        <v>0</v>
      </c>
      <c r="L344">
        <v>1</v>
      </c>
      <c r="M344">
        <v>0.06</v>
      </c>
      <c r="N344">
        <v>0.96</v>
      </c>
      <c r="O344">
        <v>1</v>
      </c>
      <c r="P344">
        <v>0.06</v>
      </c>
      <c r="Q344">
        <v>0.96</v>
      </c>
      <c r="R344">
        <v>4</v>
      </c>
      <c r="S344">
        <v>1</v>
      </c>
      <c r="T344">
        <v>1.28</v>
      </c>
      <c r="U344">
        <v>1.28</v>
      </c>
      <c r="V344">
        <v>13</v>
      </c>
      <c r="W344">
        <v>0</v>
      </c>
      <c r="Y344" s="5" t="str">
        <f t="shared" si="5"/>
        <v>2019-Dwayne Washington</v>
      </c>
    </row>
    <row r="345" spans="1:25" ht="19" x14ac:dyDescent="0.25">
      <c r="A345">
        <v>6179</v>
      </c>
      <c r="B345">
        <v>2019</v>
      </c>
      <c r="C345" t="s">
        <v>75</v>
      </c>
      <c r="D345" t="s">
        <v>809</v>
      </c>
      <c r="E345">
        <v>29</v>
      </c>
      <c r="F345" t="s">
        <v>49</v>
      </c>
      <c r="G345" t="s">
        <v>17</v>
      </c>
      <c r="H345" t="s">
        <v>606</v>
      </c>
      <c r="I345" t="s">
        <v>606</v>
      </c>
      <c r="J345">
        <v>16</v>
      </c>
      <c r="K345">
        <v>8</v>
      </c>
      <c r="L345">
        <v>7</v>
      </c>
      <c r="M345">
        <v>0.44</v>
      </c>
      <c r="N345">
        <v>7.04</v>
      </c>
      <c r="O345">
        <v>7</v>
      </c>
      <c r="P345">
        <v>0.44</v>
      </c>
      <c r="Q345">
        <v>7.04</v>
      </c>
      <c r="R345">
        <v>6</v>
      </c>
      <c r="S345">
        <v>6.3333333333333304</v>
      </c>
      <c r="T345">
        <v>4.96</v>
      </c>
      <c r="U345">
        <v>4.96</v>
      </c>
      <c r="V345">
        <v>16</v>
      </c>
      <c r="W345">
        <v>6</v>
      </c>
      <c r="Y345" s="5" t="str">
        <f t="shared" si="5"/>
        <v>2019-Latavius Murray</v>
      </c>
    </row>
    <row r="346" spans="1:25" ht="19" x14ac:dyDescent="0.25">
      <c r="A346">
        <v>10479</v>
      </c>
      <c r="B346">
        <v>2019</v>
      </c>
      <c r="C346" t="s">
        <v>625</v>
      </c>
      <c r="D346" t="s">
        <v>626</v>
      </c>
      <c r="E346">
        <v>25</v>
      </c>
      <c r="F346" t="s">
        <v>49</v>
      </c>
      <c r="G346" t="s">
        <v>217</v>
      </c>
      <c r="H346" t="s">
        <v>606</v>
      </c>
      <c r="I346" t="s">
        <v>606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2</v>
      </c>
      <c r="S346">
        <v>0</v>
      </c>
      <c r="T346">
        <v>0</v>
      </c>
      <c r="U346">
        <v>0</v>
      </c>
      <c r="V346">
        <v>12</v>
      </c>
      <c r="W346">
        <v>9</v>
      </c>
      <c r="Y346" s="5" t="str">
        <f t="shared" si="5"/>
        <v>2019-Ricky Ortiz</v>
      </c>
    </row>
    <row r="347" spans="1:25" ht="19" x14ac:dyDescent="0.25">
      <c r="A347">
        <v>10481</v>
      </c>
      <c r="B347">
        <v>2019</v>
      </c>
      <c r="C347" t="s">
        <v>218</v>
      </c>
      <c r="D347" t="s">
        <v>816</v>
      </c>
      <c r="E347">
        <v>29</v>
      </c>
      <c r="F347" t="s">
        <v>49</v>
      </c>
      <c r="G347" t="s">
        <v>705</v>
      </c>
      <c r="H347" t="s">
        <v>606</v>
      </c>
      <c r="I347" t="s">
        <v>606</v>
      </c>
      <c r="J347">
        <v>12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7</v>
      </c>
      <c r="S347">
        <v>0</v>
      </c>
      <c r="T347">
        <v>0</v>
      </c>
      <c r="U347">
        <v>0</v>
      </c>
      <c r="V347">
        <v>16</v>
      </c>
      <c r="W347">
        <v>6</v>
      </c>
      <c r="Y347" s="5" t="str">
        <f t="shared" si="5"/>
        <v>2019-Zach Line</v>
      </c>
    </row>
    <row r="348" spans="1:25" ht="19" x14ac:dyDescent="0.25">
      <c r="A348">
        <v>6201</v>
      </c>
      <c r="B348">
        <v>2018</v>
      </c>
      <c r="C348" t="s">
        <v>581</v>
      </c>
      <c r="D348" t="s">
        <v>811</v>
      </c>
      <c r="E348">
        <v>23</v>
      </c>
      <c r="F348" t="s">
        <v>49</v>
      </c>
      <c r="G348" t="s">
        <v>17</v>
      </c>
      <c r="H348" t="s">
        <v>606</v>
      </c>
      <c r="I348" t="s">
        <v>606</v>
      </c>
      <c r="J348">
        <v>15</v>
      </c>
      <c r="K348">
        <v>13</v>
      </c>
      <c r="L348">
        <v>15</v>
      </c>
      <c r="M348">
        <v>1</v>
      </c>
      <c r="N348">
        <v>16</v>
      </c>
      <c r="O348">
        <v>15</v>
      </c>
      <c r="P348">
        <v>1</v>
      </c>
      <c r="Q348">
        <v>16</v>
      </c>
      <c r="R348">
        <v>2</v>
      </c>
      <c r="S348">
        <v>16</v>
      </c>
      <c r="T348">
        <v>16</v>
      </c>
      <c r="U348">
        <v>16</v>
      </c>
      <c r="V348">
        <v>16</v>
      </c>
      <c r="W348">
        <v>3</v>
      </c>
      <c r="X348">
        <v>1</v>
      </c>
      <c r="Y348" s="5" t="str">
        <f t="shared" si="5"/>
        <v>2018-Alvin Kamara</v>
      </c>
    </row>
    <row r="349" spans="1:25" ht="19" x14ac:dyDescent="0.25">
      <c r="A349">
        <v>6211</v>
      </c>
      <c r="B349">
        <v>2018</v>
      </c>
      <c r="C349" t="s">
        <v>215</v>
      </c>
      <c r="D349" t="s">
        <v>812</v>
      </c>
      <c r="E349">
        <v>24</v>
      </c>
      <c r="F349" t="s">
        <v>49</v>
      </c>
      <c r="G349" t="s">
        <v>17</v>
      </c>
      <c r="H349" t="s">
        <v>606</v>
      </c>
      <c r="I349" t="s">
        <v>606</v>
      </c>
      <c r="J349">
        <v>13</v>
      </c>
      <c r="K349">
        <v>0</v>
      </c>
      <c r="L349">
        <v>1</v>
      </c>
      <c r="M349">
        <v>0.08</v>
      </c>
      <c r="N349">
        <v>1.28</v>
      </c>
      <c r="O349">
        <v>1</v>
      </c>
      <c r="P349">
        <v>0.08</v>
      </c>
      <c r="Q349">
        <v>1.28</v>
      </c>
      <c r="R349">
        <v>3</v>
      </c>
      <c r="S349">
        <v>1</v>
      </c>
      <c r="T349">
        <v>0</v>
      </c>
      <c r="U349">
        <v>0</v>
      </c>
      <c r="V349">
        <v>5</v>
      </c>
      <c r="W349">
        <v>0</v>
      </c>
      <c r="Y349" s="5" t="str">
        <f t="shared" si="5"/>
        <v>2018-Dwayne Washington</v>
      </c>
    </row>
    <row r="350" spans="1:25" ht="19" x14ac:dyDescent="0.25">
      <c r="A350">
        <v>3275</v>
      </c>
      <c r="B350">
        <v>2018</v>
      </c>
      <c r="C350" t="s">
        <v>152</v>
      </c>
      <c r="D350" t="s">
        <v>709</v>
      </c>
      <c r="E350">
        <v>24</v>
      </c>
      <c r="F350" t="s">
        <v>49</v>
      </c>
      <c r="G350" t="s">
        <v>17</v>
      </c>
      <c r="H350" t="s">
        <v>606</v>
      </c>
      <c r="I350" t="s">
        <v>606</v>
      </c>
      <c r="J350">
        <v>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</v>
      </c>
      <c r="S350">
        <v>1</v>
      </c>
      <c r="T350">
        <v>1.44</v>
      </c>
      <c r="U350">
        <v>1.44</v>
      </c>
      <c r="V350">
        <v>11</v>
      </c>
      <c r="W350">
        <v>0</v>
      </c>
      <c r="Y350" s="5" t="str">
        <f t="shared" si="5"/>
        <v>2018-Jonathan Williams</v>
      </c>
    </row>
    <row r="351" spans="1:25" ht="19" x14ac:dyDescent="0.25">
      <c r="A351">
        <v>958</v>
      </c>
      <c r="B351">
        <v>2018</v>
      </c>
      <c r="C351" t="s">
        <v>364</v>
      </c>
      <c r="D351" t="s">
        <v>631</v>
      </c>
      <c r="E351">
        <v>29</v>
      </c>
      <c r="F351" t="s">
        <v>49</v>
      </c>
      <c r="G351" t="s">
        <v>17</v>
      </c>
      <c r="H351" t="s">
        <v>606</v>
      </c>
      <c r="I351" t="s">
        <v>606</v>
      </c>
      <c r="J351">
        <v>12</v>
      </c>
      <c r="K351">
        <v>6</v>
      </c>
      <c r="L351">
        <v>7</v>
      </c>
      <c r="M351">
        <v>0.57999999999999996</v>
      </c>
      <c r="N351">
        <v>9.2799999999999994</v>
      </c>
      <c r="O351">
        <v>7</v>
      </c>
      <c r="P351">
        <v>0.57999999999999996</v>
      </c>
      <c r="Q351">
        <v>9.2799999999999994</v>
      </c>
      <c r="R351">
        <v>8</v>
      </c>
      <c r="S351">
        <v>11.3333333333333</v>
      </c>
      <c r="T351">
        <v>15.04</v>
      </c>
      <c r="U351">
        <v>15.04</v>
      </c>
      <c r="V351">
        <v>16</v>
      </c>
      <c r="W351">
        <v>12</v>
      </c>
      <c r="Y351" s="5" t="str">
        <f t="shared" si="5"/>
        <v>2018-Mark Ingram</v>
      </c>
    </row>
    <row r="352" spans="1:25" ht="19" x14ac:dyDescent="0.25">
      <c r="A352">
        <v>12715</v>
      </c>
      <c r="B352">
        <v>2018</v>
      </c>
      <c r="C352" t="s">
        <v>505</v>
      </c>
      <c r="D352" t="s">
        <v>817</v>
      </c>
      <c r="E352">
        <v>28</v>
      </c>
      <c r="F352" t="s">
        <v>49</v>
      </c>
      <c r="G352" t="s">
        <v>17</v>
      </c>
      <c r="H352" t="s">
        <v>606</v>
      </c>
      <c r="I352" t="s">
        <v>606</v>
      </c>
      <c r="J352">
        <v>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5</v>
      </c>
      <c r="S352">
        <v>3.6666666666666599</v>
      </c>
      <c r="T352">
        <v>7.04</v>
      </c>
      <c r="U352">
        <v>7.04</v>
      </c>
      <c r="V352">
        <v>9</v>
      </c>
      <c r="W352">
        <v>2</v>
      </c>
      <c r="Y352" s="5" t="str">
        <f t="shared" si="5"/>
        <v>2018-Mike Gillislee</v>
      </c>
    </row>
    <row r="353" spans="1:25" ht="19" x14ac:dyDescent="0.25">
      <c r="A353">
        <v>10486</v>
      </c>
      <c r="B353">
        <v>2018</v>
      </c>
      <c r="C353" t="s">
        <v>218</v>
      </c>
      <c r="D353" t="s">
        <v>816</v>
      </c>
      <c r="E353">
        <v>28</v>
      </c>
      <c r="F353" t="s">
        <v>49</v>
      </c>
      <c r="G353" t="s">
        <v>17</v>
      </c>
      <c r="H353" t="s">
        <v>606</v>
      </c>
      <c r="I353" t="s">
        <v>606</v>
      </c>
      <c r="J353">
        <v>16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6</v>
      </c>
      <c r="S353">
        <v>0.33333333333333298</v>
      </c>
      <c r="T353">
        <v>0</v>
      </c>
      <c r="U353">
        <v>0</v>
      </c>
      <c r="V353">
        <v>12</v>
      </c>
      <c r="W353">
        <v>4</v>
      </c>
      <c r="X353">
        <v>1</v>
      </c>
      <c r="Y353" s="5" t="str">
        <f t="shared" si="5"/>
        <v>2018-Zach Line</v>
      </c>
    </row>
    <row r="354" spans="1:25" ht="19" x14ac:dyDescent="0.25">
      <c r="A354">
        <v>9378</v>
      </c>
      <c r="B354">
        <v>2018</v>
      </c>
      <c r="C354" t="s">
        <v>283</v>
      </c>
      <c r="D354" t="s">
        <v>615</v>
      </c>
      <c r="E354">
        <v>27</v>
      </c>
      <c r="F354" t="s">
        <v>49</v>
      </c>
      <c r="G354" t="s">
        <v>17</v>
      </c>
      <c r="H354" t="s">
        <v>606</v>
      </c>
      <c r="I354" t="s">
        <v>606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4</v>
      </c>
      <c r="S354">
        <v>0.66666666666666596</v>
      </c>
      <c r="T354">
        <v>0</v>
      </c>
      <c r="U354">
        <v>0</v>
      </c>
      <c r="V354">
        <v>1</v>
      </c>
      <c r="W354">
        <v>0</v>
      </c>
      <c r="Y354" s="5" t="str">
        <f t="shared" si="5"/>
        <v>2018-Zach Zenner</v>
      </c>
    </row>
    <row r="355" spans="1:25" ht="19" x14ac:dyDescent="0.25">
      <c r="A355">
        <v>6471</v>
      </c>
      <c r="B355">
        <v>2020</v>
      </c>
      <c r="C355" t="s">
        <v>80</v>
      </c>
      <c r="D355" t="s">
        <v>818</v>
      </c>
      <c r="E355">
        <v>23</v>
      </c>
      <c r="F355" t="s">
        <v>81</v>
      </c>
      <c r="G355" t="s">
        <v>17</v>
      </c>
      <c r="H355" t="s">
        <v>606</v>
      </c>
      <c r="I355" t="s">
        <v>606</v>
      </c>
      <c r="J355">
        <v>10</v>
      </c>
      <c r="K355">
        <v>10</v>
      </c>
      <c r="L355">
        <v>5</v>
      </c>
      <c r="M355">
        <v>0.5</v>
      </c>
      <c r="N355">
        <v>8</v>
      </c>
      <c r="O355">
        <v>5</v>
      </c>
      <c r="P355">
        <v>0.5</v>
      </c>
      <c r="Q355">
        <v>8</v>
      </c>
      <c r="R355">
        <v>2</v>
      </c>
      <c r="S355">
        <v>0</v>
      </c>
      <c r="T355">
        <v>0</v>
      </c>
      <c r="U355">
        <v>0</v>
      </c>
      <c r="V355">
        <v>2</v>
      </c>
      <c r="W355">
        <v>0</v>
      </c>
      <c r="X355">
        <v>1</v>
      </c>
      <c r="Y355" s="5" t="str">
        <f t="shared" si="5"/>
        <v>2020-Damien Harris</v>
      </c>
    </row>
    <row r="356" spans="1:25" ht="19" x14ac:dyDescent="0.25">
      <c r="A356">
        <v>6483</v>
      </c>
      <c r="B356">
        <v>2020</v>
      </c>
      <c r="C356" t="s">
        <v>379</v>
      </c>
      <c r="D356" t="s">
        <v>819</v>
      </c>
      <c r="E356">
        <v>22</v>
      </c>
      <c r="F356" t="s">
        <v>81</v>
      </c>
      <c r="G356" t="s">
        <v>17</v>
      </c>
      <c r="H356" t="s">
        <v>606</v>
      </c>
      <c r="I356" t="s">
        <v>606</v>
      </c>
      <c r="J356">
        <v>6</v>
      </c>
      <c r="K356">
        <v>0</v>
      </c>
      <c r="L356">
        <v>1</v>
      </c>
      <c r="M356">
        <v>0.17</v>
      </c>
      <c r="N356">
        <v>2.72</v>
      </c>
      <c r="O356">
        <v>1</v>
      </c>
      <c r="P356">
        <v>0.17</v>
      </c>
      <c r="Q356">
        <v>2.72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0</v>
      </c>
      <c r="Y356" s="5" t="str">
        <f t="shared" si="5"/>
        <v>2020-J.J. Taylor</v>
      </c>
    </row>
    <row r="357" spans="1:25" ht="19" x14ac:dyDescent="0.25">
      <c r="A357">
        <v>6486</v>
      </c>
      <c r="B357">
        <v>2020</v>
      </c>
      <c r="C357" t="s">
        <v>820</v>
      </c>
      <c r="D357" t="s">
        <v>821</v>
      </c>
      <c r="E357">
        <v>26</v>
      </c>
      <c r="F357" t="s">
        <v>81</v>
      </c>
      <c r="G357" t="s">
        <v>217</v>
      </c>
      <c r="H357" t="s">
        <v>606</v>
      </c>
      <c r="I357" t="s">
        <v>606</v>
      </c>
      <c r="J357">
        <v>16</v>
      </c>
      <c r="K357">
        <v>11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2</v>
      </c>
      <c r="S357">
        <v>0</v>
      </c>
      <c r="T357">
        <v>0</v>
      </c>
      <c r="U357">
        <v>0</v>
      </c>
      <c r="V357">
        <v>4</v>
      </c>
      <c r="W357">
        <v>3</v>
      </c>
      <c r="X357">
        <v>1</v>
      </c>
      <c r="Y357" s="5" t="str">
        <f t="shared" si="5"/>
        <v>2020-Jakob Johnson</v>
      </c>
    </row>
    <row r="358" spans="1:25" ht="19" x14ac:dyDescent="0.25">
      <c r="A358">
        <v>6489</v>
      </c>
      <c r="B358">
        <v>2020</v>
      </c>
      <c r="C358" t="s">
        <v>132</v>
      </c>
      <c r="D358" t="s">
        <v>822</v>
      </c>
      <c r="E358">
        <v>28</v>
      </c>
      <c r="F358" t="s">
        <v>81</v>
      </c>
      <c r="G358" t="s">
        <v>17</v>
      </c>
      <c r="H358" t="s">
        <v>606</v>
      </c>
      <c r="I358" t="s">
        <v>606</v>
      </c>
      <c r="J358">
        <v>14</v>
      </c>
      <c r="K358">
        <v>0</v>
      </c>
      <c r="L358">
        <v>5</v>
      </c>
      <c r="M358">
        <v>0.36</v>
      </c>
      <c r="N358">
        <v>5.76</v>
      </c>
      <c r="O358">
        <v>5</v>
      </c>
      <c r="P358">
        <v>0.36</v>
      </c>
      <c r="Q358">
        <v>5.76</v>
      </c>
      <c r="R358">
        <v>7</v>
      </c>
      <c r="S358">
        <v>8</v>
      </c>
      <c r="T358">
        <v>7.52</v>
      </c>
      <c r="U358">
        <v>7.52</v>
      </c>
      <c r="V358">
        <v>15</v>
      </c>
      <c r="W358">
        <v>1</v>
      </c>
      <c r="Y358" s="5" t="str">
        <f t="shared" si="5"/>
        <v>2020-James White</v>
      </c>
    </row>
    <row r="359" spans="1:25" ht="19" x14ac:dyDescent="0.25">
      <c r="A359">
        <v>6514</v>
      </c>
      <c r="B359">
        <v>2020</v>
      </c>
      <c r="C359" t="s">
        <v>134</v>
      </c>
      <c r="D359" t="s">
        <v>823</v>
      </c>
      <c r="E359">
        <v>30</v>
      </c>
      <c r="F359" t="s">
        <v>81</v>
      </c>
      <c r="G359" t="s">
        <v>17</v>
      </c>
      <c r="H359" t="s">
        <v>606</v>
      </c>
      <c r="I359" t="s">
        <v>606</v>
      </c>
      <c r="J359">
        <v>10</v>
      </c>
      <c r="K359">
        <v>0</v>
      </c>
      <c r="L359">
        <v>4</v>
      </c>
      <c r="M359">
        <v>0.4</v>
      </c>
      <c r="N359">
        <v>6.4</v>
      </c>
      <c r="O359">
        <v>4</v>
      </c>
      <c r="P359">
        <v>0.4</v>
      </c>
      <c r="Q359">
        <v>6.4</v>
      </c>
      <c r="R359">
        <v>8</v>
      </c>
      <c r="S359">
        <v>4.3333333333333304</v>
      </c>
      <c r="T359">
        <v>4.96</v>
      </c>
      <c r="U359">
        <v>4.96</v>
      </c>
      <c r="V359">
        <v>13</v>
      </c>
      <c r="W359">
        <v>1</v>
      </c>
      <c r="Y359" s="5" t="str">
        <f t="shared" si="5"/>
        <v>2020-Rex Burkhead</v>
      </c>
    </row>
    <row r="360" spans="1:25" ht="19" x14ac:dyDescent="0.25">
      <c r="A360">
        <v>6518</v>
      </c>
      <c r="B360">
        <v>2020</v>
      </c>
      <c r="C360" t="s">
        <v>105</v>
      </c>
      <c r="D360" t="s">
        <v>824</v>
      </c>
      <c r="E360">
        <v>25</v>
      </c>
      <c r="F360" t="s">
        <v>81</v>
      </c>
      <c r="G360" t="s">
        <v>17</v>
      </c>
      <c r="H360" t="s">
        <v>606</v>
      </c>
      <c r="I360" t="s">
        <v>606</v>
      </c>
      <c r="J360">
        <v>9</v>
      </c>
      <c r="K360">
        <v>6</v>
      </c>
      <c r="L360">
        <v>4</v>
      </c>
      <c r="M360">
        <v>0.44</v>
      </c>
      <c r="N360">
        <v>7.04</v>
      </c>
      <c r="O360">
        <v>4</v>
      </c>
      <c r="P360">
        <v>0.44</v>
      </c>
      <c r="Q360">
        <v>7.04</v>
      </c>
      <c r="R360">
        <v>3</v>
      </c>
      <c r="S360">
        <v>6</v>
      </c>
      <c r="T360">
        <v>4.96</v>
      </c>
      <c r="U360">
        <v>4.96</v>
      </c>
      <c r="V360">
        <v>16</v>
      </c>
      <c r="W360">
        <v>14</v>
      </c>
      <c r="Y360" s="5" t="str">
        <f t="shared" si="5"/>
        <v>2020-Sony Michel</v>
      </c>
    </row>
    <row r="361" spans="1:25" ht="19" x14ac:dyDescent="0.25">
      <c r="A361">
        <v>10513</v>
      </c>
      <c r="B361">
        <v>2019</v>
      </c>
      <c r="C361" t="s">
        <v>191</v>
      </c>
      <c r="D361" t="s">
        <v>801</v>
      </c>
      <c r="E361">
        <v>29</v>
      </c>
      <c r="F361" t="s">
        <v>81</v>
      </c>
      <c r="G361" t="s">
        <v>17</v>
      </c>
      <c r="H361" t="s">
        <v>606</v>
      </c>
      <c r="I361" t="s">
        <v>606</v>
      </c>
      <c r="J361">
        <v>15</v>
      </c>
      <c r="K361">
        <v>2</v>
      </c>
      <c r="L361">
        <v>1</v>
      </c>
      <c r="M361">
        <v>7.0000000000000007E-2</v>
      </c>
      <c r="N361">
        <v>1.1200000000000001</v>
      </c>
      <c r="O361">
        <v>1</v>
      </c>
      <c r="P361">
        <v>7.0000000000000007E-2</v>
      </c>
      <c r="Q361">
        <v>1.1200000000000001</v>
      </c>
      <c r="R361">
        <v>8</v>
      </c>
      <c r="S361">
        <v>0.66666666666666596</v>
      </c>
      <c r="T361">
        <v>0.96</v>
      </c>
      <c r="U361">
        <v>0.96</v>
      </c>
      <c r="V361">
        <v>16</v>
      </c>
      <c r="W361">
        <v>0</v>
      </c>
      <c r="Y361" s="5" t="str">
        <f t="shared" si="5"/>
        <v>2019-Brandon Bolden</v>
      </c>
    </row>
    <row r="362" spans="1:25" ht="19" x14ac:dyDescent="0.25">
      <c r="A362">
        <v>6526</v>
      </c>
      <c r="B362">
        <v>2019</v>
      </c>
      <c r="C362" t="s">
        <v>80</v>
      </c>
      <c r="D362" t="s">
        <v>818</v>
      </c>
      <c r="E362">
        <v>22</v>
      </c>
      <c r="F362" t="s">
        <v>81</v>
      </c>
      <c r="G362" t="s">
        <v>17</v>
      </c>
      <c r="H362" t="s">
        <v>606</v>
      </c>
      <c r="I362" t="s">
        <v>606</v>
      </c>
      <c r="J362">
        <v>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Y362" s="5" t="str">
        <f t="shared" si="5"/>
        <v>2019-Damien Harris</v>
      </c>
    </row>
    <row r="363" spans="1:25" ht="19" x14ac:dyDescent="0.25">
      <c r="A363">
        <v>6535</v>
      </c>
      <c r="B363">
        <v>2019</v>
      </c>
      <c r="C363" t="s">
        <v>820</v>
      </c>
      <c r="D363" t="s">
        <v>821</v>
      </c>
      <c r="E363">
        <v>25</v>
      </c>
      <c r="F363" t="s">
        <v>81</v>
      </c>
      <c r="G363" t="s">
        <v>217</v>
      </c>
      <c r="H363" t="s">
        <v>606</v>
      </c>
      <c r="I363" t="s">
        <v>606</v>
      </c>
      <c r="J363">
        <v>4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 s="5" t="str">
        <f t="shared" si="5"/>
        <v>2019-Jakob Johnson</v>
      </c>
    </row>
    <row r="364" spans="1:25" ht="19" x14ac:dyDescent="0.25">
      <c r="A364">
        <v>10515</v>
      </c>
      <c r="B364">
        <v>2019</v>
      </c>
      <c r="C364" t="s">
        <v>289</v>
      </c>
      <c r="D364" t="s">
        <v>825</v>
      </c>
      <c r="E364">
        <v>31</v>
      </c>
      <c r="F364" t="s">
        <v>81</v>
      </c>
      <c r="G364" t="s">
        <v>17</v>
      </c>
      <c r="H364" t="s">
        <v>606</v>
      </c>
      <c r="I364" t="s">
        <v>606</v>
      </c>
      <c r="J364">
        <v>2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7</v>
      </c>
      <c r="S364">
        <v>0.33333333333333298</v>
      </c>
      <c r="T364">
        <v>0.96</v>
      </c>
      <c r="U364">
        <v>0.96</v>
      </c>
      <c r="V364">
        <v>16</v>
      </c>
      <c r="W364">
        <v>8</v>
      </c>
      <c r="Y364" s="5" t="str">
        <f t="shared" si="5"/>
        <v>2019-James Develin</v>
      </c>
    </row>
    <row r="365" spans="1:25" ht="19" x14ac:dyDescent="0.25">
      <c r="A365">
        <v>6538</v>
      </c>
      <c r="B365">
        <v>2019</v>
      </c>
      <c r="C365" t="s">
        <v>132</v>
      </c>
      <c r="D365" t="s">
        <v>822</v>
      </c>
      <c r="E365">
        <v>27</v>
      </c>
      <c r="F365" t="s">
        <v>81</v>
      </c>
      <c r="G365" t="s">
        <v>17</v>
      </c>
      <c r="H365" t="s">
        <v>606</v>
      </c>
      <c r="I365" t="s">
        <v>606</v>
      </c>
      <c r="J365">
        <v>15</v>
      </c>
      <c r="K365">
        <v>1</v>
      </c>
      <c r="L365">
        <v>7</v>
      </c>
      <c r="M365">
        <v>0.47</v>
      </c>
      <c r="N365">
        <v>7.52</v>
      </c>
      <c r="O365">
        <v>7</v>
      </c>
      <c r="P365">
        <v>0.47</v>
      </c>
      <c r="Q365">
        <v>7.52</v>
      </c>
      <c r="R365">
        <v>6</v>
      </c>
      <c r="S365">
        <v>8</v>
      </c>
      <c r="T365">
        <v>9.92</v>
      </c>
      <c r="U365">
        <v>9.92</v>
      </c>
      <c r="V365">
        <v>16</v>
      </c>
      <c r="W365">
        <v>3</v>
      </c>
      <c r="Y365" s="5" t="str">
        <f t="shared" si="5"/>
        <v>2019-James White</v>
      </c>
    </row>
    <row r="366" spans="1:25" ht="19" x14ac:dyDescent="0.25">
      <c r="A366">
        <v>6553</v>
      </c>
      <c r="B366">
        <v>2019</v>
      </c>
      <c r="C366" t="s">
        <v>134</v>
      </c>
      <c r="D366" t="s">
        <v>823</v>
      </c>
      <c r="E366">
        <v>29</v>
      </c>
      <c r="F366" t="s">
        <v>81</v>
      </c>
      <c r="G366" t="s">
        <v>17</v>
      </c>
      <c r="H366" t="s">
        <v>606</v>
      </c>
      <c r="I366" t="s">
        <v>606</v>
      </c>
      <c r="J366">
        <v>13</v>
      </c>
      <c r="K366">
        <v>1</v>
      </c>
      <c r="L366">
        <v>4</v>
      </c>
      <c r="M366">
        <v>0.31</v>
      </c>
      <c r="N366">
        <v>4.96</v>
      </c>
      <c r="O366">
        <v>4</v>
      </c>
      <c r="P366">
        <v>0.31</v>
      </c>
      <c r="Q366">
        <v>4.96</v>
      </c>
      <c r="R366">
        <v>7</v>
      </c>
      <c r="S366">
        <v>4</v>
      </c>
      <c r="T366">
        <v>6.08</v>
      </c>
      <c r="U366">
        <v>6.08</v>
      </c>
      <c r="V366">
        <v>8</v>
      </c>
      <c r="W366">
        <v>4</v>
      </c>
      <c r="Y366" s="5" t="str">
        <f t="shared" si="5"/>
        <v>2019-Rex Burkhead</v>
      </c>
    </row>
    <row r="367" spans="1:25" ht="19" x14ac:dyDescent="0.25">
      <c r="A367">
        <v>6557</v>
      </c>
      <c r="B367">
        <v>2019</v>
      </c>
      <c r="C367" t="s">
        <v>105</v>
      </c>
      <c r="D367" t="s">
        <v>824</v>
      </c>
      <c r="E367">
        <v>24</v>
      </c>
      <c r="F367" t="s">
        <v>81</v>
      </c>
      <c r="G367" t="s">
        <v>17</v>
      </c>
      <c r="H367" t="s">
        <v>606</v>
      </c>
      <c r="I367" t="s">
        <v>606</v>
      </c>
      <c r="J367">
        <v>16</v>
      </c>
      <c r="K367">
        <v>14</v>
      </c>
      <c r="L367">
        <v>5</v>
      </c>
      <c r="M367">
        <v>0.31</v>
      </c>
      <c r="N367">
        <v>4.96</v>
      </c>
      <c r="O367">
        <v>5</v>
      </c>
      <c r="P367">
        <v>0.31</v>
      </c>
      <c r="Q367">
        <v>4.96</v>
      </c>
      <c r="R367">
        <v>2</v>
      </c>
      <c r="S367">
        <v>7</v>
      </c>
      <c r="T367">
        <v>8.64</v>
      </c>
      <c r="U367">
        <v>8.64</v>
      </c>
      <c r="V367">
        <v>13</v>
      </c>
      <c r="W367">
        <v>8</v>
      </c>
      <c r="X367">
        <v>1</v>
      </c>
      <c r="Y367" s="5" t="str">
        <f t="shared" si="5"/>
        <v>2019-Sony Michel</v>
      </c>
    </row>
    <row r="368" spans="1:25" ht="19" x14ac:dyDescent="0.25">
      <c r="A368">
        <v>10521</v>
      </c>
      <c r="B368">
        <v>2018</v>
      </c>
      <c r="C368" t="s">
        <v>289</v>
      </c>
      <c r="D368" t="s">
        <v>825</v>
      </c>
      <c r="E368">
        <v>30</v>
      </c>
      <c r="F368" t="s">
        <v>81</v>
      </c>
      <c r="G368" t="s">
        <v>217</v>
      </c>
      <c r="H368" t="s">
        <v>606</v>
      </c>
      <c r="I368" t="s">
        <v>606</v>
      </c>
      <c r="J368">
        <v>16</v>
      </c>
      <c r="K368">
        <v>8</v>
      </c>
      <c r="L368">
        <v>1</v>
      </c>
      <c r="M368">
        <v>0.06</v>
      </c>
      <c r="N368">
        <v>0.96</v>
      </c>
      <c r="O368">
        <v>1</v>
      </c>
      <c r="P368">
        <v>0.06</v>
      </c>
      <c r="Q368">
        <v>0.96</v>
      </c>
      <c r="R368">
        <v>6</v>
      </c>
      <c r="S368">
        <v>0.33333333333333298</v>
      </c>
      <c r="T368">
        <v>0</v>
      </c>
      <c r="U368">
        <v>0</v>
      </c>
      <c r="V368">
        <v>16</v>
      </c>
      <c r="W368">
        <v>7</v>
      </c>
      <c r="X368">
        <v>1</v>
      </c>
      <c r="Y368" s="5" t="str">
        <f t="shared" si="5"/>
        <v>2018-James Develin</v>
      </c>
    </row>
    <row r="369" spans="1:25" ht="19" x14ac:dyDescent="0.25">
      <c r="A369">
        <v>6568</v>
      </c>
      <c r="B369">
        <v>2018</v>
      </c>
      <c r="C369" t="s">
        <v>132</v>
      </c>
      <c r="D369" t="s">
        <v>822</v>
      </c>
      <c r="E369">
        <v>26</v>
      </c>
      <c r="F369" t="s">
        <v>81</v>
      </c>
      <c r="G369" t="s">
        <v>17</v>
      </c>
      <c r="H369" t="s">
        <v>606</v>
      </c>
      <c r="I369" t="s">
        <v>606</v>
      </c>
      <c r="J369">
        <v>16</v>
      </c>
      <c r="K369">
        <v>3</v>
      </c>
      <c r="L369">
        <v>10</v>
      </c>
      <c r="M369">
        <v>0.62</v>
      </c>
      <c r="N369">
        <v>9.92</v>
      </c>
      <c r="O369">
        <v>10</v>
      </c>
      <c r="P369">
        <v>0.62</v>
      </c>
      <c r="Q369">
        <v>9.92</v>
      </c>
      <c r="R369">
        <v>5</v>
      </c>
      <c r="S369">
        <v>6.3333333333333304</v>
      </c>
      <c r="T369">
        <v>8</v>
      </c>
      <c r="U369">
        <v>8</v>
      </c>
      <c r="V369">
        <v>14</v>
      </c>
      <c r="W369">
        <v>4</v>
      </c>
      <c r="Y369" s="5" t="str">
        <f t="shared" si="5"/>
        <v>2018-James White</v>
      </c>
    </row>
    <row r="370" spans="1:25" ht="19" x14ac:dyDescent="0.25">
      <c r="A370">
        <v>12762</v>
      </c>
      <c r="B370">
        <v>2018</v>
      </c>
      <c r="C370" t="s">
        <v>524</v>
      </c>
      <c r="D370" t="s">
        <v>826</v>
      </c>
      <c r="E370">
        <v>26</v>
      </c>
      <c r="F370" t="s">
        <v>81</v>
      </c>
      <c r="G370" t="s">
        <v>17</v>
      </c>
      <c r="H370" t="s">
        <v>606</v>
      </c>
      <c r="I370" t="s">
        <v>606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5</v>
      </c>
      <c r="S370">
        <v>3.6666666666666599</v>
      </c>
      <c r="T370">
        <v>2.2400000000000002</v>
      </c>
      <c r="U370">
        <v>2.2400000000000002</v>
      </c>
      <c r="V370">
        <v>7</v>
      </c>
      <c r="W370">
        <v>7</v>
      </c>
      <c r="Y370" s="5" t="str">
        <f t="shared" si="5"/>
        <v>2018-Jeremy Hill</v>
      </c>
    </row>
    <row r="371" spans="1:25" ht="19" x14ac:dyDescent="0.25">
      <c r="A371">
        <v>6578</v>
      </c>
      <c r="B371">
        <v>2018</v>
      </c>
      <c r="C371" t="s">
        <v>134</v>
      </c>
      <c r="D371" t="s">
        <v>823</v>
      </c>
      <c r="E371">
        <v>28</v>
      </c>
      <c r="F371" t="s">
        <v>81</v>
      </c>
      <c r="G371" t="s">
        <v>17</v>
      </c>
      <c r="H371" t="s">
        <v>606</v>
      </c>
      <c r="I371" t="s">
        <v>606</v>
      </c>
      <c r="J371">
        <v>8</v>
      </c>
      <c r="K371">
        <v>4</v>
      </c>
      <c r="L371">
        <v>3</v>
      </c>
      <c r="M371">
        <v>0.38</v>
      </c>
      <c r="N371">
        <v>6.08</v>
      </c>
      <c r="O371">
        <v>3</v>
      </c>
      <c r="P371">
        <v>0.38</v>
      </c>
      <c r="Q371">
        <v>6.08</v>
      </c>
      <c r="R371">
        <v>6</v>
      </c>
      <c r="S371">
        <v>3.3333333333333299</v>
      </c>
      <c r="T371">
        <v>9.6</v>
      </c>
      <c r="U371">
        <v>9.6</v>
      </c>
      <c r="V371">
        <v>10</v>
      </c>
      <c r="W371">
        <v>3</v>
      </c>
      <c r="Y371" s="5" t="str">
        <f t="shared" si="5"/>
        <v>2018-Rex Burkhead</v>
      </c>
    </row>
    <row r="372" spans="1:25" ht="19" x14ac:dyDescent="0.25">
      <c r="A372">
        <v>6580</v>
      </c>
      <c r="B372">
        <v>2018</v>
      </c>
      <c r="C372" t="s">
        <v>105</v>
      </c>
      <c r="D372" t="s">
        <v>824</v>
      </c>
      <c r="E372">
        <v>23</v>
      </c>
      <c r="F372" t="s">
        <v>81</v>
      </c>
      <c r="G372" t="s">
        <v>17</v>
      </c>
      <c r="H372" t="s">
        <v>606</v>
      </c>
      <c r="I372" t="s">
        <v>606</v>
      </c>
      <c r="J372">
        <v>13</v>
      </c>
      <c r="K372">
        <v>8</v>
      </c>
      <c r="L372">
        <v>7</v>
      </c>
      <c r="M372">
        <v>0.54</v>
      </c>
      <c r="N372">
        <v>8.64</v>
      </c>
      <c r="O372">
        <v>7</v>
      </c>
      <c r="P372">
        <v>0.54</v>
      </c>
      <c r="Q372">
        <v>8.64</v>
      </c>
      <c r="R372">
        <v>1</v>
      </c>
      <c r="S372">
        <v>7</v>
      </c>
      <c r="T372">
        <v>0</v>
      </c>
      <c r="U372">
        <v>0</v>
      </c>
      <c r="V372">
        <v>0</v>
      </c>
      <c r="W372">
        <v>0</v>
      </c>
      <c r="X372">
        <v>1</v>
      </c>
      <c r="Y372" s="5" t="str">
        <f t="shared" si="5"/>
        <v>2018-Sony Michel</v>
      </c>
    </row>
    <row r="373" spans="1:25" ht="19" x14ac:dyDescent="0.25">
      <c r="A373">
        <v>6777</v>
      </c>
      <c r="B373">
        <v>2020</v>
      </c>
      <c r="C373" t="s">
        <v>343</v>
      </c>
      <c r="D373" t="s">
        <v>611</v>
      </c>
      <c r="E373">
        <v>32</v>
      </c>
      <c r="F373" t="s">
        <v>35</v>
      </c>
      <c r="G373" t="s">
        <v>17</v>
      </c>
      <c r="H373" t="s">
        <v>606</v>
      </c>
      <c r="I373" t="s">
        <v>606</v>
      </c>
      <c r="J373">
        <v>9</v>
      </c>
      <c r="K373">
        <v>0</v>
      </c>
      <c r="L373">
        <v>1</v>
      </c>
      <c r="M373">
        <v>0.11</v>
      </c>
      <c r="N373">
        <v>1.76</v>
      </c>
      <c r="O373">
        <v>1</v>
      </c>
      <c r="P373">
        <v>0.11</v>
      </c>
      <c r="Q373">
        <v>1.76</v>
      </c>
      <c r="R373">
        <v>9</v>
      </c>
      <c r="S373">
        <v>2.3333333333333299</v>
      </c>
      <c r="T373">
        <v>0</v>
      </c>
      <c r="U373">
        <v>0</v>
      </c>
      <c r="V373">
        <v>1</v>
      </c>
      <c r="W373">
        <v>0</v>
      </c>
      <c r="Y373" s="5" t="str">
        <f t="shared" si="5"/>
        <v>2020-Alfred Morris</v>
      </c>
    </row>
    <row r="374" spans="1:25" ht="19" x14ac:dyDescent="0.25">
      <c r="A374">
        <v>6797</v>
      </c>
      <c r="B374">
        <v>2020</v>
      </c>
      <c r="C374" t="s">
        <v>113</v>
      </c>
      <c r="D374" t="s">
        <v>622</v>
      </c>
      <c r="E374">
        <v>28</v>
      </c>
      <c r="F374" t="s">
        <v>35</v>
      </c>
      <c r="G374" t="s">
        <v>17</v>
      </c>
      <c r="H374" t="s">
        <v>606</v>
      </c>
      <c r="I374" t="s">
        <v>606</v>
      </c>
      <c r="J374">
        <v>5</v>
      </c>
      <c r="K374">
        <v>4</v>
      </c>
      <c r="L374">
        <v>1</v>
      </c>
      <c r="M374">
        <v>0.2</v>
      </c>
      <c r="N374">
        <v>3.2</v>
      </c>
      <c r="O374">
        <v>1</v>
      </c>
      <c r="P374">
        <v>0.2</v>
      </c>
      <c r="Q374">
        <v>3.2</v>
      </c>
      <c r="R374">
        <v>7</v>
      </c>
      <c r="S374">
        <v>6</v>
      </c>
      <c r="T374">
        <v>9.1199999999999992</v>
      </c>
      <c r="U374">
        <v>9.1199999999999992</v>
      </c>
      <c r="V374">
        <v>14</v>
      </c>
      <c r="W374">
        <v>14</v>
      </c>
      <c r="Y374" s="5" t="str">
        <f t="shared" si="5"/>
        <v>2020-Devonta Freeman</v>
      </c>
    </row>
    <row r="375" spans="1:25" ht="19" x14ac:dyDescent="0.25">
      <c r="A375">
        <v>6799</v>
      </c>
      <c r="B375">
        <v>2020</v>
      </c>
      <c r="C375" t="s">
        <v>146</v>
      </c>
      <c r="D375" t="s">
        <v>827</v>
      </c>
      <c r="E375">
        <v>30</v>
      </c>
      <c r="F375" t="s">
        <v>35</v>
      </c>
      <c r="G375" t="s">
        <v>17</v>
      </c>
      <c r="H375" t="s">
        <v>606</v>
      </c>
      <c r="I375" t="s">
        <v>606</v>
      </c>
      <c r="J375">
        <v>16</v>
      </c>
      <c r="K375">
        <v>0</v>
      </c>
      <c r="L375">
        <v>2</v>
      </c>
      <c r="M375">
        <v>0.12</v>
      </c>
      <c r="N375">
        <v>1.92</v>
      </c>
      <c r="O375">
        <v>2</v>
      </c>
      <c r="P375">
        <v>0.12</v>
      </c>
      <c r="Q375">
        <v>1.92</v>
      </c>
      <c r="R375">
        <v>8</v>
      </c>
      <c r="S375">
        <v>7</v>
      </c>
      <c r="T375">
        <v>3.04</v>
      </c>
      <c r="U375">
        <v>3.04</v>
      </c>
      <c r="V375">
        <v>16</v>
      </c>
      <c r="W375">
        <v>1</v>
      </c>
      <c r="Y375" s="5" t="str">
        <f t="shared" si="5"/>
        <v>2020-Dion Lewis</v>
      </c>
    </row>
    <row r="376" spans="1:25" ht="19" x14ac:dyDescent="0.25">
      <c r="A376">
        <v>6800</v>
      </c>
      <c r="B376">
        <v>2020</v>
      </c>
      <c r="C376" t="s">
        <v>192</v>
      </c>
      <c r="D376" t="s">
        <v>828</v>
      </c>
      <c r="E376">
        <v>27</v>
      </c>
      <c r="F376" t="s">
        <v>35</v>
      </c>
      <c r="G376" t="s">
        <v>17</v>
      </c>
      <c r="H376" t="s">
        <v>606</v>
      </c>
      <c r="I376" t="s">
        <v>606</v>
      </c>
      <c r="J376">
        <v>14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4</v>
      </c>
      <c r="S376">
        <v>0.66666666666666596</v>
      </c>
      <c r="T376">
        <v>0</v>
      </c>
      <c r="U376">
        <v>0</v>
      </c>
      <c r="V376">
        <v>16</v>
      </c>
      <c r="W376">
        <v>1</v>
      </c>
      <c r="Y376" s="5" t="str">
        <f t="shared" si="5"/>
        <v>2020-Elijhaa Penny</v>
      </c>
    </row>
    <row r="377" spans="1:25" ht="19" x14ac:dyDescent="0.25">
      <c r="A377">
        <v>6827</v>
      </c>
      <c r="B377">
        <v>2020</v>
      </c>
      <c r="C377" t="s">
        <v>111</v>
      </c>
      <c r="D377" t="s">
        <v>829</v>
      </c>
      <c r="E377">
        <v>23</v>
      </c>
      <c r="F377" t="s">
        <v>35</v>
      </c>
      <c r="G377" t="s">
        <v>17</v>
      </c>
      <c r="H377" t="s">
        <v>606</v>
      </c>
      <c r="I377" t="s">
        <v>606</v>
      </c>
      <c r="J377">
        <v>2</v>
      </c>
      <c r="K377">
        <v>2</v>
      </c>
      <c r="L377">
        <v>1</v>
      </c>
      <c r="M377">
        <v>0.5</v>
      </c>
      <c r="N377">
        <v>8</v>
      </c>
      <c r="O377">
        <v>1</v>
      </c>
      <c r="P377">
        <v>0.5</v>
      </c>
      <c r="Q377">
        <v>8</v>
      </c>
      <c r="R377">
        <v>3</v>
      </c>
      <c r="S377">
        <v>11.5</v>
      </c>
      <c r="T377">
        <v>11.04</v>
      </c>
      <c r="U377">
        <v>11.04</v>
      </c>
      <c r="V377">
        <v>13</v>
      </c>
      <c r="W377">
        <v>13</v>
      </c>
      <c r="Y377" s="5" t="str">
        <f t="shared" si="5"/>
        <v>2020-Saquon Barkley</v>
      </c>
    </row>
    <row r="378" spans="1:25" ht="19" x14ac:dyDescent="0.25">
      <c r="A378">
        <v>6834</v>
      </c>
      <c r="B378">
        <v>2020</v>
      </c>
      <c r="C378" t="s">
        <v>34</v>
      </c>
      <c r="D378" t="s">
        <v>830</v>
      </c>
      <c r="E378">
        <v>26</v>
      </c>
      <c r="F378" t="s">
        <v>35</v>
      </c>
      <c r="G378" t="s">
        <v>17</v>
      </c>
      <c r="H378" t="s">
        <v>606</v>
      </c>
      <c r="I378" t="s">
        <v>606</v>
      </c>
      <c r="J378">
        <v>15</v>
      </c>
      <c r="K378">
        <v>10</v>
      </c>
      <c r="L378">
        <v>5</v>
      </c>
      <c r="M378">
        <v>0.33</v>
      </c>
      <c r="N378">
        <v>5.28</v>
      </c>
      <c r="O378">
        <v>5</v>
      </c>
      <c r="P378">
        <v>0.33</v>
      </c>
      <c r="Q378">
        <v>5.28</v>
      </c>
      <c r="R378">
        <v>4</v>
      </c>
      <c r="S378">
        <v>2.3333333333333299</v>
      </c>
      <c r="T378">
        <v>1.6</v>
      </c>
      <c r="U378">
        <v>1.6</v>
      </c>
      <c r="V378">
        <v>10</v>
      </c>
      <c r="W378">
        <v>2</v>
      </c>
      <c r="X378">
        <v>1</v>
      </c>
      <c r="Y378" s="5" t="str">
        <f t="shared" si="5"/>
        <v>2020-Wayne Gallman</v>
      </c>
    </row>
    <row r="379" spans="1:25" ht="19" x14ac:dyDescent="0.25">
      <c r="A379">
        <v>8195</v>
      </c>
      <c r="B379">
        <v>2019</v>
      </c>
      <c r="C379" t="s">
        <v>473</v>
      </c>
      <c r="D379" t="s">
        <v>831</v>
      </c>
      <c r="E379">
        <v>23</v>
      </c>
      <c r="F379" t="s">
        <v>35</v>
      </c>
      <c r="G379" t="s">
        <v>17</v>
      </c>
      <c r="H379" t="s">
        <v>606</v>
      </c>
      <c r="I379" t="s">
        <v>606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Y379" s="5" t="str">
        <f t="shared" si="5"/>
        <v>2019-Austin Walter</v>
      </c>
    </row>
    <row r="380" spans="1:25" ht="19" x14ac:dyDescent="0.25">
      <c r="A380">
        <v>6846</v>
      </c>
      <c r="B380">
        <v>2019</v>
      </c>
      <c r="C380" t="s">
        <v>192</v>
      </c>
      <c r="D380" t="s">
        <v>828</v>
      </c>
      <c r="E380">
        <v>26</v>
      </c>
      <c r="F380" t="s">
        <v>35</v>
      </c>
      <c r="G380" t="s">
        <v>17</v>
      </c>
      <c r="H380" t="s">
        <v>606</v>
      </c>
      <c r="I380" t="s">
        <v>606</v>
      </c>
      <c r="J380">
        <v>16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3</v>
      </c>
      <c r="S380">
        <v>1</v>
      </c>
      <c r="T380">
        <v>1.1200000000000001</v>
      </c>
      <c r="U380">
        <v>1.1200000000000001</v>
      </c>
      <c r="V380">
        <v>14</v>
      </c>
      <c r="W380">
        <v>3</v>
      </c>
      <c r="Y380" s="5" t="str">
        <f t="shared" si="5"/>
        <v>2019-Elijhaa Penny</v>
      </c>
    </row>
    <row r="381" spans="1:25" ht="19" x14ac:dyDescent="0.25">
      <c r="A381">
        <v>10630</v>
      </c>
      <c r="B381">
        <v>2019</v>
      </c>
      <c r="C381" t="s">
        <v>200</v>
      </c>
      <c r="D381" t="s">
        <v>636</v>
      </c>
      <c r="E381">
        <v>28</v>
      </c>
      <c r="F381" t="s">
        <v>35</v>
      </c>
      <c r="G381" t="s">
        <v>17</v>
      </c>
      <c r="H381" t="s">
        <v>606</v>
      </c>
      <c r="I381" t="s">
        <v>606</v>
      </c>
      <c r="J381">
        <v>10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5</v>
      </c>
      <c r="S381">
        <v>3</v>
      </c>
      <c r="T381">
        <v>2.2400000000000002</v>
      </c>
      <c r="U381">
        <v>2.2400000000000002</v>
      </c>
      <c r="V381">
        <v>14</v>
      </c>
      <c r="W381">
        <v>0</v>
      </c>
      <c r="Y381" s="5" t="str">
        <f t="shared" si="5"/>
        <v>2019-Javorius Allen</v>
      </c>
    </row>
    <row r="382" spans="1:25" ht="19" x14ac:dyDescent="0.25">
      <c r="A382">
        <v>10632</v>
      </c>
      <c r="B382">
        <v>2019</v>
      </c>
      <c r="C382" t="s">
        <v>163</v>
      </c>
      <c r="D382" t="s">
        <v>832</v>
      </c>
      <c r="E382">
        <v>24</v>
      </c>
      <c r="F382" t="s">
        <v>35</v>
      </c>
      <c r="G382" t="s">
        <v>17</v>
      </c>
      <c r="H382" t="s">
        <v>606</v>
      </c>
      <c r="I382" t="s">
        <v>606</v>
      </c>
      <c r="J382">
        <v>3</v>
      </c>
      <c r="K382">
        <v>1</v>
      </c>
      <c r="L382">
        <v>1</v>
      </c>
      <c r="M382">
        <v>0.33</v>
      </c>
      <c r="N382">
        <v>5.28</v>
      </c>
      <c r="O382">
        <v>1</v>
      </c>
      <c r="P382">
        <v>0.33</v>
      </c>
      <c r="Q382">
        <v>5.28</v>
      </c>
      <c r="R382">
        <v>1</v>
      </c>
      <c r="S382">
        <v>1</v>
      </c>
      <c r="T382">
        <v>0</v>
      </c>
      <c r="U382">
        <v>0</v>
      </c>
      <c r="V382">
        <v>0</v>
      </c>
      <c r="W382">
        <v>0</v>
      </c>
      <c r="Y382" s="5" t="str">
        <f t="shared" si="5"/>
        <v>2019-Jon Hilliman</v>
      </c>
    </row>
    <row r="383" spans="1:25" ht="19" x14ac:dyDescent="0.25">
      <c r="A383">
        <v>10640</v>
      </c>
      <c r="B383">
        <v>2019</v>
      </c>
      <c r="C383" t="s">
        <v>833</v>
      </c>
      <c r="D383" t="s">
        <v>834</v>
      </c>
      <c r="E383">
        <v>23</v>
      </c>
      <c r="F383" t="s">
        <v>35</v>
      </c>
      <c r="G383" t="s">
        <v>17</v>
      </c>
      <c r="H383" t="s">
        <v>606</v>
      </c>
      <c r="I383" t="s">
        <v>606</v>
      </c>
      <c r="J383">
        <v>6</v>
      </c>
      <c r="K383">
        <v>3</v>
      </c>
      <c r="L383">
        <v>1</v>
      </c>
      <c r="M383">
        <v>0.17</v>
      </c>
      <c r="N383">
        <v>2.72</v>
      </c>
      <c r="O383">
        <v>1</v>
      </c>
      <c r="P383">
        <v>0.17</v>
      </c>
      <c r="Q383">
        <v>2.72</v>
      </c>
      <c r="R383">
        <v>1</v>
      </c>
      <c r="S383">
        <v>1</v>
      </c>
      <c r="T383">
        <v>0</v>
      </c>
      <c r="U383">
        <v>0</v>
      </c>
      <c r="V383">
        <v>0</v>
      </c>
      <c r="W383">
        <v>0</v>
      </c>
      <c r="Y383" s="5" t="str">
        <f t="shared" si="5"/>
        <v>2019-Sam Beal</v>
      </c>
    </row>
    <row r="384" spans="1:25" ht="19" x14ac:dyDescent="0.25">
      <c r="A384">
        <v>6857</v>
      </c>
      <c r="B384">
        <v>2019</v>
      </c>
      <c r="C384" t="s">
        <v>111</v>
      </c>
      <c r="D384" t="s">
        <v>829</v>
      </c>
      <c r="E384">
        <v>22</v>
      </c>
      <c r="F384" t="s">
        <v>35</v>
      </c>
      <c r="G384" t="s">
        <v>17</v>
      </c>
      <c r="H384" t="s">
        <v>606</v>
      </c>
      <c r="I384" t="s">
        <v>606</v>
      </c>
      <c r="J384">
        <v>13</v>
      </c>
      <c r="K384">
        <v>13</v>
      </c>
      <c r="L384">
        <v>9</v>
      </c>
      <c r="M384">
        <v>0.69</v>
      </c>
      <c r="N384">
        <v>11.04</v>
      </c>
      <c r="O384">
        <v>9</v>
      </c>
      <c r="P384">
        <v>0.69</v>
      </c>
      <c r="Q384">
        <v>11.04</v>
      </c>
      <c r="R384">
        <v>2</v>
      </c>
      <c r="S384">
        <v>14</v>
      </c>
      <c r="T384">
        <v>14.08</v>
      </c>
      <c r="U384">
        <v>14.08</v>
      </c>
      <c r="V384">
        <v>16</v>
      </c>
      <c r="W384">
        <v>16</v>
      </c>
      <c r="X384">
        <v>1</v>
      </c>
      <c r="Y384" s="5" t="str">
        <f t="shared" si="5"/>
        <v>2019-Saquon Barkley</v>
      </c>
    </row>
    <row r="385" spans="1:25" ht="19" x14ac:dyDescent="0.25">
      <c r="A385">
        <v>6860</v>
      </c>
      <c r="B385">
        <v>2019</v>
      </c>
      <c r="C385" t="s">
        <v>34</v>
      </c>
      <c r="D385" t="s">
        <v>830</v>
      </c>
      <c r="E385">
        <v>25</v>
      </c>
      <c r="F385" t="s">
        <v>35</v>
      </c>
      <c r="G385" t="s">
        <v>17</v>
      </c>
      <c r="H385" t="s">
        <v>606</v>
      </c>
      <c r="I385" t="s">
        <v>606</v>
      </c>
      <c r="J385">
        <v>10</v>
      </c>
      <c r="K385">
        <v>2</v>
      </c>
      <c r="L385">
        <v>1</v>
      </c>
      <c r="M385">
        <v>0.1</v>
      </c>
      <c r="N385">
        <v>1.6</v>
      </c>
      <c r="O385">
        <v>1</v>
      </c>
      <c r="P385">
        <v>0.1</v>
      </c>
      <c r="Q385">
        <v>1.6</v>
      </c>
      <c r="R385">
        <v>3</v>
      </c>
      <c r="S385">
        <v>3</v>
      </c>
      <c r="T385">
        <v>2.08</v>
      </c>
      <c r="U385">
        <v>2.08</v>
      </c>
      <c r="V385">
        <v>15</v>
      </c>
      <c r="W385">
        <v>1</v>
      </c>
      <c r="Y385" s="5" t="str">
        <f t="shared" si="5"/>
        <v>2019-Wayne Gallman</v>
      </c>
    </row>
    <row r="386" spans="1:25" ht="19" x14ac:dyDescent="0.25">
      <c r="A386">
        <v>6865</v>
      </c>
      <c r="B386">
        <v>2018</v>
      </c>
      <c r="C386" t="s">
        <v>192</v>
      </c>
      <c r="D386" t="s">
        <v>828</v>
      </c>
      <c r="E386">
        <v>25</v>
      </c>
      <c r="F386" t="s">
        <v>35</v>
      </c>
      <c r="G386" t="s">
        <v>17</v>
      </c>
      <c r="H386" t="s">
        <v>606</v>
      </c>
      <c r="I386" t="s">
        <v>606</v>
      </c>
      <c r="J386">
        <v>14</v>
      </c>
      <c r="K386">
        <v>3</v>
      </c>
      <c r="L386">
        <v>1</v>
      </c>
      <c r="M386">
        <v>7.0000000000000007E-2</v>
      </c>
      <c r="N386">
        <v>1.1200000000000001</v>
      </c>
      <c r="O386">
        <v>1</v>
      </c>
      <c r="P386">
        <v>7.0000000000000007E-2</v>
      </c>
      <c r="Q386">
        <v>1.1200000000000001</v>
      </c>
      <c r="R386">
        <v>2</v>
      </c>
      <c r="S386">
        <v>1</v>
      </c>
      <c r="T386">
        <v>0.96</v>
      </c>
      <c r="U386">
        <v>0.96</v>
      </c>
      <c r="V386">
        <v>16</v>
      </c>
      <c r="W386">
        <v>0</v>
      </c>
      <c r="Y386" s="5" t="str">
        <f t="shared" ref="Y386:Y449" si="6">TRIM(CONCATENATE(B386,"-",C386,))</f>
        <v>2018-Elijhaa Penny</v>
      </c>
    </row>
    <row r="387" spans="1:25" ht="19" x14ac:dyDescent="0.25">
      <c r="A387">
        <v>12826</v>
      </c>
      <c r="B387">
        <v>2018</v>
      </c>
      <c r="C387" t="s">
        <v>518</v>
      </c>
      <c r="D387" t="s">
        <v>835</v>
      </c>
      <c r="E387">
        <v>31</v>
      </c>
      <c r="F387" t="s">
        <v>35</v>
      </c>
      <c r="G387" t="s">
        <v>17</v>
      </c>
      <c r="H387" t="s">
        <v>606</v>
      </c>
      <c r="I387" t="s">
        <v>606</v>
      </c>
      <c r="J387">
        <v>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11</v>
      </c>
      <c r="S387">
        <v>6.3333333333333304</v>
      </c>
      <c r="T387">
        <v>5.28</v>
      </c>
      <c r="U387">
        <v>5.28</v>
      </c>
      <c r="V387">
        <v>15</v>
      </c>
      <c r="W387">
        <v>10</v>
      </c>
      <c r="Y387" s="5" t="str">
        <f t="shared" si="6"/>
        <v>2018-Jonathan Stewart</v>
      </c>
    </row>
    <row r="388" spans="1:25" ht="19" x14ac:dyDescent="0.25">
      <c r="A388">
        <v>6870</v>
      </c>
      <c r="B388">
        <v>2018</v>
      </c>
      <c r="C388" t="s">
        <v>111</v>
      </c>
      <c r="D388" t="s">
        <v>829</v>
      </c>
      <c r="E388">
        <v>21</v>
      </c>
      <c r="F388" t="s">
        <v>35</v>
      </c>
      <c r="G388" t="s">
        <v>17</v>
      </c>
      <c r="H388" t="s">
        <v>606</v>
      </c>
      <c r="I388" t="s">
        <v>606</v>
      </c>
      <c r="J388">
        <v>16</v>
      </c>
      <c r="K388">
        <v>16</v>
      </c>
      <c r="L388">
        <v>14</v>
      </c>
      <c r="M388">
        <v>0.88</v>
      </c>
      <c r="N388">
        <v>14.08</v>
      </c>
      <c r="O388">
        <v>14</v>
      </c>
      <c r="P388">
        <v>0.88</v>
      </c>
      <c r="Q388">
        <v>14.08</v>
      </c>
      <c r="R388">
        <v>1</v>
      </c>
      <c r="S388">
        <v>14</v>
      </c>
      <c r="T388">
        <v>0</v>
      </c>
      <c r="U388">
        <v>0</v>
      </c>
      <c r="V388">
        <v>0</v>
      </c>
      <c r="W388">
        <v>0</v>
      </c>
      <c r="X388">
        <v>1</v>
      </c>
      <c r="Y388" s="5" t="str">
        <f t="shared" si="6"/>
        <v>2018-Saquon Barkley</v>
      </c>
    </row>
    <row r="389" spans="1:25" ht="19" x14ac:dyDescent="0.25">
      <c r="A389">
        <v>12832</v>
      </c>
      <c r="B389">
        <v>2018</v>
      </c>
      <c r="C389" t="s">
        <v>836</v>
      </c>
      <c r="D389" t="s">
        <v>837</v>
      </c>
      <c r="E389">
        <v>25</v>
      </c>
      <c r="F389" t="s">
        <v>35</v>
      </c>
      <c r="G389" t="s">
        <v>217</v>
      </c>
      <c r="H389" t="s">
        <v>606</v>
      </c>
      <c r="I389" t="s">
        <v>606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2</v>
      </c>
      <c r="S389">
        <v>0</v>
      </c>
      <c r="T389">
        <v>0</v>
      </c>
      <c r="U389">
        <v>0</v>
      </c>
      <c r="V389">
        <v>11</v>
      </c>
      <c r="W389">
        <v>4</v>
      </c>
      <c r="Y389" s="5" t="str">
        <f t="shared" si="6"/>
        <v>2018-Shane Smith</v>
      </c>
    </row>
    <row r="390" spans="1:25" ht="19" x14ac:dyDescent="0.25">
      <c r="A390">
        <v>6873</v>
      </c>
      <c r="B390">
        <v>2018</v>
      </c>
      <c r="C390" t="s">
        <v>34</v>
      </c>
      <c r="D390" t="s">
        <v>830</v>
      </c>
      <c r="E390">
        <v>24</v>
      </c>
      <c r="F390" t="s">
        <v>35</v>
      </c>
      <c r="G390" t="s">
        <v>17</v>
      </c>
      <c r="H390" t="s">
        <v>606</v>
      </c>
      <c r="I390" t="s">
        <v>606</v>
      </c>
      <c r="J390">
        <v>15</v>
      </c>
      <c r="K390">
        <v>1</v>
      </c>
      <c r="L390">
        <v>2</v>
      </c>
      <c r="M390">
        <v>0.13</v>
      </c>
      <c r="N390">
        <v>2.08</v>
      </c>
      <c r="O390">
        <v>2</v>
      </c>
      <c r="P390">
        <v>0.13</v>
      </c>
      <c r="Q390">
        <v>2.08</v>
      </c>
      <c r="R390">
        <v>2</v>
      </c>
      <c r="S390">
        <v>4</v>
      </c>
      <c r="T390">
        <v>4.96</v>
      </c>
      <c r="U390">
        <v>4.96</v>
      </c>
      <c r="V390">
        <v>13</v>
      </c>
      <c r="W390">
        <v>1</v>
      </c>
      <c r="Y390" s="5" t="str">
        <f t="shared" si="6"/>
        <v>2018-Wayne Gallman</v>
      </c>
    </row>
    <row r="391" spans="1:25" ht="19" x14ac:dyDescent="0.25">
      <c r="A391">
        <v>7066</v>
      </c>
      <c r="B391">
        <v>2020</v>
      </c>
      <c r="C391" t="s">
        <v>67</v>
      </c>
      <c r="D391" t="s">
        <v>643</v>
      </c>
      <c r="E391">
        <v>37</v>
      </c>
      <c r="F391" t="s">
        <v>68</v>
      </c>
      <c r="G391" t="s">
        <v>17</v>
      </c>
      <c r="H391" t="s">
        <v>606</v>
      </c>
      <c r="I391" t="s">
        <v>606</v>
      </c>
      <c r="J391">
        <v>15</v>
      </c>
      <c r="K391">
        <v>14</v>
      </c>
      <c r="L391">
        <v>4</v>
      </c>
      <c r="M391">
        <v>0.27</v>
      </c>
      <c r="N391">
        <v>4.32</v>
      </c>
      <c r="O391">
        <v>4</v>
      </c>
      <c r="P391">
        <v>0.27</v>
      </c>
      <c r="Q391">
        <v>4.32</v>
      </c>
      <c r="R391">
        <v>16</v>
      </c>
      <c r="S391">
        <v>5.6666666666666599</v>
      </c>
      <c r="T391">
        <v>4</v>
      </c>
      <c r="U391">
        <v>4</v>
      </c>
      <c r="V391">
        <v>16</v>
      </c>
      <c r="W391">
        <v>8</v>
      </c>
      <c r="X391">
        <v>1</v>
      </c>
      <c r="Y391" s="5" t="str">
        <f t="shared" si="6"/>
        <v>2020-Frank Gore</v>
      </c>
    </row>
    <row r="392" spans="1:25" ht="19" x14ac:dyDescent="0.25">
      <c r="A392">
        <v>7081</v>
      </c>
      <c r="B392">
        <v>2020</v>
      </c>
      <c r="C392" t="s">
        <v>209</v>
      </c>
      <c r="D392" t="s">
        <v>838</v>
      </c>
      <c r="E392">
        <v>24</v>
      </c>
      <c r="F392" t="s">
        <v>68</v>
      </c>
      <c r="G392" t="s">
        <v>17</v>
      </c>
      <c r="H392" t="s">
        <v>606</v>
      </c>
      <c r="I392" t="s">
        <v>606</v>
      </c>
      <c r="J392">
        <v>8</v>
      </c>
      <c r="K392">
        <v>0</v>
      </c>
      <c r="L392">
        <v>1</v>
      </c>
      <c r="M392">
        <v>0.12</v>
      </c>
      <c r="N392">
        <v>1.92</v>
      </c>
      <c r="O392">
        <v>1</v>
      </c>
      <c r="P392">
        <v>0.12</v>
      </c>
      <c r="Q392">
        <v>1.92</v>
      </c>
      <c r="R392">
        <v>3</v>
      </c>
      <c r="S392">
        <v>1.5</v>
      </c>
      <c r="T392">
        <v>0</v>
      </c>
      <c r="U392">
        <v>0</v>
      </c>
      <c r="V392">
        <v>3</v>
      </c>
      <c r="W392">
        <v>0</v>
      </c>
      <c r="Y392" s="5" t="str">
        <f t="shared" si="6"/>
        <v>2020-Josh Adams</v>
      </c>
    </row>
    <row r="393" spans="1:25" ht="19" x14ac:dyDescent="0.25">
      <c r="A393">
        <v>7085</v>
      </c>
      <c r="B393">
        <v>2020</v>
      </c>
      <c r="C393" t="s">
        <v>365</v>
      </c>
      <c r="D393" t="s">
        <v>839</v>
      </c>
      <c r="E393">
        <v>22</v>
      </c>
      <c r="F393" t="s">
        <v>68</v>
      </c>
      <c r="G393" t="s">
        <v>17</v>
      </c>
      <c r="H393" t="s">
        <v>606</v>
      </c>
      <c r="I393" t="s">
        <v>606</v>
      </c>
      <c r="J393">
        <v>10</v>
      </c>
      <c r="K393">
        <v>0</v>
      </c>
      <c r="L393">
        <v>2</v>
      </c>
      <c r="M393">
        <v>0.2</v>
      </c>
      <c r="N393">
        <v>3.2</v>
      </c>
      <c r="O393">
        <v>2</v>
      </c>
      <c r="P393">
        <v>0.2</v>
      </c>
      <c r="Q393">
        <v>3.2</v>
      </c>
      <c r="R393">
        <v>1</v>
      </c>
      <c r="S393">
        <v>2</v>
      </c>
      <c r="T393">
        <v>0</v>
      </c>
      <c r="U393">
        <v>0</v>
      </c>
      <c r="V393">
        <v>0</v>
      </c>
      <c r="W393">
        <v>0</v>
      </c>
      <c r="Y393" s="5" t="str">
        <f t="shared" si="6"/>
        <v>2020-La'Mical Perine</v>
      </c>
    </row>
    <row r="394" spans="1:25" ht="19" x14ac:dyDescent="0.25">
      <c r="A394">
        <v>5053</v>
      </c>
      <c r="B394">
        <v>2020</v>
      </c>
      <c r="C394" t="s">
        <v>204</v>
      </c>
      <c r="D394" t="s">
        <v>777</v>
      </c>
      <c r="E394">
        <v>24</v>
      </c>
      <c r="F394" t="s">
        <v>68</v>
      </c>
      <c r="G394" t="s">
        <v>17</v>
      </c>
      <c r="H394" t="s">
        <v>606</v>
      </c>
      <c r="I394" t="s">
        <v>606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</v>
      </c>
      <c r="S394">
        <v>0</v>
      </c>
      <c r="T394">
        <v>0</v>
      </c>
      <c r="U394">
        <v>0</v>
      </c>
      <c r="V394">
        <v>14</v>
      </c>
      <c r="W394">
        <v>0</v>
      </c>
      <c r="Y394" s="5" t="str">
        <f t="shared" si="6"/>
        <v>2020-Troymaine Pope</v>
      </c>
    </row>
    <row r="395" spans="1:25" ht="19" x14ac:dyDescent="0.25">
      <c r="A395">
        <v>10757</v>
      </c>
      <c r="B395">
        <v>2019</v>
      </c>
      <c r="C395" t="s">
        <v>142</v>
      </c>
      <c r="D395" t="s">
        <v>840</v>
      </c>
      <c r="E395">
        <v>31</v>
      </c>
      <c r="F395" t="s">
        <v>68</v>
      </c>
      <c r="G395" t="s">
        <v>715</v>
      </c>
      <c r="H395" t="s">
        <v>606</v>
      </c>
      <c r="I395" t="s">
        <v>606</v>
      </c>
      <c r="J395">
        <v>13</v>
      </c>
      <c r="K395">
        <v>1</v>
      </c>
      <c r="L395">
        <v>1</v>
      </c>
      <c r="M395">
        <v>0.08</v>
      </c>
      <c r="N395">
        <v>1.28</v>
      </c>
      <c r="O395">
        <v>1</v>
      </c>
      <c r="P395">
        <v>0.08</v>
      </c>
      <c r="Q395">
        <v>1.28</v>
      </c>
      <c r="R395">
        <v>9</v>
      </c>
      <c r="S395">
        <v>5</v>
      </c>
      <c r="T395">
        <v>6.88</v>
      </c>
      <c r="U395">
        <v>6.88</v>
      </c>
      <c r="V395">
        <v>7</v>
      </c>
      <c r="W395">
        <v>7</v>
      </c>
      <c r="Y395" s="5" t="str">
        <f t="shared" si="6"/>
        <v>2019-Bilal Powell</v>
      </c>
    </row>
    <row r="396" spans="1:25" ht="19" x14ac:dyDescent="0.25">
      <c r="A396">
        <v>7129</v>
      </c>
      <c r="B396">
        <v>2019</v>
      </c>
      <c r="C396" t="s">
        <v>209</v>
      </c>
      <c r="D396" t="s">
        <v>838</v>
      </c>
      <c r="E396">
        <v>23</v>
      </c>
      <c r="F396" t="s">
        <v>68</v>
      </c>
      <c r="G396" t="s">
        <v>17</v>
      </c>
      <c r="H396" t="s">
        <v>606</v>
      </c>
      <c r="I396" t="s">
        <v>606</v>
      </c>
      <c r="J396">
        <v>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2</v>
      </c>
      <c r="S396">
        <v>3</v>
      </c>
      <c r="T396">
        <v>3.36</v>
      </c>
      <c r="U396">
        <v>3.36</v>
      </c>
      <c r="V396">
        <v>14</v>
      </c>
      <c r="W396">
        <v>5</v>
      </c>
      <c r="Y396" s="5" t="str">
        <f t="shared" si="6"/>
        <v>2019-Josh Adams</v>
      </c>
    </row>
    <row r="397" spans="1:25" ht="19" x14ac:dyDescent="0.25">
      <c r="A397">
        <v>5054</v>
      </c>
      <c r="B397">
        <v>2019</v>
      </c>
      <c r="C397" t="s">
        <v>130</v>
      </c>
      <c r="D397" t="s">
        <v>779</v>
      </c>
      <c r="E397">
        <v>24</v>
      </c>
      <c r="F397" t="s">
        <v>68</v>
      </c>
      <c r="G397" t="s">
        <v>17</v>
      </c>
      <c r="H397" t="s">
        <v>606</v>
      </c>
      <c r="I397" t="s">
        <v>606</v>
      </c>
      <c r="J397">
        <v>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1.5</v>
      </c>
      <c r="T397">
        <v>1.28</v>
      </c>
      <c r="U397">
        <v>1.28</v>
      </c>
      <c r="V397">
        <v>12</v>
      </c>
      <c r="W397">
        <v>6</v>
      </c>
      <c r="Y397" s="5" t="str">
        <f t="shared" si="6"/>
        <v>2019-Kalen Ballage</v>
      </c>
    </row>
    <row r="398" spans="1:25" ht="19" x14ac:dyDescent="0.25">
      <c r="A398">
        <v>4776</v>
      </c>
      <c r="B398">
        <v>2019</v>
      </c>
      <c r="C398" t="s">
        <v>106</v>
      </c>
      <c r="D398" t="s">
        <v>768</v>
      </c>
      <c r="E398">
        <v>27</v>
      </c>
      <c r="F398" t="s">
        <v>68</v>
      </c>
      <c r="G398" t="s">
        <v>17</v>
      </c>
      <c r="H398" t="s">
        <v>606</v>
      </c>
      <c r="I398" t="s">
        <v>606</v>
      </c>
      <c r="J398">
        <v>15</v>
      </c>
      <c r="K398">
        <v>15</v>
      </c>
      <c r="L398">
        <v>5</v>
      </c>
      <c r="M398">
        <v>0.33</v>
      </c>
      <c r="N398">
        <v>5.28</v>
      </c>
      <c r="O398">
        <v>5</v>
      </c>
      <c r="P398">
        <v>0.33</v>
      </c>
      <c r="Q398">
        <v>5.28</v>
      </c>
      <c r="R398">
        <v>6</v>
      </c>
      <c r="S398">
        <v>11.6666666666666</v>
      </c>
      <c r="T398">
        <v>16</v>
      </c>
      <c r="U398">
        <v>16</v>
      </c>
      <c r="V398">
        <v>15</v>
      </c>
      <c r="W398">
        <v>15</v>
      </c>
      <c r="X398">
        <v>1</v>
      </c>
      <c r="Y398" s="5" t="str">
        <f t="shared" si="6"/>
        <v>2019-Le'Veon Bell</v>
      </c>
    </row>
    <row r="399" spans="1:25" ht="19" x14ac:dyDescent="0.25">
      <c r="A399">
        <v>4777</v>
      </c>
      <c r="B399">
        <v>2019</v>
      </c>
      <c r="C399" t="s">
        <v>106</v>
      </c>
      <c r="D399" t="s">
        <v>768</v>
      </c>
      <c r="E399">
        <v>27</v>
      </c>
      <c r="F399" t="s">
        <v>68</v>
      </c>
      <c r="G399" t="s">
        <v>17</v>
      </c>
      <c r="H399" t="s">
        <v>606</v>
      </c>
      <c r="I399" t="s">
        <v>606</v>
      </c>
      <c r="J399">
        <v>2</v>
      </c>
      <c r="K399">
        <v>2</v>
      </c>
      <c r="L399">
        <v>1</v>
      </c>
      <c r="M399">
        <v>0.5</v>
      </c>
      <c r="N399">
        <v>8</v>
      </c>
      <c r="O399">
        <v>1</v>
      </c>
      <c r="P399">
        <v>0.5</v>
      </c>
      <c r="Q399">
        <v>8</v>
      </c>
      <c r="R399">
        <v>6</v>
      </c>
      <c r="S399">
        <v>11.6666666666666</v>
      </c>
      <c r="T399">
        <v>5.28</v>
      </c>
      <c r="U399">
        <v>5.28</v>
      </c>
      <c r="V399">
        <v>15</v>
      </c>
      <c r="W399">
        <v>15</v>
      </c>
      <c r="X399">
        <v>1</v>
      </c>
      <c r="Y399" s="5" t="str">
        <f t="shared" si="6"/>
        <v>2019-Le'Veon Bell</v>
      </c>
    </row>
    <row r="400" spans="1:25" ht="19" x14ac:dyDescent="0.25">
      <c r="A400">
        <v>1533</v>
      </c>
      <c r="B400">
        <v>2019</v>
      </c>
      <c r="C400" t="s">
        <v>387</v>
      </c>
      <c r="D400" t="s">
        <v>655</v>
      </c>
      <c r="E400">
        <v>25</v>
      </c>
      <c r="F400" t="s">
        <v>68</v>
      </c>
      <c r="G400" t="s">
        <v>17</v>
      </c>
      <c r="H400" t="s">
        <v>606</v>
      </c>
      <c r="I400" t="s">
        <v>606</v>
      </c>
      <c r="J400">
        <v>4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2</v>
      </c>
      <c r="S400">
        <v>2</v>
      </c>
      <c r="T400">
        <v>1.92</v>
      </c>
      <c r="U400">
        <v>1.92</v>
      </c>
      <c r="V400">
        <v>16</v>
      </c>
      <c r="W400">
        <v>0</v>
      </c>
      <c r="Y400" s="5" t="str">
        <f t="shared" si="6"/>
        <v>2019-Trenton Cannon</v>
      </c>
    </row>
    <row r="401" spans="1:25" ht="19" x14ac:dyDescent="0.25">
      <c r="A401">
        <v>3313</v>
      </c>
      <c r="B401">
        <v>2019</v>
      </c>
      <c r="C401" t="s">
        <v>137</v>
      </c>
      <c r="D401" t="s">
        <v>716</v>
      </c>
      <c r="E401">
        <v>22</v>
      </c>
      <c r="F401" t="s">
        <v>68</v>
      </c>
      <c r="G401" t="s">
        <v>17</v>
      </c>
      <c r="H401" t="s">
        <v>606</v>
      </c>
      <c r="I401" t="s">
        <v>606</v>
      </c>
      <c r="J401">
        <v>11</v>
      </c>
      <c r="K401">
        <v>1</v>
      </c>
      <c r="L401">
        <v>2</v>
      </c>
      <c r="M401">
        <v>0.18</v>
      </c>
      <c r="N401">
        <v>2.88</v>
      </c>
      <c r="O401">
        <v>2</v>
      </c>
      <c r="P401">
        <v>0.18</v>
      </c>
      <c r="Q401">
        <v>2.88</v>
      </c>
      <c r="R401">
        <v>1</v>
      </c>
      <c r="S401">
        <v>1</v>
      </c>
      <c r="T401">
        <v>0</v>
      </c>
      <c r="U401">
        <v>0</v>
      </c>
      <c r="V401">
        <v>2</v>
      </c>
      <c r="W401">
        <v>0</v>
      </c>
      <c r="Y401" s="5" t="str">
        <f t="shared" si="6"/>
        <v>2019-Ty Johnson</v>
      </c>
    </row>
    <row r="402" spans="1:25" ht="19" x14ac:dyDescent="0.25">
      <c r="A402">
        <v>6326</v>
      </c>
      <c r="B402">
        <v>2019</v>
      </c>
      <c r="C402" t="s">
        <v>162</v>
      </c>
      <c r="D402" t="s">
        <v>814</v>
      </c>
      <c r="E402">
        <v>26</v>
      </c>
      <c r="F402" t="s">
        <v>68</v>
      </c>
      <c r="G402" t="s">
        <v>715</v>
      </c>
      <c r="H402" t="s">
        <v>606</v>
      </c>
      <c r="I402" t="s">
        <v>606</v>
      </c>
      <c r="J402">
        <v>16</v>
      </c>
      <c r="K402">
        <v>2</v>
      </c>
      <c r="L402">
        <v>1</v>
      </c>
      <c r="M402">
        <v>0.06</v>
      </c>
      <c r="N402">
        <v>0.96</v>
      </c>
      <c r="O402">
        <v>1</v>
      </c>
      <c r="P402">
        <v>0.06</v>
      </c>
      <c r="Q402">
        <v>0.96</v>
      </c>
      <c r="R402">
        <v>4</v>
      </c>
      <c r="S402">
        <v>2.3333333333333299</v>
      </c>
      <c r="T402">
        <v>2.72</v>
      </c>
      <c r="U402">
        <v>2.72</v>
      </c>
      <c r="V402">
        <v>6</v>
      </c>
      <c r="W402">
        <v>0</v>
      </c>
      <c r="Y402" s="5" t="str">
        <f t="shared" si="6"/>
        <v>2019-Ty Montgomery</v>
      </c>
    </row>
    <row r="403" spans="1:25" ht="19" x14ac:dyDescent="0.25">
      <c r="A403">
        <v>10774</v>
      </c>
      <c r="B403">
        <v>2018</v>
      </c>
      <c r="C403" t="s">
        <v>142</v>
      </c>
      <c r="D403" t="s">
        <v>840</v>
      </c>
      <c r="E403">
        <v>30</v>
      </c>
      <c r="F403" t="s">
        <v>68</v>
      </c>
      <c r="G403" t="s">
        <v>17</v>
      </c>
      <c r="H403" t="s">
        <v>606</v>
      </c>
      <c r="I403" t="s">
        <v>606</v>
      </c>
      <c r="J403">
        <v>7</v>
      </c>
      <c r="K403">
        <v>7</v>
      </c>
      <c r="L403">
        <v>3</v>
      </c>
      <c r="M403">
        <v>0.43</v>
      </c>
      <c r="N403">
        <v>6.88</v>
      </c>
      <c r="O403">
        <v>3</v>
      </c>
      <c r="P403">
        <v>0.43</v>
      </c>
      <c r="Q403">
        <v>6.88</v>
      </c>
      <c r="R403">
        <v>8</v>
      </c>
      <c r="S403">
        <v>5.6666666666666599</v>
      </c>
      <c r="T403">
        <v>6.4</v>
      </c>
      <c r="U403">
        <v>6.4</v>
      </c>
      <c r="V403">
        <v>15</v>
      </c>
      <c r="W403">
        <v>10</v>
      </c>
      <c r="X403">
        <v>1</v>
      </c>
      <c r="Y403" s="5" t="str">
        <f t="shared" si="6"/>
        <v>2018-Bilal Powell</v>
      </c>
    </row>
    <row r="404" spans="1:25" ht="19" x14ac:dyDescent="0.25">
      <c r="A404">
        <v>12856</v>
      </c>
      <c r="B404">
        <v>2018</v>
      </c>
      <c r="C404" t="s">
        <v>541</v>
      </c>
      <c r="D404" t="s">
        <v>841</v>
      </c>
      <c r="E404">
        <v>26</v>
      </c>
      <c r="F404" t="s">
        <v>68</v>
      </c>
      <c r="G404" t="s">
        <v>17</v>
      </c>
      <c r="H404" t="s">
        <v>606</v>
      </c>
      <c r="I404" t="s">
        <v>606</v>
      </c>
      <c r="J404">
        <v>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0</v>
      </c>
      <c r="U404">
        <v>0</v>
      </c>
      <c r="V404">
        <v>5</v>
      </c>
      <c r="W404">
        <v>0</v>
      </c>
      <c r="Y404" s="5" t="str">
        <f t="shared" si="6"/>
        <v>2018-De'Angelo Henderson</v>
      </c>
    </row>
    <row r="405" spans="1:25" ht="19" x14ac:dyDescent="0.25">
      <c r="A405">
        <v>12858</v>
      </c>
      <c r="B405">
        <v>2018</v>
      </c>
      <c r="C405" t="s">
        <v>493</v>
      </c>
      <c r="D405" t="s">
        <v>842</v>
      </c>
      <c r="E405">
        <v>24</v>
      </c>
      <c r="F405" t="s">
        <v>68</v>
      </c>
      <c r="G405" t="s">
        <v>17</v>
      </c>
      <c r="H405" t="s">
        <v>606</v>
      </c>
      <c r="I405" t="s">
        <v>606</v>
      </c>
      <c r="J405">
        <v>8</v>
      </c>
      <c r="K405">
        <v>3</v>
      </c>
      <c r="L405">
        <v>3</v>
      </c>
      <c r="M405">
        <v>0.38</v>
      </c>
      <c r="N405">
        <v>6.08</v>
      </c>
      <c r="O405">
        <v>3</v>
      </c>
      <c r="P405">
        <v>0.38</v>
      </c>
      <c r="Q405">
        <v>6.08</v>
      </c>
      <c r="R405">
        <v>2</v>
      </c>
      <c r="S405">
        <v>3</v>
      </c>
      <c r="T405">
        <v>3.04</v>
      </c>
      <c r="U405">
        <v>3.04</v>
      </c>
      <c r="V405">
        <v>16</v>
      </c>
      <c r="W405">
        <v>2</v>
      </c>
      <c r="Y405" s="5" t="str">
        <f t="shared" si="6"/>
        <v>2018-Elijah McGuire</v>
      </c>
    </row>
    <row r="406" spans="1:25" ht="19" x14ac:dyDescent="0.25">
      <c r="A406">
        <v>12859</v>
      </c>
      <c r="B406">
        <v>2018</v>
      </c>
      <c r="C406" t="s">
        <v>489</v>
      </c>
      <c r="D406" t="s">
        <v>843</v>
      </c>
      <c r="E406">
        <v>25</v>
      </c>
      <c r="F406" t="s">
        <v>68</v>
      </c>
      <c r="G406" t="s">
        <v>17</v>
      </c>
      <c r="H406" t="s">
        <v>606</v>
      </c>
      <c r="I406" t="s">
        <v>606</v>
      </c>
      <c r="J406">
        <v>13</v>
      </c>
      <c r="K406">
        <v>6</v>
      </c>
      <c r="L406">
        <v>5</v>
      </c>
      <c r="M406">
        <v>0.38</v>
      </c>
      <c r="N406">
        <v>6.08</v>
      </c>
      <c r="O406">
        <v>5</v>
      </c>
      <c r="P406">
        <v>0.38</v>
      </c>
      <c r="Q406">
        <v>6.08</v>
      </c>
      <c r="R406">
        <v>5</v>
      </c>
      <c r="S406">
        <v>5.3333333333333304</v>
      </c>
      <c r="T406">
        <v>4.96</v>
      </c>
      <c r="U406">
        <v>4.96</v>
      </c>
      <c r="V406">
        <v>16</v>
      </c>
      <c r="W406">
        <v>16</v>
      </c>
      <c r="Y406" s="5" t="str">
        <f t="shared" si="6"/>
        <v>2018-Isaiah Crowell</v>
      </c>
    </row>
    <row r="407" spans="1:25" ht="19" x14ac:dyDescent="0.25">
      <c r="A407">
        <v>1535</v>
      </c>
      <c r="B407">
        <v>2018</v>
      </c>
      <c r="C407" t="s">
        <v>387</v>
      </c>
      <c r="D407" t="s">
        <v>655</v>
      </c>
      <c r="E407">
        <v>24</v>
      </c>
      <c r="F407" t="s">
        <v>68</v>
      </c>
      <c r="G407" t="s">
        <v>17</v>
      </c>
      <c r="H407" t="s">
        <v>606</v>
      </c>
      <c r="I407" t="s">
        <v>606</v>
      </c>
      <c r="J407">
        <v>16</v>
      </c>
      <c r="K407">
        <v>0</v>
      </c>
      <c r="L407">
        <v>2</v>
      </c>
      <c r="M407">
        <v>0.12</v>
      </c>
      <c r="N407">
        <v>1.92</v>
      </c>
      <c r="O407">
        <v>2</v>
      </c>
      <c r="P407">
        <v>0.12</v>
      </c>
      <c r="Q407">
        <v>1.92</v>
      </c>
      <c r="R407">
        <v>1</v>
      </c>
      <c r="S407">
        <v>2</v>
      </c>
      <c r="T407">
        <v>0</v>
      </c>
      <c r="U407">
        <v>0</v>
      </c>
      <c r="V407">
        <v>0</v>
      </c>
      <c r="W407">
        <v>0</v>
      </c>
      <c r="Y407" s="5" t="str">
        <f t="shared" si="6"/>
        <v>2018-Trenton Cannon</v>
      </c>
    </row>
    <row r="408" spans="1:25" ht="19" x14ac:dyDescent="0.25">
      <c r="A408">
        <v>7290</v>
      </c>
      <c r="B408">
        <v>2020</v>
      </c>
      <c r="C408" t="s">
        <v>459</v>
      </c>
      <c r="D408" t="s">
        <v>844</v>
      </c>
      <c r="E408">
        <v>22</v>
      </c>
      <c r="F408" t="s">
        <v>47</v>
      </c>
      <c r="G408" t="s">
        <v>17</v>
      </c>
      <c r="H408" t="s">
        <v>606</v>
      </c>
      <c r="I408" t="s">
        <v>606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Y408" s="5" t="str">
        <f t="shared" si="6"/>
        <v>2020-Adrian Killins</v>
      </c>
    </row>
    <row r="409" spans="1:25" ht="19" x14ac:dyDescent="0.25">
      <c r="A409">
        <v>7295</v>
      </c>
      <c r="B409">
        <v>2020</v>
      </c>
      <c r="C409" t="s">
        <v>140</v>
      </c>
      <c r="D409" t="s">
        <v>845</v>
      </c>
      <c r="E409">
        <v>25</v>
      </c>
      <c r="F409" t="s">
        <v>47</v>
      </c>
      <c r="G409" t="s">
        <v>17</v>
      </c>
      <c r="H409" t="s">
        <v>606</v>
      </c>
      <c r="I409" t="s">
        <v>606</v>
      </c>
      <c r="J409">
        <v>16</v>
      </c>
      <c r="K409">
        <v>4</v>
      </c>
      <c r="L409">
        <v>3</v>
      </c>
      <c r="M409">
        <v>0.19</v>
      </c>
      <c r="N409">
        <v>3.04</v>
      </c>
      <c r="O409">
        <v>3</v>
      </c>
      <c r="P409">
        <v>0.19</v>
      </c>
      <c r="Q409">
        <v>3.04</v>
      </c>
      <c r="R409">
        <v>3</v>
      </c>
      <c r="S409">
        <v>1.5</v>
      </c>
      <c r="T409">
        <v>4.32</v>
      </c>
      <c r="U409">
        <v>4.32</v>
      </c>
      <c r="V409">
        <v>11</v>
      </c>
      <c r="W409">
        <v>2</v>
      </c>
      <c r="Y409" s="5" t="str">
        <f t="shared" si="6"/>
        <v>2020-Boston Scott</v>
      </c>
    </row>
    <row r="410" spans="1:25" ht="19" x14ac:dyDescent="0.25">
      <c r="A410">
        <v>7302</v>
      </c>
      <c r="B410">
        <v>2020</v>
      </c>
      <c r="C410" t="s">
        <v>381</v>
      </c>
      <c r="D410" t="s">
        <v>846</v>
      </c>
      <c r="E410">
        <v>26</v>
      </c>
      <c r="F410" t="s">
        <v>47</v>
      </c>
      <c r="G410" t="s">
        <v>17</v>
      </c>
      <c r="H410" t="s">
        <v>606</v>
      </c>
      <c r="I410" t="s">
        <v>606</v>
      </c>
      <c r="J410">
        <v>15</v>
      </c>
      <c r="K410">
        <v>0</v>
      </c>
      <c r="L410">
        <v>1</v>
      </c>
      <c r="M410">
        <v>7.0000000000000007E-2</v>
      </c>
      <c r="N410">
        <v>1.1200000000000001</v>
      </c>
      <c r="O410">
        <v>1</v>
      </c>
      <c r="P410">
        <v>7.0000000000000007E-2</v>
      </c>
      <c r="Q410">
        <v>1.1200000000000001</v>
      </c>
      <c r="R410">
        <v>4</v>
      </c>
      <c r="S410">
        <v>2</v>
      </c>
      <c r="T410">
        <v>0</v>
      </c>
      <c r="U410">
        <v>0</v>
      </c>
      <c r="V410">
        <v>4</v>
      </c>
      <c r="W410">
        <v>0</v>
      </c>
      <c r="Y410" s="5" t="str">
        <f t="shared" si="6"/>
        <v>2020-Corey Clement</v>
      </c>
    </row>
    <row r="411" spans="1:25" ht="19" x14ac:dyDescent="0.25">
      <c r="A411">
        <v>7330</v>
      </c>
      <c r="B411">
        <v>2020</v>
      </c>
      <c r="C411" t="s">
        <v>404</v>
      </c>
      <c r="D411" t="s">
        <v>847</v>
      </c>
      <c r="E411">
        <v>22</v>
      </c>
      <c r="F411" t="s">
        <v>47</v>
      </c>
      <c r="G411" t="s">
        <v>17</v>
      </c>
      <c r="H411" t="s">
        <v>606</v>
      </c>
      <c r="I411" t="s">
        <v>606</v>
      </c>
      <c r="J411">
        <v>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Y411" s="5" t="str">
        <f t="shared" si="6"/>
        <v>2020-Jason Huntley</v>
      </c>
    </row>
    <row r="412" spans="1:25" ht="19" x14ac:dyDescent="0.25">
      <c r="A412">
        <v>7348</v>
      </c>
      <c r="B412">
        <v>2020</v>
      </c>
      <c r="C412" t="s">
        <v>46</v>
      </c>
      <c r="D412" t="s">
        <v>848</v>
      </c>
      <c r="E412">
        <v>23</v>
      </c>
      <c r="F412" t="s">
        <v>47</v>
      </c>
      <c r="G412" t="s">
        <v>17</v>
      </c>
      <c r="H412" t="s">
        <v>606</v>
      </c>
      <c r="I412" t="s">
        <v>606</v>
      </c>
      <c r="J412">
        <v>12</v>
      </c>
      <c r="K412">
        <v>11</v>
      </c>
      <c r="L412">
        <v>6</v>
      </c>
      <c r="M412">
        <v>0.5</v>
      </c>
      <c r="N412">
        <v>8</v>
      </c>
      <c r="O412">
        <v>6</v>
      </c>
      <c r="P412">
        <v>0.5</v>
      </c>
      <c r="Q412">
        <v>8</v>
      </c>
      <c r="R412">
        <v>2</v>
      </c>
      <c r="S412">
        <v>8</v>
      </c>
      <c r="T412">
        <v>8</v>
      </c>
      <c r="U412">
        <v>8</v>
      </c>
      <c r="V412">
        <v>16</v>
      </c>
      <c r="W412">
        <v>11</v>
      </c>
      <c r="X412">
        <v>1</v>
      </c>
      <c r="Y412" s="5" t="str">
        <f t="shared" si="6"/>
        <v>2020-Miles Sanders</v>
      </c>
    </row>
    <row r="413" spans="1:25" ht="19" x14ac:dyDescent="0.25">
      <c r="A413">
        <v>7372</v>
      </c>
      <c r="B413">
        <v>2019</v>
      </c>
      <c r="C413" t="s">
        <v>140</v>
      </c>
      <c r="D413" t="s">
        <v>845</v>
      </c>
      <c r="E413">
        <v>24</v>
      </c>
      <c r="F413" t="s">
        <v>47</v>
      </c>
      <c r="G413" t="s">
        <v>17</v>
      </c>
      <c r="H413" t="s">
        <v>606</v>
      </c>
      <c r="I413" t="s">
        <v>606</v>
      </c>
      <c r="J413">
        <v>11</v>
      </c>
      <c r="K413">
        <v>2</v>
      </c>
      <c r="L413">
        <v>3</v>
      </c>
      <c r="M413">
        <v>0.27</v>
      </c>
      <c r="N413">
        <v>4.32</v>
      </c>
      <c r="O413">
        <v>3</v>
      </c>
      <c r="P413">
        <v>0.27</v>
      </c>
      <c r="Q413">
        <v>4.32</v>
      </c>
      <c r="R413">
        <v>2</v>
      </c>
      <c r="S413">
        <v>0</v>
      </c>
      <c r="T413">
        <v>0</v>
      </c>
      <c r="U413">
        <v>0</v>
      </c>
      <c r="V413">
        <v>2</v>
      </c>
      <c r="W413">
        <v>0</v>
      </c>
      <c r="Y413" s="5" t="str">
        <f t="shared" si="6"/>
        <v>2019-Boston Scott</v>
      </c>
    </row>
    <row r="414" spans="1:25" ht="19" x14ac:dyDescent="0.25">
      <c r="A414">
        <v>7376</v>
      </c>
      <c r="B414">
        <v>2019</v>
      </c>
      <c r="C414" t="s">
        <v>381</v>
      </c>
      <c r="D414" t="s">
        <v>846</v>
      </c>
      <c r="E414">
        <v>25</v>
      </c>
      <c r="F414" t="s">
        <v>47</v>
      </c>
      <c r="G414" t="s">
        <v>17</v>
      </c>
      <c r="H414" t="s">
        <v>606</v>
      </c>
      <c r="I414" t="s">
        <v>606</v>
      </c>
      <c r="J414">
        <v>4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3</v>
      </c>
      <c r="S414">
        <v>3</v>
      </c>
      <c r="T414">
        <v>4.32</v>
      </c>
      <c r="U414">
        <v>4.32</v>
      </c>
      <c r="V414">
        <v>11</v>
      </c>
      <c r="W414">
        <v>0</v>
      </c>
      <c r="Y414" s="5" t="str">
        <f t="shared" si="6"/>
        <v>2019-Corey Clement</v>
      </c>
    </row>
    <row r="415" spans="1:25" ht="19" x14ac:dyDescent="0.25">
      <c r="A415">
        <v>10849</v>
      </c>
      <c r="B415">
        <v>2019</v>
      </c>
      <c r="C415" t="s">
        <v>185</v>
      </c>
      <c r="D415" t="s">
        <v>849</v>
      </c>
      <c r="E415">
        <v>36</v>
      </c>
      <c r="F415" t="s">
        <v>47</v>
      </c>
      <c r="G415" t="s">
        <v>715</v>
      </c>
      <c r="H415" t="s">
        <v>606</v>
      </c>
      <c r="I415" t="s">
        <v>606</v>
      </c>
      <c r="J415">
        <v>6</v>
      </c>
      <c r="K415">
        <v>1</v>
      </c>
      <c r="L415">
        <v>1</v>
      </c>
      <c r="M415">
        <v>0.17</v>
      </c>
      <c r="N415">
        <v>2.72</v>
      </c>
      <c r="O415">
        <v>1</v>
      </c>
      <c r="P415">
        <v>0.17</v>
      </c>
      <c r="Q415">
        <v>2.72</v>
      </c>
      <c r="R415">
        <v>14</v>
      </c>
      <c r="S415">
        <v>3</v>
      </c>
      <c r="T415">
        <v>5.28</v>
      </c>
      <c r="U415">
        <v>5.28</v>
      </c>
      <c r="V415">
        <v>6</v>
      </c>
      <c r="W415">
        <v>2</v>
      </c>
      <c r="Y415" s="5" t="str">
        <f t="shared" si="6"/>
        <v>2019-Darren Sproles</v>
      </c>
    </row>
    <row r="416" spans="1:25" ht="19" x14ac:dyDescent="0.25">
      <c r="A416">
        <v>10850</v>
      </c>
      <c r="B416">
        <v>2019</v>
      </c>
      <c r="C416" t="s">
        <v>199</v>
      </c>
      <c r="D416" t="s">
        <v>850</v>
      </c>
      <c r="E416">
        <v>26</v>
      </c>
      <c r="F416" t="s">
        <v>47</v>
      </c>
      <c r="G416" t="s">
        <v>17</v>
      </c>
      <c r="H416" t="s">
        <v>606</v>
      </c>
      <c r="I416" t="s">
        <v>606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</v>
      </c>
      <c r="S416">
        <v>2.6666666666666599</v>
      </c>
      <c r="T416">
        <v>4</v>
      </c>
      <c r="U416">
        <v>4</v>
      </c>
      <c r="V416">
        <v>4</v>
      </c>
      <c r="W416">
        <v>3</v>
      </c>
      <c r="Y416" s="5" t="str">
        <f t="shared" si="6"/>
        <v>2019-Jay Ajayi</v>
      </c>
    </row>
    <row r="417" spans="1:25" ht="19" x14ac:dyDescent="0.25">
      <c r="A417">
        <v>5768</v>
      </c>
      <c r="B417">
        <v>2019</v>
      </c>
      <c r="C417" t="s">
        <v>120</v>
      </c>
      <c r="D417" t="s">
        <v>665</v>
      </c>
      <c r="E417">
        <v>25</v>
      </c>
      <c r="F417" t="s">
        <v>47</v>
      </c>
      <c r="G417" t="s">
        <v>715</v>
      </c>
      <c r="H417" t="s">
        <v>606</v>
      </c>
      <c r="I417" t="s">
        <v>606</v>
      </c>
      <c r="J417">
        <v>10</v>
      </c>
      <c r="K417">
        <v>4</v>
      </c>
      <c r="L417">
        <v>3</v>
      </c>
      <c r="M417">
        <v>0.3</v>
      </c>
      <c r="N417">
        <v>4.8</v>
      </c>
      <c r="O417">
        <v>3</v>
      </c>
      <c r="P417">
        <v>0.3</v>
      </c>
      <c r="Q417">
        <v>4.8</v>
      </c>
      <c r="R417">
        <v>4</v>
      </c>
      <c r="S417">
        <v>7.6666666666666599</v>
      </c>
      <c r="T417">
        <v>7.04</v>
      </c>
      <c r="U417">
        <v>7.04</v>
      </c>
      <c r="V417">
        <v>16</v>
      </c>
      <c r="W417">
        <v>15</v>
      </c>
      <c r="Y417" s="5" t="str">
        <f t="shared" si="6"/>
        <v>2019-Jordan Howard</v>
      </c>
    </row>
    <row r="418" spans="1:25" ht="19" x14ac:dyDescent="0.25">
      <c r="A418">
        <v>5769</v>
      </c>
      <c r="B418">
        <v>2019</v>
      </c>
      <c r="C418" t="s">
        <v>120</v>
      </c>
      <c r="D418" t="s">
        <v>665</v>
      </c>
      <c r="E418">
        <v>25</v>
      </c>
      <c r="F418" t="s">
        <v>47</v>
      </c>
      <c r="G418" t="s">
        <v>17</v>
      </c>
      <c r="H418" t="s">
        <v>606</v>
      </c>
      <c r="I418" t="s">
        <v>606</v>
      </c>
      <c r="J418">
        <v>2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4</v>
      </c>
      <c r="S418">
        <v>5.6666666666666599</v>
      </c>
      <c r="T418">
        <v>4.8</v>
      </c>
      <c r="U418">
        <v>4.8</v>
      </c>
      <c r="V418">
        <v>10</v>
      </c>
      <c r="W418">
        <v>4</v>
      </c>
      <c r="Y418" s="5" t="str">
        <f t="shared" si="6"/>
        <v>2019-Jordan Howard</v>
      </c>
    </row>
    <row r="419" spans="1:25" ht="19" x14ac:dyDescent="0.25">
      <c r="A419">
        <v>7396</v>
      </c>
      <c r="B419">
        <v>2019</v>
      </c>
      <c r="C419" t="s">
        <v>46</v>
      </c>
      <c r="D419" t="s">
        <v>848</v>
      </c>
      <c r="E419">
        <v>22</v>
      </c>
      <c r="F419" t="s">
        <v>47</v>
      </c>
      <c r="G419" t="s">
        <v>17</v>
      </c>
      <c r="H419" t="s">
        <v>606</v>
      </c>
      <c r="I419" t="s">
        <v>606</v>
      </c>
      <c r="J419">
        <v>16</v>
      </c>
      <c r="K419">
        <v>11</v>
      </c>
      <c r="L419">
        <v>8</v>
      </c>
      <c r="M419">
        <v>0.5</v>
      </c>
      <c r="N419">
        <v>8</v>
      </c>
      <c r="O419">
        <v>8</v>
      </c>
      <c r="P419">
        <v>0.5</v>
      </c>
      <c r="Q419">
        <v>8</v>
      </c>
      <c r="R419">
        <v>1</v>
      </c>
      <c r="S419">
        <v>8</v>
      </c>
      <c r="T419">
        <v>0</v>
      </c>
      <c r="U419">
        <v>0</v>
      </c>
      <c r="V419">
        <v>0</v>
      </c>
      <c r="W419">
        <v>0</v>
      </c>
      <c r="X419">
        <v>1</v>
      </c>
      <c r="Y419" s="5" t="str">
        <f t="shared" si="6"/>
        <v>2019-Miles Sanders</v>
      </c>
    </row>
    <row r="420" spans="1:25" ht="19" x14ac:dyDescent="0.25">
      <c r="A420">
        <v>7408</v>
      </c>
      <c r="B420">
        <v>2018</v>
      </c>
      <c r="C420" t="s">
        <v>140</v>
      </c>
      <c r="D420" t="s">
        <v>845</v>
      </c>
      <c r="E420">
        <v>23</v>
      </c>
      <c r="F420" t="s">
        <v>47</v>
      </c>
      <c r="G420" t="s">
        <v>17</v>
      </c>
      <c r="H420" t="s">
        <v>606</v>
      </c>
      <c r="I420" t="s">
        <v>606</v>
      </c>
      <c r="J420">
        <v>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Y420" s="5" t="str">
        <f t="shared" si="6"/>
        <v>2018-Boston Scott</v>
      </c>
    </row>
    <row r="421" spans="1:25" ht="19" x14ac:dyDescent="0.25">
      <c r="A421">
        <v>7412</v>
      </c>
      <c r="B421">
        <v>2018</v>
      </c>
      <c r="C421" t="s">
        <v>381</v>
      </c>
      <c r="D421" t="s">
        <v>846</v>
      </c>
      <c r="E421">
        <v>24</v>
      </c>
      <c r="F421" t="s">
        <v>47</v>
      </c>
      <c r="G421" t="s">
        <v>17</v>
      </c>
      <c r="H421" t="s">
        <v>606</v>
      </c>
      <c r="I421" t="s">
        <v>606</v>
      </c>
      <c r="J421">
        <v>11</v>
      </c>
      <c r="K421">
        <v>0</v>
      </c>
      <c r="L421">
        <v>3</v>
      </c>
      <c r="M421">
        <v>0.27</v>
      </c>
      <c r="N421">
        <v>4.32</v>
      </c>
      <c r="O421">
        <v>3</v>
      </c>
      <c r="P421">
        <v>0.27</v>
      </c>
      <c r="Q421">
        <v>4.32</v>
      </c>
      <c r="R421">
        <v>2</v>
      </c>
      <c r="S421">
        <v>3</v>
      </c>
      <c r="T421">
        <v>3.04</v>
      </c>
      <c r="U421">
        <v>3.04</v>
      </c>
      <c r="V421">
        <v>16</v>
      </c>
      <c r="W421">
        <v>0</v>
      </c>
      <c r="Y421" s="5" t="str">
        <f t="shared" si="6"/>
        <v>2018-Corey Clement</v>
      </c>
    </row>
    <row r="422" spans="1:25" ht="19" x14ac:dyDescent="0.25">
      <c r="A422">
        <v>10859</v>
      </c>
      <c r="B422">
        <v>2018</v>
      </c>
      <c r="C422" t="s">
        <v>185</v>
      </c>
      <c r="D422" t="s">
        <v>849</v>
      </c>
      <c r="E422">
        <v>35</v>
      </c>
      <c r="F422" t="s">
        <v>47</v>
      </c>
      <c r="G422" t="s">
        <v>17</v>
      </c>
      <c r="H422" t="s">
        <v>606</v>
      </c>
      <c r="I422" t="s">
        <v>606</v>
      </c>
      <c r="J422">
        <v>6</v>
      </c>
      <c r="K422">
        <v>2</v>
      </c>
      <c r="L422">
        <v>2</v>
      </c>
      <c r="M422">
        <v>0.33</v>
      </c>
      <c r="N422">
        <v>5.28</v>
      </c>
      <c r="O422">
        <v>2</v>
      </c>
      <c r="P422">
        <v>0.33</v>
      </c>
      <c r="Q422">
        <v>5.28</v>
      </c>
      <c r="R422">
        <v>13</v>
      </c>
      <c r="S422">
        <v>4.3333333333333304</v>
      </c>
      <c r="T422">
        <v>5.28</v>
      </c>
      <c r="U422">
        <v>5.28</v>
      </c>
      <c r="V422">
        <v>3</v>
      </c>
      <c r="W422">
        <v>0</v>
      </c>
      <c r="Y422" s="5" t="str">
        <f t="shared" si="6"/>
        <v>2018-Darren Sproles</v>
      </c>
    </row>
    <row r="423" spans="1:25" ht="19" x14ac:dyDescent="0.25">
      <c r="A423">
        <v>10860</v>
      </c>
      <c r="B423">
        <v>2018</v>
      </c>
      <c r="C423" t="s">
        <v>199</v>
      </c>
      <c r="D423" t="s">
        <v>850</v>
      </c>
      <c r="E423">
        <v>25</v>
      </c>
      <c r="F423" t="s">
        <v>47</v>
      </c>
      <c r="G423" t="s">
        <v>17</v>
      </c>
      <c r="H423" t="s">
        <v>606</v>
      </c>
      <c r="I423" t="s">
        <v>606</v>
      </c>
      <c r="J423">
        <v>4</v>
      </c>
      <c r="K423">
        <v>3</v>
      </c>
      <c r="L423">
        <v>1</v>
      </c>
      <c r="M423">
        <v>0.25</v>
      </c>
      <c r="N423">
        <v>4</v>
      </c>
      <c r="O423">
        <v>1</v>
      </c>
      <c r="P423">
        <v>0.25</v>
      </c>
      <c r="Q423">
        <v>4</v>
      </c>
      <c r="R423">
        <v>3</v>
      </c>
      <c r="S423">
        <v>5.6666666666666599</v>
      </c>
      <c r="T423">
        <v>9.1199999999999992</v>
      </c>
      <c r="U423">
        <v>9.1199999999999992</v>
      </c>
      <c r="V423">
        <v>7</v>
      </c>
      <c r="W423">
        <v>1</v>
      </c>
      <c r="Y423" s="5" t="str">
        <f t="shared" si="6"/>
        <v>2018-Jay Ajayi</v>
      </c>
    </row>
    <row r="424" spans="1:25" ht="19" x14ac:dyDescent="0.25">
      <c r="A424">
        <v>7166</v>
      </c>
      <c r="B424">
        <v>2018</v>
      </c>
      <c r="C424" t="s">
        <v>209</v>
      </c>
      <c r="D424" t="s">
        <v>838</v>
      </c>
      <c r="E424">
        <v>22</v>
      </c>
      <c r="F424" t="s">
        <v>47</v>
      </c>
      <c r="G424" t="s">
        <v>17</v>
      </c>
      <c r="H424" t="s">
        <v>606</v>
      </c>
      <c r="I424" t="s">
        <v>606</v>
      </c>
      <c r="J424">
        <v>14</v>
      </c>
      <c r="K424">
        <v>5</v>
      </c>
      <c r="L424">
        <v>3</v>
      </c>
      <c r="M424">
        <v>0.21</v>
      </c>
      <c r="N424">
        <v>3.36</v>
      </c>
      <c r="O424">
        <v>3</v>
      </c>
      <c r="P424">
        <v>0.21</v>
      </c>
      <c r="Q424">
        <v>3.36</v>
      </c>
      <c r="R424">
        <v>1</v>
      </c>
      <c r="S424">
        <v>3</v>
      </c>
      <c r="T424">
        <v>0</v>
      </c>
      <c r="U424">
        <v>0</v>
      </c>
      <c r="V424">
        <v>0</v>
      </c>
      <c r="W424">
        <v>0</v>
      </c>
      <c r="Y424" s="5" t="str">
        <f t="shared" si="6"/>
        <v>2018-Josh Adams</v>
      </c>
    </row>
    <row r="425" spans="1:25" ht="19" x14ac:dyDescent="0.25">
      <c r="A425">
        <v>7557</v>
      </c>
      <c r="B425">
        <v>2018</v>
      </c>
      <c r="C425" t="s">
        <v>178</v>
      </c>
      <c r="D425" t="s">
        <v>851</v>
      </c>
      <c r="E425">
        <v>24</v>
      </c>
      <c r="F425" t="s">
        <v>47</v>
      </c>
      <c r="G425" t="s">
        <v>17</v>
      </c>
      <c r="H425" t="s">
        <v>606</v>
      </c>
      <c r="I425" t="s">
        <v>606</v>
      </c>
      <c r="J425">
        <v>16</v>
      </c>
      <c r="K425">
        <v>6</v>
      </c>
      <c r="L425">
        <v>4</v>
      </c>
      <c r="M425">
        <v>0.25</v>
      </c>
      <c r="N425">
        <v>4</v>
      </c>
      <c r="O425">
        <v>4</v>
      </c>
      <c r="P425">
        <v>0.25</v>
      </c>
      <c r="Q425">
        <v>4</v>
      </c>
      <c r="R425">
        <v>3</v>
      </c>
      <c r="S425">
        <v>2.5</v>
      </c>
      <c r="T425">
        <v>4</v>
      </c>
      <c r="U425">
        <v>4</v>
      </c>
      <c r="V425">
        <v>8</v>
      </c>
      <c r="W425">
        <v>3</v>
      </c>
      <c r="X425">
        <v>1</v>
      </c>
      <c r="Y425" s="5" t="str">
        <f t="shared" si="6"/>
        <v>2018-Wendell Smallwood</v>
      </c>
    </row>
    <row r="426" spans="1:25" ht="19" x14ac:dyDescent="0.25">
      <c r="A426">
        <v>7562</v>
      </c>
      <c r="B426">
        <v>2020</v>
      </c>
      <c r="C426" t="s">
        <v>375</v>
      </c>
      <c r="D426" t="s">
        <v>852</v>
      </c>
      <c r="E426">
        <v>21</v>
      </c>
      <c r="F426" t="s">
        <v>72</v>
      </c>
      <c r="G426" t="s">
        <v>17</v>
      </c>
      <c r="H426" t="s">
        <v>606</v>
      </c>
      <c r="I426" t="s">
        <v>606</v>
      </c>
      <c r="J426">
        <v>11</v>
      </c>
      <c r="K426">
        <v>0</v>
      </c>
      <c r="L426">
        <v>1</v>
      </c>
      <c r="M426">
        <v>0.09</v>
      </c>
      <c r="N426">
        <v>1.44</v>
      </c>
      <c r="O426">
        <v>1</v>
      </c>
      <c r="P426">
        <v>0.09</v>
      </c>
      <c r="Q426">
        <v>1.44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0</v>
      </c>
      <c r="Y426" s="5" t="str">
        <f t="shared" si="6"/>
        <v>2020-Anthony McFarland Jr.</v>
      </c>
    </row>
    <row r="427" spans="1:25" ht="19" x14ac:dyDescent="0.25">
      <c r="A427">
        <v>7577</v>
      </c>
      <c r="B427">
        <v>2020</v>
      </c>
      <c r="C427" t="s">
        <v>220</v>
      </c>
      <c r="D427" t="s">
        <v>778</v>
      </c>
      <c r="E427">
        <v>28</v>
      </c>
      <c r="F427" t="s">
        <v>72</v>
      </c>
      <c r="G427" t="s">
        <v>217</v>
      </c>
      <c r="H427" t="s">
        <v>606</v>
      </c>
      <c r="I427" t="s">
        <v>606</v>
      </c>
      <c r="J427">
        <v>12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</v>
      </c>
      <c r="S427">
        <v>0</v>
      </c>
      <c r="T427">
        <v>0</v>
      </c>
      <c r="U427">
        <v>0</v>
      </c>
      <c r="V427">
        <v>16</v>
      </c>
      <c r="W427">
        <v>2</v>
      </c>
      <c r="Y427" s="5" t="str">
        <f t="shared" si="6"/>
        <v>2020-Derek Watt</v>
      </c>
    </row>
    <row r="428" spans="1:25" ht="19" x14ac:dyDescent="0.25">
      <c r="A428">
        <v>7584</v>
      </c>
      <c r="B428">
        <v>2020</v>
      </c>
      <c r="C428" t="s">
        <v>71</v>
      </c>
      <c r="D428" t="s">
        <v>853</v>
      </c>
      <c r="E428">
        <v>25</v>
      </c>
      <c r="F428" t="s">
        <v>72</v>
      </c>
      <c r="G428" t="s">
        <v>17</v>
      </c>
      <c r="H428" t="s">
        <v>606</v>
      </c>
      <c r="I428" t="s">
        <v>606</v>
      </c>
      <c r="J428">
        <v>13</v>
      </c>
      <c r="K428">
        <v>11</v>
      </c>
      <c r="L428">
        <v>6</v>
      </c>
      <c r="M428">
        <v>0.46</v>
      </c>
      <c r="N428">
        <v>7.36</v>
      </c>
      <c r="O428">
        <v>6</v>
      </c>
      <c r="P428">
        <v>0.46</v>
      </c>
      <c r="Q428">
        <v>7.36</v>
      </c>
      <c r="R428">
        <v>4</v>
      </c>
      <c r="S428">
        <v>4.6666666666666599</v>
      </c>
      <c r="T428">
        <v>6.4</v>
      </c>
      <c r="U428">
        <v>6.4</v>
      </c>
      <c r="V428">
        <v>10</v>
      </c>
      <c r="W428">
        <v>10</v>
      </c>
      <c r="X428">
        <v>1</v>
      </c>
      <c r="Y428" s="5" t="str">
        <f t="shared" si="6"/>
        <v>2020-James Conner</v>
      </c>
    </row>
    <row r="429" spans="1:25" ht="19" x14ac:dyDescent="0.25">
      <c r="A429">
        <v>7587</v>
      </c>
      <c r="B429">
        <v>2020</v>
      </c>
      <c r="C429" t="s">
        <v>133</v>
      </c>
      <c r="D429" t="s">
        <v>854</v>
      </c>
      <c r="E429">
        <v>24</v>
      </c>
      <c r="F429" t="s">
        <v>72</v>
      </c>
      <c r="G429" t="s">
        <v>17</v>
      </c>
      <c r="H429" t="s">
        <v>606</v>
      </c>
      <c r="I429" t="s">
        <v>606</v>
      </c>
      <c r="J429">
        <v>14</v>
      </c>
      <c r="K429">
        <v>1</v>
      </c>
      <c r="L429">
        <v>1</v>
      </c>
      <c r="M429">
        <v>7.0000000000000007E-2</v>
      </c>
      <c r="N429">
        <v>1.1200000000000001</v>
      </c>
      <c r="O429">
        <v>1</v>
      </c>
      <c r="P429">
        <v>7.0000000000000007E-2</v>
      </c>
      <c r="Q429">
        <v>1.1200000000000001</v>
      </c>
      <c r="R429">
        <v>3</v>
      </c>
      <c r="S429">
        <v>3</v>
      </c>
      <c r="T429">
        <v>3.36</v>
      </c>
      <c r="U429">
        <v>3.36</v>
      </c>
      <c r="V429">
        <v>14</v>
      </c>
      <c r="W429">
        <v>4</v>
      </c>
      <c r="Y429" s="5" t="str">
        <f t="shared" si="6"/>
        <v>2020-Jaylen Samuels</v>
      </c>
    </row>
    <row r="430" spans="1:25" ht="19" x14ac:dyDescent="0.25">
      <c r="A430">
        <v>7615</v>
      </c>
      <c r="B430">
        <v>2020</v>
      </c>
      <c r="C430" t="s">
        <v>176</v>
      </c>
      <c r="D430" t="s">
        <v>855</v>
      </c>
      <c r="E430">
        <v>26</v>
      </c>
      <c r="F430" t="s">
        <v>72</v>
      </c>
      <c r="G430" t="s">
        <v>17</v>
      </c>
      <c r="H430" t="s">
        <v>606</v>
      </c>
      <c r="I430" t="s">
        <v>606</v>
      </c>
      <c r="J430">
        <v>4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4</v>
      </c>
      <c r="S430">
        <v>0.33333333333333298</v>
      </c>
      <c r="T430">
        <v>1.44</v>
      </c>
      <c r="U430">
        <v>1.44</v>
      </c>
      <c r="V430">
        <v>11</v>
      </c>
      <c r="W430">
        <v>0</v>
      </c>
      <c r="Y430" s="5" t="str">
        <f t="shared" si="6"/>
        <v>2020-Trey Edmunds</v>
      </c>
    </row>
    <row r="431" spans="1:25" ht="19" x14ac:dyDescent="0.25">
      <c r="A431">
        <v>7620</v>
      </c>
      <c r="B431">
        <v>2020</v>
      </c>
      <c r="C431" t="s">
        <v>178</v>
      </c>
      <c r="D431" t="s">
        <v>851</v>
      </c>
      <c r="E431">
        <v>26</v>
      </c>
      <c r="F431" t="s">
        <v>72</v>
      </c>
      <c r="G431" t="s">
        <v>17</v>
      </c>
      <c r="H431" t="s">
        <v>606</v>
      </c>
      <c r="I431" t="s">
        <v>606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</v>
      </c>
      <c r="S431">
        <v>2.3333333333333299</v>
      </c>
      <c r="T431">
        <v>1.1200000000000001</v>
      </c>
      <c r="U431">
        <v>1.1200000000000001</v>
      </c>
      <c r="V431">
        <v>15</v>
      </c>
      <c r="W431">
        <v>0</v>
      </c>
      <c r="Y431" s="5" t="str">
        <f t="shared" si="6"/>
        <v>2020-Wendell Smallwood</v>
      </c>
    </row>
    <row r="432" spans="1:25" ht="19" x14ac:dyDescent="0.25">
      <c r="A432">
        <v>7636</v>
      </c>
      <c r="B432">
        <v>2019</v>
      </c>
      <c r="C432" t="s">
        <v>71</v>
      </c>
      <c r="D432" t="s">
        <v>853</v>
      </c>
      <c r="E432">
        <v>24</v>
      </c>
      <c r="F432" t="s">
        <v>72</v>
      </c>
      <c r="G432" t="s">
        <v>17</v>
      </c>
      <c r="H432" t="s">
        <v>606</v>
      </c>
      <c r="I432" t="s">
        <v>606</v>
      </c>
      <c r="J432">
        <v>10</v>
      </c>
      <c r="K432">
        <v>10</v>
      </c>
      <c r="L432">
        <v>4</v>
      </c>
      <c r="M432">
        <v>0.4</v>
      </c>
      <c r="N432">
        <v>6.4</v>
      </c>
      <c r="O432">
        <v>4</v>
      </c>
      <c r="P432">
        <v>0.4</v>
      </c>
      <c r="Q432">
        <v>6.4</v>
      </c>
      <c r="R432">
        <v>3</v>
      </c>
      <c r="S432">
        <v>5</v>
      </c>
      <c r="T432">
        <v>11.04</v>
      </c>
      <c r="U432">
        <v>11.04</v>
      </c>
      <c r="V432">
        <v>13</v>
      </c>
      <c r="W432">
        <v>12</v>
      </c>
      <c r="X432">
        <v>1</v>
      </c>
      <c r="Y432" s="5" t="str">
        <f t="shared" si="6"/>
        <v>2019-James Conner</v>
      </c>
    </row>
    <row r="433" spans="1:25" ht="19" x14ac:dyDescent="0.25">
      <c r="A433">
        <v>7638</v>
      </c>
      <c r="B433">
        <v>2019</v>
      </c>
      <c r="C433" t="s">
        <v>133</v>
      </c>
      <c r="D433" t="s">
        <v>854</v>
      </c>
      <c r="E433">
        <v>23</v>
      </c>
      <c r="F433" t="s">
        <v>72</v>
      </c>
      <c r="G433" t="s">
        <v>17</v>
      </c>
      <c r="H433" t="s">
        <v>606</v>
      </c>
      <c r="I433" t="s">
        <v>606</v>
      </c>
      <c r="J433">
        <v>14</v>
      </c>
      <c r="K433">
        <v>4</v>
      </c>
      <c r="L433">
        <v>3</v>
      </c>
      <c r="M433">
        <v>0.21</v>
      </c>
      <c r="N433">
        <v>3.36</v>
      </c>
      <c r="O433">
        <v>3</v>
      </c>
      <c r="P433">
        <v>0.21</v>
      </c>
      <c r="Q433">
        <v>3.36</v>
      </c>
      <c r="R433">
        <v>2</v>
      </c>
      <c r="S433">
        <v>3</v>
      </c>
      <c r="T433">
        <v>3.36</v>
      </c>
      <c r="U433">
        <v>3.36</v>
      </c>
      <c r="V433">
        <v>14</v>
      </c>
      <c r="W433">
        <v>3</v>
      </c>
      <c r="Y433" s="5" t="str">
        <f t="shared" si="6"/>
        <v>2019-Jaylen Samuels</v>
      </c>
    </row>
    <row r="434" spans="1:25" ht="19" x14ac:dyDescent="0.25">
      <c r="A434">
        <v>10888</v>
      </c>
      <c r="B434">
        <v>2019</v>
      </c>
      <c r="C434" t="s">
        <v>171</v>
      </c>
      <c r="D434" t="s">
        <v>856</v>
      </c>
      <c r="E434">
        <v>23</v>
      </c>
      <c r="F434" t="s">
        <v>72</v>
      </c>
      <c r="G434" t="s">
        <v>17</v>
      </c>
      <c r="H434" t="s">
        <v>606</v>
      </c>
      <c r="I434" t="s">
        <v>606</v>
      </c>
      <c r="J434">
        <v>6</v>
      </c>
      <c r="K434">
        <v>0</v>
      </c>
      <c r="L434">
        <v>1</v>
      </c>
      <c r="M434">
        <v>0.17</v>
      </c>
      <c r="N434">
        <v>2.72</v>
      </c>
      <c r="O434">
        <v>1</v>
      </c>
      <c r="P434">
        <v>0.17</v>
      </c>
      <c r="Q434">
        <v>2.72</v>
      </c>
      <c r="R434">
        <v>1</v>
      </c>
      <c r="S434">
        <v>1</v>
      </c>
      <c r="T434">
        <v>0</v>
      </c>
      <c r="U434">
        <v>0</v>
      </c>
      <c r="V434">
        <v>0</v>
      </c>
      <c r="W434">
        <v>0</v>
      </c>
      <c r="Y434" s="5" t="str">
        <f t="shared" si="6"/>
        <v>2019-Kerrith Whyte Jr</v>
      </c>
    </row>
    <row r="435" spans="1:25" ht="19" x14ac:dyDescent="0.25">
      <c r="A435">
        <v>10891</v>
      </c>
      <c r="B435">
        <v>2019</v>
      </c>
      <c r="C435" t="s">
        <v>565</v>
      </c>
      <c r="D435" t="s">
        <v>857</v>
      </c>
      <c r="E435">
        <v>27</v>
      </c>
      <c r="F435" t="s">
        <v>72</v>
      </c>
      <c r="G435" t="s">
        <v>217</v>
      </c>
      <c r="H435" t="s">
        <v>606</v>
      </c>
      <c r="I435" t="s">
        <v>606</v>
      </c>
      <c r="J435">
        <v>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5</v>
      </c>
      <c r="S435">
        <v>0</v>
      </c>
      <c r="T435">
        <v>0</v>
      </c>
      <c r="U435">
        <v>0</v>
      </c>
      <c r="V435">
        <v>16</v>
      </c>
      <c r="W435">
        <v>0</v>
      </c>
      <c r="Y435" s="5" t="str">
        <f t="shared" si="6"/>
        <v>2019-Roosevelt Nix</v>
      </c>
    </row>
    <row r="436" spans="1:25" ht="19" x14ac:dyDescent="0.25">
      <c r="A436">
        <v>639</v>
      </c>
      <c r="B436">
        <v>2019</v>
      </c>
      <c r="C436" t="s">
        <v>211</v>
      </c>
      <c r="D436" t="s">
        <v>621</v>
      </c>
      <c r="E436">
        <v>25</v>
      </c>
      <c r="F436" t="s">
        <v>72</v>
      </c>
      <c r="G436" t="s">
        <v>17</v>
      </c>
      <c r="H436" t="s">
        <v>606</v>
      </c>
      <c r="I436" t="s">
        <v>606</v>
      </c>
      <c r="J436">
        <v>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Y436" s="5" t="str">
        <f t="shared" si="6"/>
        <v>2019-Tony Brooks-James</v>
      </c>
    </row>
    <row r="437" spans="1:25" ht="19" x14ac:dyDescent="0.25">
      <c r="A437">
        <v>7658</v>
      </c>
      <c r="B437">
        <v>2019</v>
      </c>
      <c r="C437" t="s">
        <v>176</v>
      </c>
      <c r="D437" t="s">
        <v>855</v>
      </c>
      <c r="E437">
        <v>25</v>
      </c>
      <c r="F437" t="s">
        <v>72</v>
      </c>
      <c r="G437" t="s">
        <v>17</v>
      </c>
      <c r="H437" t="s">
        <v>606</v>
      </c>
      <c r="I437" t="s">
        <v>606</v>
      </c>
      <c r="J437">
        <v>11</v>
      </c>
      <c r="K437">
        <v>0</v>
      </c>
      <c r="L437">
        <v>1</v>
      </c>
      <c r="M437">
        <v>0.09</v>
      </c>
      <c r="N437">
        <v>1.44</v>
      </c>
      <c r="O437">
        <v>1</v>
      </c>
      <c r="P437">
        <v>0.09</v>
      </c>
      <c r="Q437">
        <v>1.44</v>
      </c>
      <c r="R437">
        <v>3</v>
      </c>
      <c r="S437">
        <v>0</v>
      </c>
      <c r="T437">
        <v>0</v>
      </c>
      <c r="U437">
        <v>0</v>
      </c>
      <c r="V437">
        <v>4</v>
      </c>
      <c r="W437">
        <v>0</v>
      </c>
      <c r="Y437" s="5" t="str">
        <f t="shared" si="6"/>
        <v>2019-Trey Edmunds</v>
      </c>
    </row>
    <row r="438" spans="1:25" ht="19" x14ac:dyDescent="0.25">
      <c r="A438">
        <v>7674</v>
      </c>
      <c r="B438">
        <v>2018</v>
      </c>
      <c r="C438" t="s">
        <v>71</v>
      </c>
      <c r="D438" t="s">
        <v>853</v>
      </c>
      <c r="E438">
        <v>23</v>
      </c>
      <c r="F438" t="s">
        <v>72</v>
      </c>
      <c r="G438" t="s">
        <v>17</v>
      </c>
      <c r="H438" t="s">
        <v>606</v>
      </c>
      <c r="I438" t="s">
        <v>606</v>
      </c>
      <c r="J438">
        <v>13</v>
      </c>
      <c r="K438">
        <v>12</v>
      </c>
      <c r="L438">
        <v>9</v>
      </c>
      <c r="M438">
        <v>0.69</v>
      </c>
      <c r="N438">
        <v>11.04</v>
      </c>
      <c r="O438">
        <v>9</v>
      </c>
      <c r="P438">
        <v>0.69</v>
      </c>
      <c r="Q438">
        <v>11.04</v>
      </c>
      <c r="R438">
        <v>2</v>
      </c>
      <c r="S438">
        <v>1</v>
      </c>
      <c r="T438">
        <v>1.1200000000000001</v>
      </c>
      <c r="U438">
        <v>1.1200000000000001</v>
      </c>
      <c r="V438">
        <v>14</v>
      </c>
      <c r="W438">
        <v>0</v>
      </c>
      <c r="X438">
        <v>1</v>
      </c>
      <c r="Y438" s="5" t="str">
        <f t="shared" si="6"/>
        <v>2018-James Conner</v>
      </c>
    </row>
    <row r="439" spans="1:25" ht="19" x14ac:dyDescent="0.25">
      <c r="A439">
        <v>7676</v>
      </c>
      <c r="B439">
        <v>2018</v>
      </c>
      <c r="C439" t="s">
        <v>133</v>
      </c>
      <c r="D439" t="s">
        <v>854</v>
      </c>
      <c r="E439">
        <v>22</v>
      </c>
      <c r="F439" t="s">
        <v>72</v>
      </c>
      <c r="G439" t="s">
        <v>17</v>
      </c>
      <c r="H439" t="s">
        <v>606</v>
      </c>
      <c r="I439" t="s">
        <v>606</v>
      </c>
      <c r="J439">
        <v>14</v>
      </c>
      <c r="K439">
        <v>3</v>
      </c>
      <c r="L439">
        <v>3</v>
      </c>
      <c r="M439">
        <v>0.21</v>
      </c>
      <c r="N439">
        <v>3.36</v>
      </c>
      <c r="O439">
        <v>3</v>
      </c>
      <c r="P439">
        <v>0.21</v>
      </c>
      <c r="Q439">
        <v>3.36</v>
      </c>
      <c r="R439">
        <v>1</v>
      </c>
      <c r="S439">
        <v>3</v>
      </c>
      <c r="T439">
        <v>0</v>
      </c>
      <c r="U439">
        <v>0</v>
      </c>
      <c r="V439">
        <v>0</v>
      </c>
      <c r="W439">
        <v>0</v>
      </c>
      <c r="Y439" s="5" t="str">
        <f t="shared" si="6"/>
        <v>2018-Jaylen Samuels</v>
      </c>
    </row>
    <row r="440" spans="1:25" ht="19" x14ac:dyDescent="0.25">
      <c r="A440">
        <v>10897</v>
      </c>
      <c r="B440">
        <v>2018</v>
      </c>
      <c r="C440" t="s">
        <v>565</v>
      </c>
      <c r="D440" t="s">
        <v>857</v>
      </c>
      <c r="E440">
        <v>26</v>
      </c>
      <c r="F440" t="s">
        <v>72</v>
      </c>
      <c r="G440" t="s">
        <v>217</v>
      </c>
      <c r="H440" t="s">
        <v>606</v>
      </c>
      <c r="I440" t="s">
        <v>606</v>
      </c>
      <c r="J440">
        <v>16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4</v>
      </c>
      <c r="S440">
        <v>0</v>
      </c>
      <c r="T440">
        <v>0</v>
      </c>
      <c r="U440">
        <v>0</v>
      </c>
      <c r="V440">
        <v>16</v>
      </c>
      <c r="W440">
        <v>4</v>
      </c>
      <c r="Y440" s="5" t="str">
        <f t="shared" si="6"/>
        <v>2018-Roosevelt Nix</v>
      </c>
    </row>
    <row r="441" spans="1:25" ht="19" x14ac:dyDescent="0.25">
      <c r="A441">
        <v>12986</v>
      </c>
      <c r="B441">
        <v>2018</v>
      </c>
      <c r="C441" t="s">
        <v>500</v>
      </c>
      <c r="D441" t="s">
        <v>858</v>
      </c>
      <c r="E441">
        <v>29</v>
      </c>
      <c r="F441" t="s">
        <v>72</v>
      </c>
      <c r="G441" t="s">
        <v>17</v>
      </c>
      <c r="H441" t="s">
        <v>606</v>
      </c>
      <c r="I441" t="s">
        <v>606</v>
      </c>
      <c r="J441">
        <v>10</v>
      </c>
      <c r="K441">
        <v>0</v>
      </c>
      <c r="L441">
        <v>1</v>
      </c>
      <c r="M441">
        <v>0.1</v>
      </c>
      <c r="N441">
        <v>1.6</v>
      </c>
      <c r="O441">
        <v>1</v>
      </c>
      <c r="P441">
        <v>0.1</v>
      </c>
      <c r="Q441">
        <v>1.6</v>
      </c>
      <c r="R441">
        <v>8</v>
      </c>
      <c r="S441">
        <v>0.66666666666666596</v>
      </c>
      <c r="T441">
        <v>8</v>
      </c>
      <c r="U441">
        <v>8</v>
      </c>
      <c r="V441">
        <v>2</v>
      </c>
      <c r="W441">
        <v>1</v>
      </c>
      <c r="Y441" s="5" t="str">
        <f t="shared" si="6"/>
        <v>2018-Stevan Ridley</v>
      </c>
    </row>
    <row r="442" spans="1:25" ht="19" x14ac:dyDescent="0.25">
      <c r="A442">
        <v>7693</v>
      </c>
      <c r="B442">
        <v>2018</v>
      </c>
      <c r="C442" t="s">
        <v>176</v>
      </c>
      <c r="D442" t="s">
        <v>855</v>
      </c>
      <c r="E442">
        <v>24</v>
      </c>
      <c r="F442" t="s">
        <v>72</v>
      </c>
      <c r="G442" t="s">
        <v>17</v>
      </c>
      <c r="H442" t="s">
        <v>606</v>
      </c>
      <c r="I442" t="s">
        <v>606</v>
      </c>
      <c r="J442">
        <v>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0</v>
      </c>
      <c r="U442">
        <v>0</v>
      </c>
      <c r="V442">
        <v>16</v>
      </c>
      <c r="W442">
        <v>0</v>
      </c>
      <c r="Y442" s="5" t="str">
        <f t="shared" si="6"/>
        <v>2018-Trey Edmunds</v>
      </c>
    </row>
    <row r="443" spans="1:25" ht="19" x14ac:dyDescent="0.25">
      <c r="A443">
        <v>7890</v>
      </c>
      <c r="B443">
        <v>2020</v>
      </c>
      <c r="C443" t="s">
        <v>382</v>
      </c>
      <c r="D443" t="s">
        <v>634</v>
      </c>
      <c r="E443">
        <v>26</v>
      </c>
      <c r="F443" t="s">
        <v>51</v>
      </c>
      <c r="G443" t="s">
        <v>17</v>
      </c>
      <c r="H443" t="s">
        <v>606</v>
      </c>
      <c r="I443" t="s">
        <v>606</v>
      </c>
      <c r="J443">
        <v>3</v>
      </c>
      <c r="K443">
        <v>1</v>
      </c>
      <c r="L443">
        <v>1</v>
      </c>
      <c r="M443">
        <v>0.33</v>
      </c>
      <c r="N443">
        <v>5.28</v>
      </c>
      <c r="O443">
        <v>1</v>
      </c>
      <c r="P443">
        <v>0.33</v>
      </c>
      <c r="Q443">
        <v>5.28</v>
      </c>
      <c r="R443">
        <v>4</v>
      </c>
      <c r="S443">
        <v>4.6666666666666599</v>
      </c>
      <c r="T443">
        <v>4.8</v>
      </c>
      <c r="U443">
        <v>4.8</v>
      </c>
      <c r="V443">
        <v>10</v>
      </c>
      <c r="W443">
        <v>10</v>
      </c>
      <c r="Y443" s="5" t="str">
        <f t="shared" si="6"/>
        <v>2020-Alex Collins</v>
      </c>
    </row>
    <row r="444" spans="1:25" ht="19" x14ac:dyDescent="0.25">
      <c r="A444">
        <v>7894</v>
      </c>
      <c r="B444">
        <v>2020</v>
      </c>
      <c r="C444" t="s">
        <v>127</v>
      </c>
      <c r="D444" t="s">
        <v>711</v>
      </c>
      <c r="E444">
        <v>26</v>
      </c>
      <c r="F444" t="s">
        <v>51</v>
      </c>
      <c r="G444" t="s">
        <v>17</v>
      </c>
      <c r="H444" t="s">
        <v>606</v>
      </c>
      <c r="I444" t="s">
        <v>606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2</v>
      </c>
      <c r="S444">
        <v>2</v>
      </c>
      <c r="T444">
        <v>5.28</v>
      </c>
      <c r="U444">
        <v>5.28</v>
      </c>
      <c r="V444">
        <v>6</v>
      </c>
      <c r="W444">
        <v>5</v>
      </c>
      <c r="Y444" s="5" t="str">
        <f t="shared" si="6"/>
        <v>2020-Bo Scarbrough</v>
      </c>
    </row>
    <row r="445" spans="1:25" ht="19" x14ac:dyDescent="0.25">
      <c r="A445">
        <v>7899</v>
      </c>
      <c r="B445">
        <v>2020</v>
      </c>
      <c r="C445" t="s">
        <v>107</v>
      </c>
      <c r="D445" t="s">
        <v>735</v>
      </c>
      <c r="E445">
        <v>30</v>
      </c>
      <c r="F445" t="s">
        <v>51</v>
      </c>
      <c r="G445" t="s">
        <v>17</v>
      </c>
      <c r="H445" t="s">
        <v>606</v>
      </c>
      <c r="I445" t="s">
        <v>606</v>
      </c>
      <c r="J445">
        <v>10</v>
      </c>
      <c r="K445">
        <v>1</v>
      </c>
      <c r="L445">
        <v>4</v>
      </c>
      <c r="M445">
        <v>0.4</v>
      </c>
      <c r="N445">
        <v>6.4</v>
      </c>
      <c r="O445">
        <v>4</v>
      </c>
      <c r="P445">
        <v>0.4</v>
      </c>
      <c r="Q445">
        <v>6.4</v>
      </c>
      <c r="R445">
        <v>6</v>
      </c>
      <c r="S445">
        <v>3.6666666666666599</v>
      </c>
      <c r="T445">
        <v>8</v>
      </c>
      <c r="U445">
        <v>8</v>
      </c>
      <c r="V445">
        <v>16</v>
      </c>
      <c r="W445">
        <v>14</v>
      </c>
      <c r="Y445" s="5" t="str">
        <f t="shared" si="6"/>
        <v>2020-Carlos Hyde</v>
      </c>
    </row>
    <row r="446" spans="1:25" ht="19" x14ac:dyDescent="0.25">
      <c r="A446">
        <v>7902</v>
      </c>
      <c r="B446">
        <v>2020</v>
      </c>
      <c r="C446" t="s">
        <v>50</v>
      </c>
      <c r="D446" t="s">
        <v>859</v>
      </c>
      <c r="E446">
        <v>26</v>
      </c>
      <c r="F446" t="s">
        <v>51</v>
      </c>
      <c r="G446" t="s">
        <v>17</v>
      </c>
      <c r="H446" t="s">
        <v>606</v>
      </c>
      <c r="I446" t="s">
        <v>606</v>
      </c>
      <c r="J446">
        <v>12</v>
      </c>
      <c r="K446">
        <v>12</v>
      </c>
      <c r="L446">
        <v>8</v>
      </c>
      <c r="M446">
        <v>0.67</v>
      </c>
      <c r="N446">
        <v>10.72</v>
      </c>
      <c r="O446">
        <v>8</v>
      </c>
      <c r="P446">
        <v>0.67</v>
      </c>
      <c r="Q446">
        <v>10.72</v>
      </c>
      <c r="R446">
        <v>4</v>
      </c>
      <c r="S446">
        <v>7</v>
      </c>
      <c r="T446">
        <v>10.72</v>
      </c>
      <c r="U446">
        <v>10.72</v>
      </c>
      <c r="V446">
        <v>15</v>
      </c>
      <c r="W446">
        <v>15</v>
      </c>
      <c r="X446">
        <v>1</v>
      </c>
      <c r="Y446" s="5" t="str">
        <f t="shared" si="6"/>
        <v>2020-Chris Carson</v>
      </c>
    </row>
    <row r="447" spans="1:25" ht="19" x14ac:dyDescent="0.25">
      <c r="A447">
        <v>7912</v>
      </c>
      <c r="B447">
        <v>2020</v>
      </c>
      <c r="C447" t="s">
        <v>374</v>
      </c>
      <c r="D447" t="s">
        <v>860</v>
      </c>
      <c r="E447">
        <v>22</v>
      </c>
      <c r="F447" t="s">
        <v>51</v>
      </c>
      <c r="G447" t="s">
        <v>17</v>
      </c>
      <c r="H447" t="s">
        <v>606</v>
      </c>
      <c r="I447" t="s">
        <v>606</v>
      </c>
      <c r="J447">
        <v>12</v>
      </c>
      <c r="K447">
        <v>2</v>
      </c>
      <c r="L447">
        <v>2</v>
      </c>
      <c r="M447">
        <v>0.17</v>
      </c>
      <c r="N447">
        <v>2.72</v>
      </c>
      <c r="O447">
        <v>2</v>
      </c>
      <c r="P447">
        <v>0.17</v>
      </c>
      <c r="Q447">
        <v>2.72</v>
      </c>
      <c r="R447">
        <v>1</v>
      </c>
      <c r="S447">
        <v>2</v>
      </c>
      <c r="T447">
        <v>0</v>
      </c>
      <c r="U447">
        <v>0</v>
      </c>
      <c r="V447">
        <v>0</v>
      </c>
      <c r="W447">
        <v>0</v>
      </c>
      <c r="Y447" s="5" t="str">
        <f t="shared" si="6"/>
        <v>2020-DeeJay Dallas</v>
      </c>
    </row>
    <row r="448" spans="1:25" ht="19" x14ac:dyDescent="0.25">
      <c r="A448">
        <v>7942</v>
      </c>
      <c r="B448">
        <v>2020</v>
      </c>
      <c r="C448" t="s">
        <v>135</v>
      </c>
      <c r="D448" t="s">
        <v>861</v>
      </c>
      <c r="E448">
        <v>24</v>
      </c>
      <c r="F448" t="s">
        <v>51</v>
      </c>
      <c r="G448" t="s">
        <v>17</v>
      </c>
      <c r="H448" t="s">
        <v>606</v>
      </c>
      <c r="I448" t="s">
        <v>606</v>
      </c>
      <c r="J448">
        <v>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3</v>
      </c>
      <c r="S448">
        <v>3.5</v>
      </c>
      <c r="T448">
        <v>4.8</v>
      </c>
      <c r="U448">
        <v>4.8</v>
      </c>
      <c r="V448">
        <v>10</v>
      </c>
      <c r="W448">
        <v>0</v>
      </c>
      <c r="Y448" s="5" t="str">
        <f t="shared" si="6"/>
        <v>2020-Rashaad Penny</v>
      </c>
    </row>
    <row r="449" spans="1:25" ht="19" x14ac:dyDescent="0.25">
      <c r="A449">
        <v>7950</v>
      </c>
      <c r="B449">
        <v>2020</v>
      </c>
      <c r="C449" t="s">
        <v>183</v>
      </c>
      <c r="D449" t="s">
        <v>862</v>
      </c>
      <c r="E449">
        <v>22</v>
      </c>
      <c r="F449" t="s">
        <v>51</v>
      </c>
      <c r="G449" t="s">
        <v>17</v>
      </c>
      <c r="H449" t="s">
        <v>606</v>
      </c>
      <c r="I449" t="s">
        <v>606</v>
      </c>
      <c r="J449">
        <v>9</v>
      </c>
      <c r="K449">
        <v>0</v>
      </c>
      <c r="L449">
        <v>2</v>
      </c>
      <c r="M449">
        <v>0.22</v>
      </c>
      <c r="N449">
        <v>3.52</v>
      </c>
      <c r="O449">
        <v>2</v>
      </c>
      <c r="P449">
        <v>0.22</v>
      </c>
      <c r="Q449">
        <v>3.52</v>
      </c>
      <c r="R449">
        <v>2</v>
      </c>
      <c r="S449">
        <v>1</v>
      </c>
      <c r="T449">
        <v>0.96</v>
      </c>
      <c r="U449">
        <v>0.96</v>
      </c>
      <c r="V449">
        <v>16</v>
      </c>
      <c r="W449">
        <v>1</v>
      </c>
      <c r="Y449" s="5" t="str">
        <f t="shared" si="6"/>
        <v>2020-Travis Homer</v>
      </c>
    </row>
    <row r="450" spans="1:25" ht="19" x14ac:dyDescent="0.25">
      <c r="A450">
        <v>5060</v>
      </c>
      <c r="B450">
        <v>2020</v>
      </c>
      <c r="C450" t="s">
        <v>204</v>
      </c>
      <c r="D450" t="s">
        <v>777</v>
      </c>
      <c r="E450">
        <v>24</v>
      </c>
      <c r="F450" t="s">
        <v>51</v>
      </c>
      <c r="G450" t="s">
        <v>17</v>
      </c>
      <c r="H450" t="s">
        <v>606</v>
      </c>
      <c r="I450" t="s">
        <v>606</v>
      </c>
      <c r="J450">
        <v>3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2</v>
      </c>
      <c r="S450">
        <v>0</v>
      </c>
      <c r="T450">
        <v>0</v>
      </c>
      <c r="U450">
        <v>0</v>
      </c>
      <c r="V450">
        <v>1</v>
      </c>
      <c r="W450">
        <v>0</v>
      </c>
      <c r="Y450" s="5" t="str">
        <f t="shared" ref="Y450:Y498" si="7">TRIM(CONCATENATE(B450,"-",C450,))</f>
        <v>2020-Troymaine Pope</v>
      </c>
    </row>
    <row r="451" spans="1:25" ht="19" x14ac:dyDescent="0.25">
      <c r="A451">
        <v>3908</v>
      </c>
      <c r="B451">
        <v>2019</v>
      </c>
      <c r="C451" t="s">
        <v>173</v>
      </c>
      <c r="D451" t="s">
        <v>731</v>
      </c>
      <c r="E451">
        <v>25</v>
      </c>
      <c r="F451" t="s">
        <v>51</v>
      </c>
      <c r="G451" t="s">
        <v>17</v>
      </c>
      <c r="H451" t="s">
        <v>606</v>
      </c>
      <c r="I451" t="s">
        <v>606</v>
      </c>
      <c r="J451">
        <v>9</v>
      </c>
      <c r="K451">
        <v>0</v>
      </c>
      <c r="L451">
        <v>1</v>
      </c>
      <c r="M451">
        <v>0.11</v>
      </c>
      <c r="N451">
        <v>1.76</v>
      </c>
      <c r="O451">
        <v>1</v>
      </c>
      <c r="P451">
        <v>0.11</v>
      </c>
      <c r="Q451">
        <v>1.76</v>
      </c>
      <c r="R451">
        <v>4</v>
      </c>
      <c r="S451">
        <v>1.3333333333333299</v>
      </c>
      <c r="T451">
        <v>0</v>
      </c>
      <c r="U451">
        <v>0</v>
      </c>
      <c r="V451">
        <v>5</v>
      </c>
      <c r="W451">
        <v>0</v>
      </c>
      <c r="Y451" s="5" t="str">
        <f t="shared" si="7"/>
        <v>2019-C.J. Prosise</v>
      </c>
    </row>
    <row r="452" spans="1:25" ht="19" x14ac:dyDescent="0.25">
      <c r="A452">
        <v>7959</v>
      </c>
      <c r="B452">
        <v>2019</v>
      </c>
      <c r="C452" t="s">
        <v>50</v>
      </c>
      <c r="D452" t="s">
        <v>859</v>
      </c>
      <c r="E452">
        <v>25</v>
      </c>
      <c r="F452" t="s">
        <v>51</v>
      </c>
      <c r="G452" t="s">
        <v>17</v>
      </c>
      <c r="H452" t="s">
        <v>606</v>
      </c>
      <c r="I452" t="s">
        <v>606</v>
      </c>
      <c r="J452">
        <v>15</v>
      </c>
      <c r="K452">
        <v>15</v>
      </c>
      <c r="L452">
        <v>10</v>
      </c>
      <c r="M452">
        <v>0.67</v>
      </c>
      <c r="N452">
        <v>10.72</v>
      </c>
      <c r="O452">
        <v>10</v>
      </c>
      <c r="P452">
        <v>0.67</v>
      </c>
      <c r="Q452">
        <v>10.72</v>
      </c>
      <c r="R452">
        <v>3</v>
      </c>
      <c r="S452">
        <v>5.5</v>
      </c>
      <c r="T452">
        <v>10.24</v>
      </c>
      <c r="U452">
        <v>10.24</v>
      </c>
      <c r="V452">
        <v>14</v>
      </c>
      <c r="W452">
        <v>14</v>
      </c>
      <c r="X452">
        <v>1</v>
      </c>
      <c r="Y452" s="5" t="str">
        <f t="shared" si="7"/>
        <v>2019-Chris Carson</v>
      </c>
    </row>
    <row r="453" spans="1:25" ht="19" x14ac:dyDescent="0.25">
      <c r="A453">
        <v>10953</v>
      </c>
      <c r="B453">
        <v>2019</v>
      </c>
      <c r="C453" t="s">
        <v>195</v>
      </c>
      <c r="D453" t="s">
        <v>794</v>
      </c>
      <c r="E453">
        <v>33</v>
      </c>
      <c r="F453" t="s">
        <v>51</v>
      </c>
      <c r="G453" t="s">
        <v>17</v>
      </c>
      <c r="H453" t="s">
        <v>606</v>
      </c>
      <c r="I453" t="s">
        <v>606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11</v>
      </c>
      <c r="S453">
        <v>4.6666666666666599</v>
      </c>
      <c r="T453">
        <v>8</v>
      </c>
      <c r="U453">
        <v>8</v>
      </c>
      <c r="V453">
        <v>6</v>
      </c>
      <c r="W453">
        <v>6</v>
      </c>
      <c r="Y453" s="5" t="str">
        <f t="shared" si="7"/>
        <v>2019-Marshawn Lynch</v>
      </c>
    </row>
    <row r="454" spans="1:25" ht="19" x14ac:dyDescent="0.25">
      <c r="A454">
        <v>7978</v>
      </c>
      <c r="B454">
        <v>2019</v>
      </c>
      <c r="C454" t="s">
        <v>135</v>
      </c>
      <c r="D454" t="s">
        <v>861</v>
      </c>
      <c r="E454">
        <v>23</v>
      </c>
      <c r="F454" t="s">
        <v>51</v>
      </c>
      <c r="G454" t="s">
        <v>17</v>
      </c>
      <c r="H454" t="s">
        <v>606</v>
      </c>
      <c r="I454" t="s">
        <v>606</v>
      </c>
      <c r="J454">
        <v>10</v>
      </c>
      <c r="K454">
        <v>0</v>
      </c>
      <c r="L454">
        <v>3</v>
      </c>
      <c r="M454">
        <v>0.3</v>
      </c>
      <c r="N454">
        <v>4.8</v>
      </c>
      <c r="O454">
        <v>3</v>
      </c>
      <c r="P454">
        <v>0.3</v>
      </c>
      <c r="Q454">
        <v>4.8</v>
      </c>
      <c r="R454">
        <v>2</v>
      </c>
      <c r="S454">
        <v>4</v>
      </c>
      <c r="T454">
        <v>4.6399999999999997</v>
      </c>
      <c r="U454">
        <v>4.6399999999999997</v>
      </c>
      <c r="V454">
        <v>14</v>
      </c>
      <c r="W454">
        <v>0</v>
      </c>
      <c r="Y454" s="5" t="str">
        <f t="shared" si="7"/>
        <v>2019-Rashaad Penny</v>
      </c>
    </row>
    <row r="455" spans="1:25" ht="19" x14ac:dyDescent="0.25">
      <c r="A455">
        <v>10954</v>
      </c>
      <c r="B455">
        <v>2019</v>
      </c>
      <c r="C455" t="s">
        <v>527</v>
      </c>
      <c r="D455" t="s">
        <v>686</v>
      </c>
      <c r="E455">
        <v>30</v>
      </c>
      <c r="F455" t="s">
        <v>51</v>
      </c>
      <c r="G455" t="s">
        <v>17</v>
      </c>
      <c r="H455" t="s">
        <v>606</v>
      </c>
      <c r="I455" t="s">
        <v>606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7</v>
      </c>
      <c r="S455">
        <v>1.3333333333333299</v>
      </c>
      <c r="T455">
        <v>0</v>
      </c>
      <c r="U455">
        <v>0</v>
      </c>
      <c r="V455">
        <v>2</v>
      </c>
      <c r="W455">
        <v>0</v>
      </c>
      <c r="Y455" s="5" t="str">
        <f t="shared" si="7"/>
        <v>2019-Robert Turbin</v>
      </c>
    </row>
    <row r="456" spans="1:25" ht="19" x14ac:dyDescent="0.25">
      <c r="A456">
        <v>7984</v>
      </c>
      <c r="B456">
        <v>2019</v>
      </c>
      <c r="C456" t="s">
        <v>183</v>
      </c>
      <c r="D456" t="s">
        <v>862</v>
      </c>
      <c r="E456">
        <v>21</v>
      </c>
      <c r="F456" t="s">
        <v>51</v>
      </c>
      <c r="G456" t="s">
        <v>17</v>
      </c>
      <c r="H456" t="s">
        <v>606</v>
      </c>
      <c r="I456" t="s">
        <v>606</v>
      </c>
      <c r="J456">
        <v>16</v>
      </c>
      <c r="K456">
        <v>1</v>
      </c>
      <c r="L456">
        <v>1</v>
      </c>
      <c r="M456">
        <v>0.06</v>
      </c>
      <c r="N456">
        <v>0.96</v>
      </c>
      <c r="O456">
        <v>1</v>
      </c>
      <c r="P456">
        <v>0.06</v>
      </c>
      <c r="Q456">
        <v>0.96</v>
      </c>
      <c r="R456">
        <v>1</v>
      </c>
      <c r="S456">
        <v>1</v>
      </c>
      <c r="T456">
        <v>0</v>
      </c>
      <c r="U456">
        <v>0</v>
      </c>
      <c r="V456">
        <v>0</v>
      </c>
      <c r="W456">
        <v>0</v>
      </c>
      <c r="Y456" s="5" t="str">
        <f t="shared" si="7"/>
        <v>2019-Travis Homer</v>
      </c>
    </row>
    <row r="457" spans="1:25" ht="19" x14ac:dyDescent="0.25">
      <c r="A457">
        <v>3909</v>
      </c>
      <c r="B457">
        <v>2018</v>
      </c>
      <c r="C457" t="s">
        <v>173</v>
      </c>
      <c r="D457" t="s">
        <v>731</v>
      </c>
      <c r="E457">
        <v>24</v>
      </c>
      <c r="F457" t="s">
        <v>51</v>
      </c>
      <c r="G457" t="s">
        <v>17</v>
      </c>
      <c r="H457" t="s">
        <v>606</v>
      </c>
      <c r="I457" t="s">
        <v>606</v>
      </c>
      <c r="J457">
        <v>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</v>
      </c>
      <c r="S457">
        <v>2</v>
      </c>
      <c r="T457">
        <v>3.2</v>
      </c>
      <c r="U457">
        <v>3.2</v>
      </c>
      <c r="V457">
        <v>5</v>
      </c>
      <c r="W457">
        <v>0</v>
      </c>
      <c r="Y457" s="5" t="str">
        <f t="shared" si="7"/>
        <v>2018-C.J. Prosise</v>
      </c>
    </row>
    <row r="458" spans="1:25" ht="19" x14ac:dyDescent="0.25">
      <c r="A458">
        <v>7991</v>
      </c>
      <c r="B458">
        <v>2018</v>
      </c>
      <c r="C458" t="s">
        <v>50</v>
      </c>
      <c r="D458" t="s">
        <v>859</v>
      </c>
      <c r="E458">
        <v>24</v>
      </c>
      <c r="F458" t="s">
        <v>51</v>
      </c>
      <c r="G458" t="s">
        <v>17</v>
      </c>
      <c r="H458" t="s">
        <v>606</v>
      </c>
      <c r="I458" t="s">
        <v>606</v>
      </c>
      <c r="J458">
        <v>14</v>
      </c>
      <c r="K458">
        <v>14</v>
      </c>
      <c r="L458">
        <v>9</v>
      </c>
      <c r="M458">
        <v>0.64</v>
      </c>
      <c r="N458">
        <v>10.24</v>
      </c>
      <c r="O458">
        <v>9</v>
      </c>
      <c r="P458">
        <v>0.64</v>
      </c>
      <c r="Q458">
        <v>10.24</v>
      </c>
      <c r="R458">
        <v>2</v>
      </c>
      <c r="S458">
        <v>2</v>
      </c>
      <c r="T458">
        <v>8</v>
      </c>
      <c r="U458">
        <v>8</v>
      </c>
      <c r="V458">
        <v>4</v>
      </c>
      <c r="W458">
        <v>3</v>
      </c>
      <c r="X458">
        <v>1</v>
      </c>
      <c r="Y458" s="5" t="str">
        <f t="shared" si="7"/>
        <v>2018-Chris Carson</v>
      </c>
    </row>
    <row r="459" spans="1:25" ht="19" x14ac:dyDescent="0.25">
      <c r="A459">
        <v>13049</v>
      </c>
      <c r="B459">
        <v>2018</v>
      </c>
      <c r="C459" t="s">
        <v>863</v>
      </c>
      <c r="D459" t="s">
        <v>864</v>
      </c>
      <c r="E459">
        <v>25</v>
      </c>
      <c r="F459" t="s">
        <v>51</v>
      </c>
      <c r="G459" t="s">
        <v>17</v>
      </c>
      <c r="H459" t="s">
        <v>606</v>
      </c>
      <c r="I459" t="s">
        <v>606</v>
      </c>
      <c r="J459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Y459" s="5" t="str">
        <f t="shared" si="7"/>
        <v>2018-Keenan Reynolds</v>
      </c>
    </row>
    <row r="460" spans="1:25" ht="19" x14ac:dyDescent="0.25">
      <c r="A460">
        <v>1546</v>
      </c>
      <c r="B460">
        <v>2018</v>
      </c>
      <c r="C460" t="s">
        <v>42</v>
      </c>
      <c r="D460" t="s">
        <v>652</v>
      </c>
      <c r="E460">
        <v>25</v>
      </c>
      <c r="F460" t="s">
        <v>51</v>
      </c>
      <c r="G460" t="s">
        <v>17</v>
      </c>
      <c r="H460" t="s">
        <v>606</v>
      </c>
      <c r="I460" t="s">
        <v>606</v>
      </c>
      <c r="J460">
        <v>15</v>
      </c>
      <c r="K460">
        <v>2</v>
      </c>
      <c r="L460">
        <v>5</v>
      </c>
      <c r="M460">
        <v>0.33</v>
      </c>
      <c r="N460">
        <v>5.28</v>
      </c>
      <c r="O460">
        <v>5</v>
      </c>
      <c r="P460">
        <v>0.33</v>
      </c>
      <c r="Q460">
        <v>5.28</v>
      </c>
      <c r="R460">
        <v>4</v>
      </c>
      <c r="S460">
        <v>1.3333333333333299</v>
      </c>
      <c r="T460">
        <v>8</v>
      </c>
      <c r="U460">
        <v>8</v>
      </c>
      <c r="V460">
        <v>6</v>
      </c>
      <c r="W460">
        <v>6</v>
      </c>
      <c r="Y460" s="5" t="str">
        <f t="shared" si="7"/>
        <v>2018-Mike Davis</v>
      </c>
    </row>
    <row r="461" spans="1:25" ht="19" x14ac:dyDescent="0.25">
      <c r="A461">
        <v>8003</v>
      </c>
      <c r="B461">
        <v>2018</v>
      </c>
      <c r="C461" t="s">
        <v>135</v>
      </c>
      <c r="D461" t="s">
        <v>861</v>
      </c>
      <c r="E461">
        <v>22</v>
      </c>
      <c r="F461" t="s">
        <v>51</v>
      </c>
      <c r="G461" t="s">
        <v>17</v>
      </c>
      <c r="H461" t="s">
        <v>606</v>
      </c>
      <c r="I461" t="s">
        <v>606</v>
      </c>
      <c r="J461">
        <v>14</v>
      </c>
      <c r="K461">
        <v>0</v>
      </c>
      <c r="L461">
        <v>4</v>
      </c>
      <c r="M461">
        <v>0.28999999999999998</v>
      </c>
      <c r="N461">
        <v>4.6399999999999997</v>
      </c>
      <c r="O461">
        <v>4</v>
      </c>
      <c r="P461">
        <v>0.28999999999999998</v>
      </c>
      <c r="Q461">
        <v>4.6399999999999997</v>
      </c>
      <c r="R461">
        <v>1</v>
      </c>
      <c r="S461">
        <v>4</v>
      </c>
      <c r="T461">
        <v>0</v>
      </c>
      <c r="U461">
        <v>0</v>
      </c>
      <c r="V461">
        <v>0</v>
      </c>
      <c r="W461">
        <v>0</v>
      </c>
      <c r="Y461" s="5" t="str">
        <f t="shared" si="7"/>
        <v>2018-Rashaad Penny</v>
      </c>
    </row>
    <row r="462" spans="1:25" ht="19" x14ac:dyDescent="0.25">
      <c r="A462">
        <v>10312</v>
      </c>
      <c r="B462">
        <v>2018</v>
      </c>
      <c r="C462" t="s">
        <v>497</v>
      </c>
      <c r="D462" t="s">
        <v>697</v>
      </c>
      <c r="E462">
        <v>26</v>
      </c>
      <c r="F462" t="s">
        <v>51</v>
      </c>
      <c r="G462" t="s">
        <v>17</v>
      </c>
      <c r="H462" t="s">
        <v>606</v>
      </c>
      <c r="I462" t="s">
        <v>606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3</v>
      </c>
      <c r="S462">
        <v>1.6666666666666601</v>
      </c>
      <c r="T462">
        <v>0.96</v>
      </c>
      <c r="U462">
        <v>0.96</v>
      </c>
      <c r="V462">
        <v>16</v>
      </c>
      <c r="W462">
        <v>1</v>
      </c>
      <c r="Y462" s="5" t="str">
        <f t="shared" si="7"/>
        <v>2018-Rod Smith</v>
      </c>
    </row>
    <row r="463" spans="1:25" ht="19" x14ac:dyDescent="0.25">
      <c r="A463">
        <v>13052</v>
      </c>
      <c r="B463">
        <v>2018</v>
      </c>
      <c r="C463" t="s">
        <v>531</v>
      </c>
      <c r="D463" t="s">
        <v>865</v>
      </c>
      <c r="E463">
        <v>25</v>
      </c>
      <c r="F463" t="s">
        <v>51</v>
      </c>
      <c r="G463" t="s">
        <v>17</v>
      </c>
      <c r="H463" t="s">
        <v>606</v>
      </c>
      <c r="I463" t="s">
        <v>606</v>
      </c>
      <c r="J463">
        <v>14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1</v>
      </c>
      <c r="T463">
        <v>1.92</v>
      </c>
      <c r="U463">
        <v>1.92</v>
      </c>
      <c r="V463">
        <v>8</v>
      </c>
      <c r="W463">
        <v>3</v>
      </c>
      <c r="Y463" s="5" t="str">
        <f t="shared" si="7"/>
        <v>2018-Tre Madden</v>
      </c>
    </row>
    <row r="464" spans="1:25" ht="19" x14ac:dyDescent="0.25">
      <c r="A464">
        <v>8221</v>
      </c>
      <c r="B464">
        <v>2020</v>
      </c>
      <c r="C464" t="s">
        <v>473</v>
      </c>
      <c r="D464" t="s">
        <v>831</v>
      </c>
      <c r="E464">
        <v>24</v>
      </c>
      <c r="F464" t="s">
        <v>53</v>
      </c>
      <c r="G464" t="s">
        <v>17</v>
      </c>
      <c r="H464" t="s">
        <v>606</v>
      </c>
      <c r="I464" t="s">
        <v>606</v>
      </c>
      <c r="J464">
        <v>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0</v>
      </c>
      <c r="U464">
        <v>0</v>
      </c>
      <c r="V464">
        <v>1</v>
      </c>
      <c r="W464">
        <v>0</v>
      </c>
      <c r="Y464" s="5" t="str">
        <f t="shared" si="7"/>
        <v>2020-Austin Walter</v>
      </c>
    </row>
    <row r="465" spans="1:25" ht="19" x14ac:dyDescent="0.25">
      <c r="A465">
        <v>8247</v>
      </c>
      <c r="B465">
        <v>2020</v>
      </c>
      <c r="C465" t="s">
        <v>372</v>
      </c>
      <c r="D465" t="s">
        <v>866</v>
      </c>
      <c r="E465">
        <v>24</v>
      </c>
      <c r="F465" t="s">
        <v>53</v>
      </c>
      <c r="G465" t="s">
        <v>17</v>
      </c>
      <c r="H465" t="s">
        <v>606</v>
      </c>
      <c r="I465" t="s">
        <v>606</v>
      </c>
      <c r="J465">
        <v>8</v>
      </c>
      <c r="K465">
        <v>0</v>
      </c>
      <c r="L465">
        <v>1</v>
      </c>
      <c r="M465">
        <v>0.12</v>
      </c>
      <c r="N465">
        <v>1.92</v>
      </c>
      <c r="O465">
        <v>1</v>
      </c>
      <c r="P465">
        <v>0.12</v>
      </c>
      <c r="Q465">
        <v>1.92</v>
      </c>
      <c r="R465">
        <v>1</v>
      </c>
      <c r="S465">
        <v>1</v>
      </c>
      <c r="T465">
        <v>0</v>
      </c>
      <c r="U465">
        <v>0</v>
      </c>
      <c r="V465">
        <v>0</v>
      </c>
      <c r="W465">
        <v>0</v>
      </c>
      <c r="Y465" s="5" t="str">
        <f t="shared" si="7"/>
        <v>2020-Jamycal Hasty</v>
      </c>
    </row>
    <row r="466" spans="1:25" ht="19" x14ac:dyDescent="0.25">
      <c r="A466">
        <v>8252</v>
      </c>
      <c r="B466">
        <v>2020</v>
      </c>
      <c r="C466" t="s">
        <v>52</v>
      </c>
      <c r="D466" t="s">
        <v>867</v>
      </c>
      <c r="E466">
        <v>25</v>
      </c>
      <c r="F466" t="s">
        <v>53</v>
      </c>
      <c r="G466" t="s">
        <v>17</v>
      </c>
      <c r="H466" t="s">
        <v>606</v>
      </c>
      <c r="I466" t="s">
        <v>606</v>
      </c>
      <c r="J466">
        <v>12</v>
      </c>
      <c r="K466">
        <v>3</v>
      </c>
      <c r="L466">
        <v>4</v>
      </c>
      <c r="M466">
        <v>0.33</v>
      </c>
      <c r="N466">
        <v>5.28</v>
      </c>
      <c r="O466">
        <v>4</v>
      </c>
      <c r="P466">
        <v>0.33</v>
      </c>
      <c r="Q466">
        <v>5.28</v>
      </c>
      <c r="R466">
        <v>3</v>
      </c>
      <c r="S466">
        <v>1.5</v>
      </c>
      <c r="T466">
        <v>1.6</v>
      </c>
      <c r="U466">
        <v>1.6</v>
      </c>
      <c r="V466">
        <v>10</v>
      </c>
      <c r="W466">
        <v>0</v>
      </c>
      <c r="Y466" s="5" t="str">
        <f t="shared" si="7"/>
        <v>2020-Jeff Wilson</v>
      </c>
    </row>
    <row r="467" spans="1:25" ht="19" x14ac:dyDescent="0.25">
      <c r="A467">
        <v>8253</v>
      </c>
      <c r="B467">
        <v>2020</v>
      </c>
      <c r="C467" t="s">
        <v>362</v>
      </c>
      <c r="D467" t="s">
        <v>868</v>
      </c>
      <c r="E467">
        <v>28</v>
      </c>
      <c r="F467" t="s">
        <v>53</v>
      </c>
      <c r="G467" t="s">
        <v>17</v>
      </c>
      <c r="H467" t="s">
        <v>606</v>
      </c>
      <c r="I467" t="s">
        <v>606</v>
      </c>
      <c r="J467">
        <v>16</v>
      </c>
      <c r="K467">
        <v>4</v>
      </c>
      <c r="L467">
        <v>4</v>
      </c>
      <c r="M467">
        <v>0.25</v>
      </c>
      <c r="N467">
        <v>4</v>
      </c>
      <c r="O467">
        <v>4</v>
      </c>
      <c r="P467">
        <v>0.25</v>
      </c>
      <c r="Q467">
        <v>4</v>
      </c>
      <c r="R467">
        <v>5</v>
      </c>
      <c r="S467">
        <v>6.3333333333333304</v>
      </c>
      <c r="T467">
        <v>8.9600000000000009</v>
      </c>
      <c r="U467">
        <v>8.9600000000000009</v>
      </c>
      <c r="V467">
        <v>16</v>
      </c>
      <c r="W467">
        <v>1</v>
      </c>
      <c r="Y467" s="5" t="str">
        <f t="shared" si="7"/>
        <v>2020-Jerick McKinnon</v>
      </c>
    </row>
    <row r="468" spans="1:25" ht="19" x14ac:dyDescent="0.25">
      <c r="A468">
        <v>8270</v>
      </c>
      <c r="B468">
        <v>2020</v>
      </c>
      <c r="C468" t="s">
        <v>578</v>
      </c>
      <c r="D468" t="s">
        <v>869</v>
      </c>
      <c r="E468">
        <v>29</v>
      </c>
      <c r="F468" t="s">
        <v>53</v>
      </c>
      <c r="G468" t="s">
        <v>217</v>
      </c>
      <c r="H468" t="s">
        <v>606</v>
      </c>
      <c r="I468" t="s">
        <v>606</v>
      </c>
      <c r="J468">
        <v>16</v>
      </c>
      <c r="K468">
        <v>15</v>
      </c>
      <c r="L468">
        <v>2</v>
      </c>
      <c r="M468">
        <v>0.12</v>
      </c>
      <c r="N468">
        <v>1.92</v>
      </c>
      <c r="O468">
        <v>2</v>
      </c>
      <c r="P468">
        <v>0.12</v>
      </c>
      <c r="Q468">
        <v>1.92</v>
      </c>
      <c r="R468">
        <v>8</v>
      </c>
      <c r="S468">
        <v>3</v>
      </c>
      <c r="T468">
        <v>4</v>
      </c>
      <c r="U468">
        <v>4</v>
      </c>
      <c r="V468">
        <v>12</v>
      </c>
      <c r="W468">
        <v>12</v>
      </c>
      <c r="X468">
        <v>1</v>
      </c>
      <c r="Y468" s="5" t="str">
        <f t="shared" si="7"/>
        <v>2020-Kyle Juszczyk</v>
      </c>
    </row>
    <row r="469" spans="1:25" ht="19" x14ac:dyDescent="0.25">
      <c r="A469">
        <v>8280</v>
      </c>
      <c r="B469">
        <v>2020</v>
      </c>
      <c r="C469" t="s">
        <v>93</v>
      </c>
      <c r="D469" t="s">
        <v>633</v>
      </c>
      <c r="E469">
        <v>24</v>
      </c>
      <c r="F469" t="s">
        <v>53</v>
      </c>
      <c r="G469" t="s">
        <v>17</v>
      </c>
      <c r="H469" t="s">
        <v>606</v>
      </c>
      <c r="I469" t="s">
        <v>606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4</v>
      </c>
      <c r="S469">
        <v>0</v>
      </c>
      <c r="T469">
        <v>0</v>
      </c>
      <c r="U469">
        <v>0</v>
      </c>
      <c r="V469">
        <v>2</v>
      </c>
      <c r="W469">
        <v>0</v>
      </c>
      <c r="X469">
        <v>1</v>
      </c>
      <c r="Y469" s="5" t="str">
        <f t="shared" si="7"/>
        <v>2020-Raheem Mostert</v>
      </c>
    </row>
    <row r="470" spans="1:25" ht="19" x14ac:dyDescent="0.25">
      <c r="A470">
        <v>8281</v>
      </c>
      <c r="B470">
        <v>2020</v>
      </c>
      <c r="C470" t="s">
        <v>93</v>
      </c>
      <c r="D470" t="s">
        <v>633</v>
      </c>
      <c r="E470">
        <v>28</v>
      </c>
      <c r="F470" t="s">
        <v>53</v>
      </c>
      <c r="G470" t="s">
        <v>17</v>
      </c>
      <c r="H470" t="s">
        <v>606</v>
      </c>
      <c r="I470" t="s">
        <v>606</v>
      </c>
      <c r="J470">
        <v>8</v>
      </c>
      <c r="K470">
        <v>8</v>
      </c>
      <c r="L470">
        <v>4</v>
      </c>
      <c r="M470">
        <v>0.5</v>
      </c>
      <c r="N470">
        <v>8</v>
      </c>
      <c r="O470">
        <v>4</v>
      </c>
      <c r="P470">
        <v>0.5</v>
      </c>
      <c r="Q470">
        <v>8</v>
      </c>
      <c r="R470">
        <v>4</v>
      </c>
      <c r="S470">
        <v>0</v>
      </c>
      <c r="T470">
        <v>0</v>
      </c>
      <c r="U470">
        <v>0</v>
      </c>
      <c r="V470">
        <v>1</v>
      </c>
      <c r="W470">
        <v>0</v>
      </c>
      <c r="X470">
        <v>1</v>
      </c>
      <c r="Y470" s="5" t="str">
        <f t="shared" si="7"/>
        <v>2020-Raheem Mostert</v>
      </c>
    </row>
    <row r="471" spans="1:25" ht="19" x14ac:dyDescent="0.25">
      <c r="A471">
        <v>8290</v>
      </c>
      <c r="B471">
        <v>2020</v>
      </c>
      <c r="C471" t="s">
        <v>117</v>
      </c>
      <c r="D471" t="s">
        <v>627</v>
      </c>
      <c r="E471">
        <v>27</v>
      </c>
      <c r="F471" t="s">
        <v>53</v>
      </c>
      <c r="G471" t="s">
        <v>17</v>
      </c>
      <c r="H471" t="s">
        <v>606</v>
      </c>
      <c r="I471" t="s">
        <v>606</v>
      </c>
      <c r="J471">
        <v>8</v>
      </c>
      <c r="K471">
        <v>1</v>
      </c>
      <c r="L471">
        <v>1</v>
      </c>
      <c r="M471">
        <v>0.12</v>
      </c>
      <c r="N471">
        <v>1.92</v>
      </c>
      <c r="O471">
        <v>1</v>
      </c>
      <c r="P471">
        <v>0.12</v>
      </c>
      <c r="Q471">
        <v>1.92</v>
      </c>
      <c r="R471">
        <v>6</v>
      </c>
      <c r="S471">
        <v>7</v>
      </c>
      <c r="T471">
        <v>6.88</v>
      </c>
      <c r="U471">
        <v>6.88</v>
      </c>
      <c r="V471">
        <v>14</v>
      </c>
      <c r="W471">
        <v>11</v>
      </c>
      <c r="Y471" s="5" t="str">
        <f t="shared" si="7"/>
        <v>2020-Tevin Coleman</v>
      </c>
    </row>
    <row r="472" spans="1:25" ht="19" x14ac:dyDescent="0.25">
      <c r="A472">
        <v>8311</v>
      </c>
      <c r="B472">
        <v>2019</v>
      </c>
      <c r="C472" t="s">
        <v>52</v>
      </c>
      <c r="D472" t="s">
        <v>867</v>
      </c>
      <c r="E472">
        <v>24</v>
      </c>
      <c r="F472" t="s">
        <v>53</v>
      </c>
      <c r="G472" t="s">
        <v>17</v>
      </c>
      <c r="H472" t="s">
        <v>606</v>
      </c>
      <c r="I472" t="s">
        <v>606</v>
      </c>
      <c r="J472">
        <v>10</v>
      </c>
      <c r="K472">
        <v>0</v>
      </c>
      <c r="L472">
        <v>1</v>
      </c>
      <c r="M472">
        <v>0.1</v>
      </c>
      <c r="N472">
        <v>1.6</v>
      </c>
      <c r="O472">
        <v>1</v>
      </c>
      <c r="P472">
        <v>0.1</v>
      </c>
      <c r="Q472">
        <v>1.6</v>
      </c>
      <c r="R472">
        <v>2</v>
      </c>
      <c r="S472">
        <v>2</v>
      </c>
      <c r="T472">
        <v>5.28</v>
      </c>
      <c r="U472">
        <v>5.28</v>
      </c>
      <c r="V472">
        <v>6</v>
      </c>
      <c r="W472">
        <v>2</v>
      </c>
      <c r="Y472" s="5" t="str">
        <f t="shared" si="7"/>
        <v>2019-Jeff Wilson</v>
      </c>
    </row>
    <row r="473" spans="1:25" ht="19" x14ac:dyDescent="0.25">
      <c r="A473">
        <v>8319</v>
      </c>
      <c r="B473">
        <v>2019</v>
      </c>
      <c r="C473" t="s">
        <v>578</v>
      </c>
      <c r="D473" t="s">
        <v>869</v>
      </c>
      <c r="E473">
        <v>28</v>
      </c>
      <c r="F473" t="s">
        <v>53</v>
      </c>
      <c r="G473" t="s">
        <v>217</v>
      </c>
      <c r="H473" t="s">
        <v>606</v>
      </c>
      <c r="I473" t="s">
        <v>606</v>
      </c>
      <c r="J473">
        <v>12</v>
      </c>
      <c r="K473">
        <v>12</v>
      </c>
      <c r="L473">
        <v>3</v>
      </c>
      <c r="M473">
        <v>0.25</v>
      </c>
      <c r="N473">
        <v>4</v>
      </c>
      <c r="O473">
        <v>3</v>
      </c>
      <c r="P473">
        <v>0.25</v>
      </c>
      <c r="Q473">
        <v>4</v>
      </c>
      <c r="R473">
        <v>7</v>
      </c>
      <c r="S473">
        <v>2.6666666666666599</v>
      </c>
      <c r="T473">
        <v>3.04</v>
      </c>
      <c r="U473">
        <v>3.04</v>
      </c>
      <c r="V473">
        <v>16</v>
      </c>
      <c r="W473">
        <v>14</v>
      </c>
      <c r="X473">
        <v>1</v>
      </c>
      <c r="Y473" s="5" t="str">
        <f t="shared" si="7"/>
        <v>2019-Kyle Juszczyk</v>
      </c>
    </row>
    <row r="474" spans="1:25" ht="19" x14ac:dyDescent="0.25">
      <c r="A474">
        <v>5777</v>
      </c>
      <c r="B474">
        <v>2019</v>
      </c>
      <c r="C474" t="s">
        <v>119</v>
      </c>
      <c r="D474" t="s">
        <v>797</v>
      </c>
      <c r="E474">
        <v>24</v>
      </c>
      <c r="F474" t="s">
        <v>53</v>
      </c>
      <c r="G474" t="s">
        <v>17</v>
      </c>
      <c r="H474" t="s">
        <v>606</v>
      </c>
      <c r="I474" t="s">
        <v>606</v>
      </c>
      <c r="J474">
        <v>13</v>
      </c>
      <c r="K474">
        <v>5</v>
      </c>
      <c r="L474">
        <v>6</v>
      </c>
      <c r="M474">
        <v>0.46</v>
      </c>
      <c r="N474">
        <v>7.36</v>
      </c>
      <c r="O474">
        <v>6</v>
      </c>
      <c r="P474">
        <v>0.46</v>
      </c>
      <c r="Q474">
        <v>7.36</v>
      </c>
      <c r="R474">
        <v>3</v>
      </c>
      <c r="S474">
        <v>5.5</v>
      </c>
      <c r="T474">
        <v>8</v>
      </c>
      <c r="U474">
        <v>8</v>
      </c>
      <c r="V474">
        <v>14</v>
      </c>
      <c r="W474">
        <v>13</v>
      </c>
      <c r="Y474" s="5" t="str">
        <f t="shared" si="7"/>
        <v>2019-Matt Breida</v>
      </c>
    </row>
    <row r="475" spans="1:25" ht="19" x14ac:dyDescent="0.25">
      <c r="A475">
        <v>8328</v>
      </c>
      <c r="B475">
        <v>2019</v>
      </c>
      <c r="C475" t="s">
        <v>93</v>
      </c>
      <c r="D475" t="s">
        <v>633</v>
      </c>
      <c r="E475">
        <v>27</v>
      </c>
      <c r="F475" t="s">
        <v>53</v>
      </c>
      <c r="G475" t="s">
        <v>17</v>
      </c>
      <c r="H475" t="s">
        <v>606</v>
      </c>
      <c r="I475" t="s">
        <v>606</v>
      </c>
      <c r="J475">
        <v>16</v>
      </c>
      <c r="K475">
        <v>0</v>
      </c>
      <c r="L475">
        <v>8</v>
      </c>
      <c r="M475">
        <v>0.5</v>
      </c>
      <c r="N475">
        <v>8</v>
      </c>
      <c r="O475">
        <v>8</v>
      </c>
      <c r="P475">
        <v>0.5</v>
      </c>
      <c r="Q475">
        <v>8</v>
      </c>
      <c r="R475">
        <v>3</v>
      </c>
      <c r="S475">
        <v>1</v>
      </c>
      <c r="T475">
        <v>3.52</v>
      </c>
      <c r="U475">
        <v>3.52</v>
      </c>
      <c r="V475">
        <v>9</v>
      </c>
      <c r="W475">
        <v>0</v>
      </c>
      <c r="Y475" s="5" t="str">
        <f t="shared" si="7"/>
        <v>2019-Raheem Mostert</v>
      </c>
    </row>
    <row r="476" spans="1:25" ht="19" x14ac:dyDescent="0.25">
      <c r="A476">
        <v>8335</v>
      </c>
      <c r="B476">
        <v>2019</v>
      </c>
      <c r="C476" t="s">
        <v>117</v>
      </c>
      <c r="D476" t="s">
        <v>627</v>
      </c>
      <c r="E476">
        <v>26</v>
      </c>
      <c r="F476" t="s">
        <v>53</v>
      </c>
      <c r="G476" t="s">
        <v>17</v>
      </c>
      <c r="H476" t="s">
        <v>606</v>
      </c>
      <c r="I476" t="s">
        <v>606</v>
      </c>
      <c r="J476">
        <v>14</v>
      </c>
      <c r="K476">
        <v>11</v>
      </c>
      <c r="L476">
        <v>6</v>
      </c>
      <c r="M476">
        <v>0.43</v>
      </c>
      <c r="N476">
        <v>6.88</v>
      </c>
      <c r="O476">
        <v>6</v>
      </c>
      <c r="P476">
        <v>0.43</v>
      </c>
      <c r="Q476">
        <v>6.88</v>
      </c>
      <c r="R476">
        <v>5</v>
      </c>
      <c r="S476">
        <v>8</v>
      </c>
      <c r="T476">
        <v>8</v>
      </c>
      <c r="U476">
        <v>8</v>
      </c>
      <c r="V476">
        <v>16</v>
      </c>
      <c r="W476">
        <v>14</v>
      </c>
      <c r="X476">
        <v>1</v>
      </c>
      <c r="Y476" s="5" t="str">
        <f t="shared" si="7"/>
        <v>2019-Tevin Coleman</v>
      </c>
    </row>
    <row r="477" spans="1:25" ht="19" x14ac:dyDescent="0.25">
      <c r="A477">
        <v>6899</v>
      </c>
      <c r="B477">
        <v>2018</v>
      </c>
      <c r="C477" t="s">
        <v>343</v>
      </c>
      <c r="D477" t="s">
        <v>611</v>
      </c>
      <c r="E477">
        <v>30</v>
      </c>
      <c r="F477" t="s">
        <v>53</v>
      </c>
      <c r="G477" t="s">
        <v>17</v>
      </c>
      <c r="H477" t="s">
        <v>606</v>
      </c>
      <c r="I477" t="s">
        <v>606</v>
      </c>
      <c r="J477">
        <v>12</v>
      </c>
      <c r="K477">
        <v>1</v>
      </c>
      <c r="L477">
        <v>3</v>
      </c>
      <c r="M477">
        <v>0.25</v>
      </c>
      <c r="N477">
        <v>4</v>
      </c>
      <c r="O477">
        <v>3</v>
      </c>
      <c r="P477">
        <v>0.25</v>
      </c>
      <c r="Q477">
        <v>4</v>
      </c>
      <c r="R477">
        <v>7</v>
      </c>
      <c r="S477">
        <v>3.3333333333333299</v>
      </c>
      <c r="T477">
        <v>4.6399999999999997</v>
      </c>
      <c r="U477">
        <v>4.6399999999999997</v>
      </c>
      <c r="V477">
        <v>14</v>
      </c>
      <c r="W477">
        <v>5</v>
      </c>
      <c r="Y477" s="5" t="str">
        <f t="shared" si="7"/>
        <v>2018-Alfred Morris</v>
      </c>
    </row>
    <row r="478" spans="1:25" ht="19" x14ac:dyDescent="0.25">
      <c r="A478">
        <v>8345</v>
      </c>
      <c r="B478">
        <v>2018</v>
      </c>
      <c r="C478" t="s">
        <v>52</v>
      </c>
      <c r="D478" t="s">
        <v>867</v>
      </c>
      <c r="E478">
        <v>23</v>
      </c>
      <c r="F478" t="s">
        <v>53</v>
      </c>
      <c r="G478" t="s">
        <v>17</v>
      </c>
      <c r="H478" t="s">
        <v>606</v>
      </c>
      <c r="I478" t="s">
        <v>606</v>
      </c>
      <c r="J478">
        <v>6</v>
      </c>
      <c r="K478">
        <v>2</v>
      </c>
      <c r="L478">
        <v>2</v>
      </c>
      <c r="M478">
        <v>0.33</v>
      </c>
      <c r="N478">
        <v>5.28</v>
      </c>
      <c r="O478">
        <v>2</v>
      </c>
      <c r="P478">
        <v>0.33</v>
      </c>
      <c r="Q478">
        <v>5.28</v>
      </c>
      <c r="R478">
        <v>1</v>
      </c>
      <c r="S478">
        <v>2</v>
      </c>
      <c r="T478">
        <v>0</v>
      </c>
      <c r="U478">
        <v>0</v>
      </c>
      <c r="V478">
        <v>0</v>
      </c>
      <c r="W478">
        <v>0</v>
      </c>
      <c r="Y478" s="5" t="str">
        <f t="shared" si="7"/>
        <v>2018-Jeff Wilson</v>
      </c>
    </row>
    <row r="479" spans="1:25" ht="19" x14ac:dyDescent="0.25">
      <c r="A479">
        <v>8350</v>
      </c>
      <c r="B479">
        <v>2018</v>
      </c>
      <c r="C479" t="s">
        <v>578</v>
      </c>
      <c r="D479" t="s">
        <v>869</v>
      </c>
      <c r="E479">
        <v>27</v>
      </c>
      <c r="F479" t="s">
        <v>53</v>
      </c>
      <c r="G479" t="s">
        <v>217</v>
      </c>
      <c r="H479" t="s">
        <v>606</v>
      </c>
      <c r="I479" t="s">
        <v>606</v>
      </c>
      <c r="J479">
        <v>16</v>
      </c>
      <c r="K479">
        <v>14</v>
      </c>
      <c r="L479">
        <v>3</v>
      </c>
      <c r="M479">
        <v>0.19</v>
      </c>
      <c r="N479">
        <v>3.04</v>
      </c>
      <c r="O479">
        <v>3</v>
      </c>
      <c r="P479">
        <v>0.19</v>
      </c>
      <c r="Q479">
        <v>3.04</v>
      </c>
      <c r="R479">
        <v>6</v>
      </c>
      <c r="S479">
        <v>2.3333333333333299</v>
      </c>
      <c r="T479">
        <v>3.36</v>
      </c>
      <c r="U479">
        <v>3.36</v>
      </c>
      <c r="V479">
        <v>14</v>
      </c>
      <c r="W479">
        <v>10</v>
      </c>
      <c r="X479">
        <v>1</v>
      </c>
      <c r="Y479" s="5" t="str">
        <f t="shared" si="7"/>
        <v>2018-Kyle Juszczyk</v>
      </c>
    </row>
    <row r="480" spans="1:25" ht="19" x14ac:dyDescent="0.25">
      <c r="A480">
        <v>5778</v>
      </c>
      <c r="B480">
        <v>2018</v>
      </c>
      <c r="C480" t="s">
        <v>119</v>
      </c>
      <c r="D480" t="s">
        <v>797</v>
      </c>
      <c r="E480">
        <v>23</v>
      </c>
      <c r="F480" t="s">
        <v>53</v>
      </c>
      <c r="G480" t="s">
        <v>17</v>
      </c>
      <c r="H480" t="s">
        <v>606</v>
      </c>
      <c r="I480" t="s">
        <v>606</v>
      </c>
      <c r="J480">
        <v>14</v>
      </c>
      <c r="K480">
        <v>13</v>
      </c>
      <c r="L480">
        <v>7</v>
      </c>
      <c r="M480">
        <v>0.5</v>
      </c>
      <c r="N480">
        <v>8</v>
      </c>
      <c r="O480">
        <v>7</v>
      </c>
      <c r="P480">
        <v>0.5</v>
      </c>
      <c r="Q480">
        <v>8</v>
      </c>
      <c r="R480">
        <v>2</v>
      </c>
      <c r="S480">
        <v>4</v>
      </c>
      <c r="T480">
        <v>4</v>
      </c>
      <c r="U480">
        <v>4</v>
      </c>
      <c r="V480">
        <v>16</v>
      </c>
      <c r="W480">
        <v>0</v>
      </c>
      <c r="X480">
        <v>1</v>
      </c>
      <c r="Y480" s="5" t="str">
        <f t="shared" si="7"/>
        <v>2018-Matt Breida</v>
      </c>
    </row>
    <row r="481" spans="1:25" ht="19" x14ac:dyDescent="0.25">
      <c r="A481">
        <v>13094</v>
      </c>
      <c r="B481">
        <v>2018</v>
      </c>
      <c r="C481" t="s">
        <v>870</v>
      </c>
      <c r="D481" t="s">
        <v>871</v>
      </c>
      <c r="E481">
        <v>24</v>
      </c>
      <c r="F481" t="s">
        <v>53</v>
      </c>
      <c r="G481" t="s">
        <v>17</v>
      </c>
      <c r="H481" t="s">
        <v>606</v>
      </c>
      <c r="I481" t="s">
        <v>606</v>
      </c>
      <c r="J481">
        <v>7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2</v>
      </c>
      <c r="S481">
        <v>0</v>
      </c>
      <c r="T481">
        <v>0</v>
      </c>
      <c r="U481">
        <v>0</v>
      </c>
      <c r="V481">
        <v>16</v>
      </c>
      <c r="W481">
        <v>0</v>
      </c>
      <c r="Y481" s="5" t="str">
        <f t="shared" si="7"/>
        <v>2018-Matthew Dayes</v>
      </c>
    </row>
    <row r="482" spans="1:25" ht="19" x14ac:dyDescent="0.25">
      <c r="A482">
        <v>8357</v>
      </c>
      <c r="B482">
        <v>2018</v>
      </c>
      <c r="C482" t="s">
        <v>93</v>
      </c>
      <c r="D482" t="s">
        <v>633</v>
      </c>
      <c r="E482">
        <v>26</v>
      </c>
      <c r="F482" t="s">
        <v>53</v>
      </c>
      <c r="G482" t="s">
        <v>17</v>
      </c>
      <c r="H482" t="s">
        <v>606</v>
      </c>
      <c r="I482" t="s">
        <v>606</v>
      </c>
      <c r="J482">
        <v>9</v>
      </c>
      <c r="K482">
        <v>0</v>
      </c>
      <c r="L482">
        <v>2</v>
      </c>
      <c r="M482">
        <v>0.22</v>
      </c>
      <c r="N482">
        <v>3.52</v>
      </c>
      <c r="O482">
        <v>2</v>
      </c>
      <c r="P482">
        <v>0.22</v>
      </c>
      <c r="Q482">
        <v>3.52</v>
      </c>
      <c r="R482">
        <v>2</v>
      </c>
      <c r="S482">
        <v>0</v>
      </c>
      <c r="T482">
        <v>0</v>
      </c>
      <c r="U482">
        <v>0</v>
      </c>
      <c r="V482">
        <v>11</v>
      </c>
      <c r="W482">
        <v>0</v>
      </c>
      <c r="Y482" s="5" t="str">
        <f t="shared" si="7"/>
        <v>2018-Raheem Mostert</v>
      </c>
    </row>
    <row r="483" spans="1:25" ht="19" x14ac:dyDescent="0.25">
      <c r="A483">
        <v>8586</v>
      </c>
      <c r="B483">
        <v>2020</v>
      </c>
      <c r="C483" t="s">
        <v>377</v>
      </c>
      <c r="D483" t="s">
        <v>872</v>
      </c>
      <c r="E483">
        <v>23</v>
      </c>
      <c r="F483" t="s">
        <v>16</v>
      </c>
      <c r="G483" t="s">
        <v>17</v>
      </c>
      <c r="H483" t="s">
        <v>606</v>
      </c>
      <c r="I483" t="s">
        <v>606</v>
      </c>
      <c r="J483">
        <v>10</v>
      </c>
      <c r="K483">
        <v>0</v>
      </c>
      <c r="L483">
        <v>1</v>
      </c>
      <c r="M483">
        <v>0.1</v>
      </c>
      <c r="N483">
        <v>1.6</v>
      </c>
      <c r="O483">
        <v>1</v>
      </c>
      <c r="P483">
        <v>0.1</v>
      </c>
      <c r="Q483">
        <v>1.6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0</v>
      </c>
      <c r="Y483" s="5" t="str">
        <f t="shared" si="7"/>
        <v>2020-Ke'Shawn Vaughn</v>
      </c>
    </row>
    <row r="484" spans="1:25" ht="19" x14ac:dyDescent="0.25">
      <c r="A484">
        <v>8587</v>
      </c>
      <c r="B484">
        <v>2020</v>
      </c>
      <c r="C484" t="s">
        <v>240</v>
      </c>
      <c r="D484" t="s">
        <v>623</v>
      </c>
      <c r="E484">
        <v>31</v>
      </c>
      <c r="F484" t="s">
        <v>16</v>
      </c>
      <c r="G484" t="s">
        <v>17</v>
      </c>
      <c r="H484" t="s">
        <v>606</v>
      </c>
      <c r="I484" t="s">
        <v>606</v>
      </c>
      <c r="J484">
        <v>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6</v>
      </c>
      <c r="S484">
        <v>0.66666666666666596</v>
      </c>
      <c r="T484">
        <v>1.1200000000000001</v>
      </c>
      <c r="U484">
        <v>1.1200000000000001</v>
      </c>
      <c r="V484">
        <v>14</v>
      </c>
      <c r="W484">
        <v>0</v>
      </c>
      <c r="Y484" s="5" t="str">
        <f t="shared" si="7"/>
        <v>2020-Kenjon Barner</v>
      </c>
    </row>
    <row r="485" spans="1:25" ht="19" x14ac:dyDescent="0.25">
      <c r="A485">
        <v>8591</v>
      </c>
      <c r="B485">
        <v>2020</v>
      </c>
      <c r="C485" t="s">
        <v>125</v>
      </c>
      <c r="D485" t="s">
        <v>648</v>
      </c>
      <c r="E485">
        <v>32</v>
      </c>
      <c r="F485" t="s">
        <v>16</v>
      </c>
      <c r="G485" t="s">
        <v>17</v>
      </c>
      <c r="H485" t="s">
        <v>606</v>
      </c>
      <c r="I485" t="s">
        <v>606</v>
      </c>
      <c r="J485">
        <v>10</v>
      </c>
      <c r="K485">
        <v>0</v>
      </c>
      <c r="L485">
        <v>1</v>
      </c>
      <c r="M485">
        <v>0.1</v>
      </c>
      <c r="N485">
        <v>1.6</v>
      </c>
      <c r="O485">
        <v>1</v>
      </c>
      <c r="P485">
        <v>0.1</v>
      </c>
      <c r="Q485">
        <v>1.6</v>
      </c>
      <c r="R485">
        <v>12</v>
      </c>
      <c r="S485">
        <v>6.6666666666666599</v>
      </c>
      <c r="T485">
        <v>6.08</v>
      </c>
      <c r="U485">
        <v>6.08</v>
      </c>
      <c r="V485">
        <v>13</v>
      </c>
      <c r="W485">
        <v>9</v>
      </c>
      <c r="Y485" s="5" t="str">
        <f t="shared" si="7"/>
        <v>2020-LeSean McCoy</v>
      </c>
    </row>
    <row r="486" spans="1:25" ht="19" x14ac:dyDescent="0.25">
      <c r="A486">
        <v>8592</v>
      </c>
      <c r="B486">
        <v>2020</v>
      </c>
      <c r="C486" t="s">
        <v>103</v>
      </c>
      <c r="D486" t="s">
        <v>755</v>
      </c>
      <c r="E486">
        <v>25</v>
      </c>
      <c r="F486" t="s">
        <v>16</v>
      </c>
      <c r="G486" t="s">
        <v>17</v>
      </c>
      <c r="H486" t="s">
        <v>606</v>
      </c>
      <c r="I486" t="s">
        <v>606</v>
      </c>
      <c r="J486">
        <v>13</v>
      </c>
      <c r="K486">
        <v>3</v>
      </c>
      <c r="L486">
        <v>5</v>
      </c>
      <c r="M486">
        <v>0.38</v>
      </c>
      <c r="N486">
        <v>6.08</v>
      </c>
      <c r="O486">
        <v>5</v>
      </c>
      <c r="P486">
        <v>0.38</v>
      </c>
      <c r="Q486">
        <v>6.08</v>
      </c>
      <c r="R486">
        <v>4</v>
      </c>
      <c r="S486">
        <v>7</v>
      </c>
      <c r="T486">
        <v>10.72</v>
      </c>
      <c r="U486">
        <v>10.72</v>
      </c>
      <c r="V486">
        <v>15</v>
      </c>
      <c r="W486">
        <v>15</v>
      </c>
      <c r="Y486" s="5" t="str">
        <f t="shared" si="7"/>
        <v>2020-Leonard Fournette</v>
      </c>
    </row>
    <row r="487" spans="1:25" ht="19" x14ac:dyDescent="0.25">
      <c r="A487">
        <v>8602</v>
      </c>
      <c r="B487">
        <v>2020</v>
      </c>
      <c r="C487" t="s">
        <v>15</v>
      </c>
      <c r="D487" t="s">
        <v>873</v>
      </c>
      <c r="E487">
        <v>23</v>
      </c>
      <c r="F487" t="s">
        <v>16</v>
      </c>
      <c r="G487" t="s">
        <v>17</v>
      </c>
      <c r="H487" t="s">
        <v>606</v>
      </c>
      <c r="I487" t="s">
        <v>606</v>
      </c>
      <c r="J487">
        <v>14</v>
      </c>
      <c r="K487">
        <v>13</v>
      </c>
      <c r="L487">
        <v>8</v>
      </c>
      <c r="M487">
        <v>0.56999999999999995</v>
      </c>
      <c r="N487">
        <v>9.1199999999999992</v>
      </c>
      <c r="O487">
        <v>8</v>
      </c>
      <c r="P487">
        <v>0.56999999999999995</v>
      </c>
      <c r="Q487">
        <v>9.1199999999999992</v>
      </c>
      <c r="R487">
        <v>3</v>
      </c>
      <c r="S487">
        <v>3.5</v>
      </c>
      <c r="T487">
        <v>7.04</v>
      </c>
      <c r="U487">
        <v>7.04</v>
      </c>
      <c r="V487">
        <v>16</v>
      </c>
      <c r="W487">
        <v>9</v>
      </c>
      <c r="X487">
        <v>1</v>
      </c>
      <c r="Y487" s="5" t="str">
        <f t="shared" si="7"/>
        <v>2020-Ronald Jones II</v>
      </c>
    </row>
    <row r="488" spans="1:25" ht="19" x14ac:dyDescent="0.25">
      <c r="A488">
        <v>4487</v>
      </c>
      <c r="B488">
        <v>2019</v>
      </c>
      <c r="C488" t="s">
        <v>198</v>
      </c>
      <c r="D488" t="s">
        <v>750</v>
      </c>
      <c r="E488">
        <v>25</v>
      </c>
      <c r="F488" t="s">
        <v>16</v>
      </c>
      <c r="G488" t="s">
        <v>17</v>
      </c>
      <c r="H488" t="s">
        <v>606</v>
      </c>
      <c r="I488" t="s">
        <v>606</v>
      </c>
      <c r="J488">
        <v>16</v>
      </c>
      <c r="K488">
        <v>0</v>
      </c>
      <c r="L488">
        <v>2</v>
      </c>
      <c r="M488">
        <v>0.12</v>
      </c>
      <c r="N488">
        <v>1.92</v>
      </c>
      <c r="O488">
        <v>2</v>
      </c>
      <c r="P488">
        <v>0.12</v>
      </c>
      <c r="Q488">
        <v>1.92</v>
      </c>
      <c r="R488">
        <v>3</v>
      </c>
      <c r="S488">
        <v>0</v>
      </c>
      <c r="T488">
        <v>0</v>
      </c>
      <c r="U488">
        <v>0</v>
      </c>
      <c r="V488">
        <v>2</v>
      </c>
      <c r="W488">
        <v>0</v>
      </c>
      <c r="Y488" s="5" t="str">
        <f t="shared" si="7"/>
        <v>2019-Dare Ogunbowale</v>
      </c>
    </row>
    <row r="489" spans="1:25" ht="19" x14ac:dyDescent="0.25">
      <c r="A489">
        <v>9139</v>
      </c>
      <c r="B489">
        <v>2019</v>
      </c>
      <c r="C489" t="s">
        <v>116</v>
      </c>
      <c r="D489" t="s">
        <v>874</v>
      </c>
      <c r="E489">
        <v>25</v>
      </c>
      <c r="F489" t="s">
        <v>16</v>
      </c>
      <c r="G489" t="s">
        <v>17</v>
      </c>
      <c r="H489" t="s">
        <v>606</v>
      </c>
      <c r="I489" t="s">
        <v>606</v>
      </c>
      <c r="J489">
        <v>16</v>
      </c>
      <c r="K489">
        <v>7</v>
      </c>
      <c r="L489">
        <v>4</v>
      </c>
      <c r="M489">
        <v>0.25</v>
      </c>
      <c r="N489">
        <v>4</v>
      </c>
      <c r="O489">
        <v>4</v>
      </c>
      <c r="P489">
        <v>0.25</v>
      </c>
      <c r="Q489">
        <v>4</v>
      </c>
      <c r="R489">
        <v>4</v>
      </c>
      <c r="S489">
        <v>3</v>
      </c>
      <c r="T489">
        <v>4</v>
      </c>
      <c r="U489">
        <v>4</v>
      </c>
      <c r="V489">
        <v>16</v>
      </c>
      <c r="W489">
        <v>16</v>
      </c>
      <c r="Y489" s="5" t="str">
        <f t="shared" si="7"/>
        <v>2019-Peyton Barber</v>
      </c>
    </row>
    <row r="490" spans="1:25" ht="19" x14ac:dyDescent="0.25">
      <c r="A490">
        <v>8645</v>
      </c>
      <c r="B490">
        <v>2019</v>
      </c>
      <c r="C490" t="s">
        <v>15</v>
      </c>
      <c r="D490" t="s">
        <v>873</v>
      </c>
      <c r="E490">
        <v>22</v>
      </c>
      <c r="F490" t="s">
        <v>16</v>
      </c>
      <c r="G490" t="s">
        <v>17</v>
      </c>
      <c r="H490" t="s">
        <v>606</v>
      </c>
      <c r="I490" t="s">
        <v>606</v>
      </c>
      <c r="J490">
        <v>16</v>
      </c>
      <c r="K490">
        <v>9</v>
      </c>
      <c r="L490">
        <v>7</v>
      </c>
      <c r="M490">
        <v>0.44</v>
      </c>
      <c r="N490">
        <v>7.04</v>
      </c>
      <c r="O490">
        <v>7</v>
      </c>
      <c r="P490">
        <v>0.44</v>
      </c>
      <c r="Q490">
        <v>7.04</v>
      </c>
      <c r="R490">
        <v>2</v>
      </c>
      <c r="S490">
        <v>0</v>
      </c>
      <c r="T490">
        <v>0</v>
      </c>
      <c r="U490">
        <v>0</v>
      </c>
      <c r="V490">
        <v>9</v>
      </c>
      <c r="W490">
        <v>0</v>
      </c>
      <c r="X490">
        <v>1</v>
      </c>
      <c r="Y490" s="5" t="str">
        <f t="shared" si="7"/>
        <v>2019-Ronald Jones II</v>
      </c>
    </row>
    <row r="491" spans="1:25" ht="19" x14ac:dyDescent="0.25">
      <c r="A491">
        <v>11106</v>
      </c>
      <c r="B491">
        <v>2019</v>
      </c>
      <c r="C491" t="s">
        <v>274</v>
      </c>
      <c r="D491" t="s">
        <v>614</v>
      </c>
      <c r="E491">
        <v>25</v>
      </c>
      <c r="F491" t="s">
        <v>16</v>
      </c>
      <c r="G491" t="s">
        <v>17</v>
      </c>
      <c r="H491" t="s">
        <v>606</v>
      </c>
      <c r="I491" t="s">
        <v>606</v>
      </c>
      <c r="J491">
        <v>12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  <c r="U491">
        <v>0</v>
      </c>
      <c r="V491">
        <v>10</v>
      </c>
      <c r="W491">
        <v>0</v>
      </c>
      <c r="Y491" s="5" t="str">
        <f t="shared" si="7"/>
        <v>2019-T.J. Logan</v>
      </c>
    </row>
    <row r="492" spans="1:25" ht="19" x14ac:dyDescent="0.25">
      <c r="A492">
        <v>4488</v>
      </c>
      <c r="B492">
        <v>2018</v>
      </c>
      <c r="C492" t="s">
        <v>198</v>
      </c>
      <c r="D492" t="s">
        <v>750</v>
      </c>
      <c r="E492">
        <v>24</v>
      </c>
      <c r="F492" t="s">
        <v>16</v>
      </c>
      <c r="G492" t="s">
        <v>17</v>
      </c>
      <c r="H492" t="s">
        <v>606</v>
      </c>
      <c r="I492" t="s">
        <v>606</v>
      </c>
      <c r="J492">
        <v>2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</v>
      </c>
      <c r="S492">
        <v>0</v>
      </c>
      <c r="T492">
        <v>0</v>
      </c>
      <c r="U492">
        <v>0</v>
      </c>
      <c r="V492">
        <v>2</v>
      </c>
      <c r="W492">
        <v>0</v>
      </c>
      <c r="Y492" s="5" t="str">
        <f t="shared" si="7"/>
        <v>2018-Dare Ogunbowale</v>
      </c>
    </row>
    <row r="493" spans="1:25" ht="19" x14ac:dyDescent="0.25">
      <c r="A493">
        <v>13160</v>
      </c>
      <c r="B493">
        <v>2018</v>
      </c>
      <c r="C493" t="s">
        <v>499</v>
      </c>
      <c r="D493" t="s">
        <v>875</v>
      </c>
      <c r="E493">
        <v>28</v>
      </c>
      <c r="F493" t="s">
        <v>16</v>
      </c>
      <c r="G493" t="s">
        <v>17</v>
      </c>
      <c r="H493" t="s">
        <v>606</v>
      </c>
      <c r="I493" t="s">
        <v>606</v>
      </c>
      <c r="J493">
        <v>16</v>
      </c>
      <c r="K493">
        <v>0</v>
      </c>
      <c r="L493">
        <v>3</v>
      </c>
      <c r="M493">
        <v>0.19</v>
      </c>
      <c r="N493">
        <v>3.04</v>
      </c>
      <c r="O493">
        <v>3</v>
      </c>
      <c r="P493">
        <v>0.19</v>
      </c>
      <c r="Q493">
        <v>3.04</v>
      </c>
      <c r="R493">
        <v>8</v>
      </c>
      <c r="S493">
        <v>2</v>
      </c>
      <c r="T493">
        <v>1.92</v>
      </c>
      <c r="U493">
        <v>1.92</v>
      </c>
      <c r="V493">
        <v>16</v>
      </c>
      <c r="W493">
        <v>4</v>
      </c>
      <c r="Y493" s="5" t="str">
        <f t="shared" si="7"/>
        <v>2018-Jacquizz Rodgers</v>
      </c>
    </row>
    <row r="494" spans="1:25" ht="19" x14ac:dyDescent="0.25">
      <c r="A494">
        <v>9140</v>
      </c>
      <c r="B494">
        <v>2018</v>
      </c>
      <c r="C494" t="s">
        <v>116</v>
      </c>
      <c r="D494" t="s">
        <v>874</v>
      </c>
      <c r="E494">
        <v>24</v>
      </c>
      <c r="F494" t="s">
        <v>16</v>
      </c>
      <c r="G494" t="s">
        <v>17</v>
      </c>
      <c r="H494" t="s">
        <v>606</v>
      </c>
      <c r="I494" t="s">
        <v>606</v>
      </c>
      <c r="J494">
        <v>16</v>
      </c>
      <c r="K494">
        <v>16</v>
      </c>
      <c r="L494">
        <v>4</v>
      </c>
      <c r="M494">
        <v>0.25</v>
      </c>
      <c r="N494">
        <v>4</v>
      </c>
      <c r="O494">
        <v>4</v>
      </c>
      <c r="P494">
        <v>0.25</v>
      </c>
      <c r="Q494">
        <v>4</v>
      </c>
      <c r="R494">
        <v>3</v>
      </c>
      <c r="S494">
        <v>2.5</v>
      </c>
      <c r="T494">
        <v>3.04</v>
      </c>
      <c r="U494">
        <v>3.04</v>
      </c>
      <c r="V494">
        <v>16</v>
      </c>
      <c r="W494">
        <v>4</v>
      </c>
      <c r="X494">
        <v>1</v>
      </c>
      <c r="Y494" s="5" t="str">
        <f t="shared" si="7"/>
        <v>2018-Peyton Barber</v>
      </c>
    </row>
    <row r="495" spans="1:25" ht="19" x14ac:dyDescent="0.25">
      <c r="A495">
        <v>8674</v>
      </c>
      <c r="B495">
        <v>2018</v>
      </c>
      <c r="C495" t="s">
        <v>15</v>
      </c>
      <c r="D495" t="s">
        <v>873</v>
      </c>
      <c r="E495">
        <v>21</v>
      </c>
      <c r="F495" t="s">
        <v>16</v>
      </c>
      <c r="G495" t="s">
        <v>17</v>
      </c>
      <c r="H495" t="s">
        <v>606</v>
      </c>
      <c r="I495" t="s">
        <v>606</v>
      </c>
      <c r="J495">
        <v>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Y495" s="5" t="str">
        <f t="shared" si="7"/>
        <v>2018-Ronald Jones II</v>
      </c>
    </row>
    <row r="496" spans="1:25" ht="19" x14ac:dyDescent="0.25">
      <c r="A496">
        <v>13166</v>
      </c>
      <c r="B496">
        <v>2018</v>
      </c>
      <c r="C496" t="s">
        <v>521</v>
      </c>
      <c r="D496" t="s">
        <v>876</v>
      </c>
      <c r="E496">
        <v>23</v>
      </c>
      <c r="F496" t="s">
        <v>16</v>
      </c>
      <c r="G496" t="s">
        <v>17</v>
      </c>
      <c r="H496" t="s">
        <v>606</v>
      </c>
      <c r="I496" t="s">
        <v>606</v>
      </c>
      <c r="J496">
        <v>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  <c r="Y496" s="5" t="str">
        <f t="shared" si="7"/>
        <v>2018-Shaun Wilson</v>
      </c>
    </row>
    <row r="497" spans="1:25" ht="19" x14ac:dyDescent="0.25">
      <c r="A497">
        <v>8878</v>
      </c>
      <c r="B497">
        <v>2020</v>
      </c>
      <c r="C497" t="s">
        <v>380</v>
      </c>
      <c r="D497" t="s">
        <v>737</v>
      </c>
      <c r="E497">
        <v>24</v>
      </c>
      <c r="F497" t="s">
        <v>26</v>
      </c>
      <c r="G497" t="s">
        <v>17</v>
      </c>
      <c r="H497" t="s">
        <v>606</v>
      </c>
      <c r="I497" t="s">
        <v>606</v>
      </c>
      <c r="J497">
        <v>6</v>
      </c>
      <c r="K497">
        <v>0</v>
      </c>
      <c r="L497">
        <v>1</v>
      </c>
      <c r="M497">
        <v>0.17</v>
      </c>
      <c r="N497">
        <v>2.72</v>
      </c>
      <c r="O497">
        <v>1</v>
      </c>
      <c r="P497">
        <v>0.17</v>
      </c>
      <c r="Q497">
        <v>2.72</v>
      </c>
      <c r="R497">
        <v>3</v>
      </c>
      <c r="S497">
        <v>1</v>
      </c>
      <c r="T497">
        <v>0</v>
      </c>
      <c r="U497">
        <v>0</v>
      </c>
      <c r="V497">
        <v>1</v>
      </c>
      <c r="W497">
        <v>0</v>
      </c>
      <c r="Y497" s="5" t="str">
        <f t="shared" si="7"/>
        <v>2020-D'Onta Foreman</v>
      </c>
    </row>
    <row r="498" spans="1:25" ht="19" x14ac:dyDescent="0.25">
      <c r="A498">
        <v>8883</v>
      </c>
      <c r="B498">
        <v>2020</v>
      </c>
      <c r="C498" t="s">
        <v>384</v>
      </c>
      <c r="D498" t="s">
        <v>877</v>
      </c>
      <c r="E498">
        <v>22</v>
      </c>
      <c r="F498" t="s">
        <v>26</v>
      </c>
      <c r="G498" t="s">
        <v>17</v>
      </c>
      <c r="H498" t="s">
        <v>606</v>
      </c>
      <c r="I498" t="s">
        <v>606</v>
      </c>
      <c r="J498">
        <v>5</v>
      </c>
      <c r="K498">
        <v>0</v>
      </c>
      <c r="L498">
        <v>1</v>
      </c>
      <c r="M498">
        <v>0.2</v>
      </c>
      <c r="N498">
        <v>3.2</v>
      </c>
      <c r="O498">
        <v>1</v>
      </c>
      <c r="P498">
        <v>0.2</v>
      </c>
      <c r="Q498">
        <v>3.2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Y498" s="5" t="str">
        <f t="shared" si="7"/>
        <v>2020-Darrynton Evans</v>
      </c>
    </row>
    <row r="499" spans="1:25" ht="19" x14ac:dyDescent="0.25">
      <c r="A499">
        <v>8888</v>
      </c>
      <c r="B499">
        <v>2020</v>
      </c>
      <c r="C499" t="s">
        <v>878</v>
      </c>
      <c r="D499" t="s">
        <v>879</v>
      </c>
      <c r="E499">
        <v>26</v>
      </c>
      <c r="F499" t="s">
        <v>26</v>
      </c>
      <c r="G499" t="s">
        <v>17</v>
      </c>
      <c r="H499" t="s">
        <v>606</v>
      </c>
      <c r="I499" t="s">
        <v>606</v>
      </c>
      <c r="J499">
        <v>16</v>
      </c>
      <c r="K499">
        <v>16</v>
      </c>
      <c r="L499">
        <v>17</v>
      </c>
      <c r="M499">
        <v>1.06</v>
      </c>
      <c r="N499">
        <v>16.96</v>
      </c>
      <c r="O499">
        <v>17</v>
      </c>
      <c r="P499">
        <v>1.06</v>
      </c>
      <c r="Q499">
        <v>16.96</v>
      </c>
      <c r="R499">
        <v>5</v>
      </c>
      <c r="S499">
        <v>8.6666666666666607</v>
      </c>
      <c r="T499">
        <v>13.92</v>
      </c>
      <c r="U499">
        <v>13.92</v>
      </c>
      <c r="V499">
        <v>15</v>
      </c>
      <c r="W499">
        <v>15</v>
      </c>
      <c r="X499">
        <v>1</v>
      </c>
      <c r="Y499" s="5" t="str">
        <f>TRIM(CONCATENATE(B499,"-",C499,))</f>
        <v>2020-Derrick Henry</v>
      </c>
    </row>
    <row r="500" spans="1:25" ht="19" x14ac:dyDescent="0.25">
      <c r="A500">
        <v>8897</v>
      </c>
      <c r="B500">
        <v>2020</v>
      </c>
      <c r="C500" t="s">
        <v>368</v>
      </c>
      <c r="D500" t="s">
        <v>743</v>
      </c>
      <c r="E500">
        <v>25</v>
      </c>
      <c r="F500" t="s">
        <v>26</v>
      </c>
      <c r="G500" t="s">
        <v>17</v>
      </c>
      <c r="H500" t="s">
        <v>606</v>
      </c>
      <c r="I500" t="s">
        <v>606</v>
      </c>
      <c r="J500">
        <v>16</v>
      </c>
      <c r="K500">
        <v>0</v>
      </c>
      <c r="L500">
        <v>2</v>
      </c>
      <c r="M500">
        <v>0.12</v>
      </c>
      <c r="N500">
        <v>1.92</v>
      </c>
      <c r="O500">
        <v>2</v>
      </c>
      <c r="P500">
        <v>0.12</v>
      </c>
      <c r="Q500">
        <v>1.92</v>
      </c>
      <c r="R500">
        <v>4</v>
      </c>
      <c r="S500">
        <v>0</v>
      </c>
      <c r="T500">
        <v>0</v>
      </c>
      <c r="U500">
        <v>0</v>
      </c>
      <c r="V500">
        <v>1</v>
      </c>
      <c r="W500">
        <v>0</v>
      </c>
      <c r="Y500" s="5" t="str">
        <f t="shared" ref="Y500:Y528" si="8">TRIM(CONCATENATE(B500,"-",C500,))</f>
        <v>2020-Jeremy McNichols</v>
      </c>
    </row>
    <row r="501" spans="1:25" ht="19" x14ac:dyDescent="0.25">
      <c r="A501">
        <v>8904</v>
      </c>
      <c r="B501">
        <v>2020</v>
      </c>
      <c r="C501" t="s">
        <v>880</v>
      </c>
      <c r="D501" t="s">
        <v>881</v>
      </c>
      <c r="E501">
        <v>24</v>
      </c>
      <c r="F501" t="s">
        <v>26</v>
      </c>
      <c r="G501" t="s">
        <v>217</v>
      </c>
      <c r="H501" t="s">
        <v>606</v>
      </c>
      <c r="I501" t="s">
        <v>606</v>
      </c>
      <c r="J501">
        <v>15</v>
      </c>
      <c r="K501">
        <v>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</v>
      </c>
      <c r="S501">
        <v>0</v>
      </c>
      <c r="T501">
        <v>0</v>
      </c>
      <c r="U501">
        <v>0</v>
      </c>
      <c r="V501">
        <v>6</v>
      </c>
      <c r="W501">
        <v>3</v>
      </c>
      <c r="X501">
        <v>1</v>
      </c>
      <c r="Y501" s="5" t="str">
        <f t="shared" si="8"/>
        <v>2020-Khari Blasingame</v>
      </c>
    </row>
    <row r="502" spans="1:25" ht="19" x14ac:dyDescent="0.25">
      <c r="A502">
        <v>8919</v>
      </c>
      <c r="B502">
        <v>2020</v>
      </c>
      <c r="C502" t="s">
        <v>276</v>
      </c>
      <c r="D502" t="s">
        <v>645</v>
      </c>
      <c r="E502">
        <v>29</v>
      </c>
      <c r="F502" t="s">
        <v>26</v>
      </c>
      <c r="G502" t="s">
        <v>17</v>
      </c>
      <c r="H502" t="s">
        <v>606</v>
      </c>
      <c r="I502" t="s">
        <v>606</v>
      </c>
      <c r="J502">
        <v>7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5</v>
      </c>
      <c r="S502">
        <v>0</v>
      </c>
      <c r="T502">
        <v>0</v>
      </c>
      <c r="U502">
        <v>0</v>
      </c>
      <c r="V502">
        <v>11</v>
      </c>
      <c r="W502">
        <v>0</v>
      </c>
      <c r="Y502" s="5" t="str">
        <f t="shared" si="8"/>
        <v>2020-Senorise Perry</v>
      </c>
    </row>
    <row r="503" spans="1:25" ht="19" x14ac:dyDescent="0.25">
      <c r="A503">
        <v>11144</v>
      </c>
      <c r="B503">
        <v>2019</v>
      </c>
      <c r="C503" t="s">
        <v>197</v>
      </c>
      <c r="D503" t="s">
        <v>882</v>
      </c>
      <c r="E503">
        <v>25</v>
      </c>
      <c r="F503" t="s">
        <v>26</v>
      </c>
      <c r="G503" t="s">
        <v>17</v>
      </c>
      <c r="H503" t="s">
        <v>606</v>
      </c>
      <c r="I503" t="s">
        <v>606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2</v>
      </c>
      <c r="S503">
        <v>0</v>
      </c>
      <c r="T503">
        <v>0</v>
      </c>
      <c r="U503">
        <v>0</v>
      </c>
      <c r="V503">
        <v>2</v>
      </c>
      <c r="W503">
        <v>0</v>
      </c>
      <c r="Y503" s="5" t="str">
        <f t="shared" si="8"/>
        <v>2019-Dalyn Dawkins</v>
      </c>
    </row>
    <row r="504" spans="1:25" ht="19" x14ac:dyDescent="0.25">
      <c r="A504">
        <v>11146</v>
      </c>
      <c r="B504">
        <v>2019</v>
      </c>
      <c r="C504" t="s">
        <v>523</v>
      </c>
      <c r="D504" t="s">
        <v>883</v>
      </c>
      <c r="E504">
        <v>27</v>
      </c>
      <c r="F504" t="s">
        <v>26</v>
      </c>
      <c r="G504" t="s">
        <v>17</v>
      </c>
      <c r="H504" t="s">
        <v>606</v>
      </c>
      <c r="I504" t="s">
        <v>606</v>
      </c>
      <c r="J504">
        <v>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3</v>
      </c>
      <c r="S504">
        <v>0</v>
      </c>
      <c r="T504">
        <v>0</v>
      </c>
      <c r="U504">
        <v>0</v>
      </c>
      <c r="V504">
        <v>7</v>
      </c>
      <c r="W504">
        <v>0</v>
      </c>
      <c r="Y504" s="5" t="str">
        <f t="shared" si="8"/>
        <v>2019-David Fluellen</v>
      </c>
    </row>
    <row r="505" spans="1:25" ht="19" x14ac:dyDescent="0.25">
      <c r="A505">
        <v>8948</v>
      </c>
      <c r="B505">
        <v>2019</v>
      </c>
      <c r="C505" t="s">
        <v>878</v>
      </c>
      <c r="D505" t="s">
        <v>879</v>
      </c>
      <c r="E505">
        <v>25</v>
      </c>
      <c r="F505" t="s">
        <v>26</v>
      </c>
      <c r="G505" t="s">
        <v>17</v>
      </c>
      <c r="H505" t="s">
        <v>606</v>
      </c>
      <c r="I505" t="s">
        <v>606</v>
      </c>
      <c r="J505">
        <v>15</v>
      </c>
      <c r="K505">
        <v>15</v>
      </c>
      <c r="L505">
        <v>13</v>
      </c>
      <c r="M505">
        <v>0.87</v>
      </c>
      <c r="N505">
        <v>13.92</v>
      </c>
      <c r="O505">
        <v>13</v>
      </c>
      <c r="P505">
        <v>0.87</v>
      </c>
      <c r="Q505">
        <v>13.92</v>
      </c>
      <c r="R505">
        <v>4</v>
      </c>
      <c r="S505">
        <v>5.6666666666666599</v>
      </c>
      <c r="T505">
        <v>7.04</v>
      </c>
      <c r="U505">
        <v>7.04</v>
      </c>
      <c r="V505">
        <v>16</v>
      </c>
      <c r="W505">
        <v>12</v>
      </c>
      <c r="X505">
        <v>1</v>
      </c>
      <c r="Y505" s="5" t="str">
        <f t="shared" si="8"/>
        <v>2019-Derrick Henry</v>
      </c>
    </row>
    <row r="506" spans="1:25" ht="19" x14ac:dyDescent="0.25">
      <c r="A506">
        <v>6904</v>
      </c>
      <c r="B506">
        <v>2019</v>
      </c>
      <c r="C506" t="s">
        <v>146</v>
      </c>
      <c r="D506" t="s">
        <v>827</v>
      </c>
      <c r="E506">
        <v>29</v>
      </c>
      <c r="F506" t="s">
        <v>26</v>
      </c>
      <c r="G506" t="s">
        <v>715</v>
      </c>
      <c r="H506" t="s">
        <v>606</v>
      </c>
      <c r="I506" t="s">
        <v>606</v>
      </c>
      <c r="J506">
        <v>16</v>
      </c>
      <c r="K506">
        <v>1</v>
      </c>
      <c r="L506">
        <v>3</v>
      </c>
      <c r="M506">
        <v>0.19</v>
      </c>
      <c r="N506">
        <v>3.04</v>
      </c>
      <c r="O506">
        <v>3</v>
      </c>
      <c r="P506">
        <v>0.19</v>
      </c>
      <c r="Q506">
        <v>3.04</v>
      </c>
      <c r="R506">
        <v>7</v>
      </c>
      <c r="S506">
        <v>7</v>
      </c>
      <c r="T506">
        <v>6.08</v>
      </c>
      <c r="U506">
        <v>6.08</v>
      </c>
      <c r="V506">
        <v>16</v>
      </c>
      <c r="W506">
        <v>7</v>
      </c>
      <c r="Y506" s="5" t="str">
        <f t="shared" si="8"/>
        <v>2019-Dion Lewis</v>
      </c>
    </row>
    <row r="507" spans="1:25" ht="19" x14ac:dyDescent="0.25">
      <c r="A507">
        <v>8959</v>
      </c>
      <c r="B507">
        <v>2019</v>
      </c>
      <c r="C507" t="s">
        <v>880</v>
      </c>
      <c r="D507" t="s">
        <v>881</v>
      </c>
      <c r="E507">
        <v>23</v>
      </c>
      <c r="F507" t="s">
        <v>26</v>
      </c>
      <c r="G507" t="s">
        <v>17</v>
      </c>
      <c r="H507" t="s">
        <v>606</v>
      </c>
      <c r="I507" t="s">
        <v>606</v>
      </c>
      <c r="J507">
        <v>6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Y507" s="5" t="str">
        <f t="shared" si="8"/>
        <v>2019-Khari Blasingame</v>
      </c>
    </row>
    <row r="508" spans="1:25" ht="19" x14ac:dyDescent="0.25">
      <c r="A508">
        <v>11154</v>
      </c>
      <c r="B508">
        <v>2018</v>
      </c>
      <c r="C508" t="s">
        <v>197</v>
      </c>
      <c r="D508" t="s">
        <v>882</v>
      </c>
      <c r="E508">
        <v>24</v>
      </c>
      <c r="F508" t="s">
        <v>26</v>
      </c>
      <c r="G508" t="s">
        <v>17</v>
      </c>
      <c r="H508" t="s">
        <v>606</v>
      </c>
      <c r="I508" t="s">
        <v>606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Y508" s="5" t="str">
        <f t="shared" si="8"/>
        <v>2018-Dalyn Dawkins</v>
      </c>
    </row>
    <row r="509" spans="1:25" ht="19" x14ac:dyDescent="0.25">
      <c r="A509">
        <v>11156</v>
      </c>
      <c r="B509">
        <v>2018</v>
      </c>
      <c r="C509" t="s">
        <v>523</v>
      </c>
      <c r="D509" t="s">
        <v>883</v>
      </c>
      <c r="E509">
        <v>26</v>
      </c>
      <c r="F509" t="s">
        <v>26</v>
      </c>
      <c r="G509" t="s">
        <v>17</v>
      </c>
      <c r="H509" t="s">
        <v>606</v>
      </c>
      <c r="I509" t="s">
        <v>606</v>
      </c>
      <c r="J509">
        <v>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0</v>
      </c>
      <c r="T509">
        <v>0</v>
      </c>
      <c r="U509">
        <v>0</v>
      </c>
      <c r="V509">
        <v>16</v>
      </c>
      <c r="W509">
        <v>0</v>
      </c>
      <c r="Y509" s="5" t="str">
        <f t="shared" si="8"/>
        <v>2018-David Fluellen</v>
      </c>
    </row>
    <row r="510" spans="1:25" ht="19" x14ac:dyDescent="0.25">
      <c r="A510">
        <v>8980</v>
      </c>
      <c r="B510">
        <v>2018</v>
      </c>
      <c r="C510" t="s">
        <v>878</v>
      </c>
      <c r="D510" t="s">
        <v>879</v>
      </c>
      <c r="E510">
        <v>24</v>
      </c>
      <c r="F510" t="s">
        <v>26</v>
      </c>
      <c r="G510" t="s">
        <v>17</v>
      </c>
      <c r="H510" t="s">
        <v>606</v>
      </c>
      <c r="I510" t="s">
        <v>606</v>
      </c>
      <c r="J510">
        <v>16</v>
      </c>
      <c r="K510">
        <v>12</v>
      </c>
      <c r="L510">
        <v>7</v>
      </c>
      <c r="M510">
        <v>0.44</v>
      </c>
      <c r="N510">
        <v>7.04</v>
      </c>
      <c r="O510">
        <v>7</v>
      </c>
      <c r="P510">
        <v>0.44</v>
      </c>
      <c r="Q510">
        <v>7.04</v>
      </c>
      <c r="R510">
        <v>3</v>
      </c>
      <c r="S510">
        <v>5</v>
      </c>
      <c r="T510">
        <v>6.08</v>
      </c>
      <c r="U510">
        <v>6.08</v>
      </c>
      <c r="V510">
        <v>16</v>
      </c>
      <c r="W510">
        <v>2</v>
      </c>
      <c r="Y510" s="5" t="str">
        <f t="shared" si="8"/>
        <v>2018-Derrick Henry</v>
      </c>
    </row>
    <row r="511" spans="1:25" ht="19" x14ac:dyDescent="0.25">
      <c r="A511">
        <v>6907</v>
      </c>
      <c r="B511">
        <v>2018</v>
      </c>
      <c r="C511" t="s">
        <v>146</v>
      </c>
      <c r="D511" t="s">
        <v>827</v>
      </c>
      <c r="E511">
        <v>28</v>
      </c>
      <c r="F511" t="s">
        <v>26</v>
      </c>
      <c r="G511" t="s">
        <v>17</v>
      </c>
      <c r="H511" t="s">
        <v>606</v>
      </c>
      <c r="I511" t="s">
        <v>606</v>
      </c>
      <c r="J511">
        <v>16</v>
      </c>
      <c r="K511">
        <v>7</v>
      </c>
      <c r="L511">
        <v>6</v>
      </c>
      <c r="M511">
        <v>0.38</v>
      </c>
      <c r="N511">
        <v>6.08</v>
      </c>
      <c r="O511">
        <v>6</v>
      </c>
      <c r="P511">
        <v>0.38</v>
      </c>
      <c r="Q511">
        <v>6.08</v>
      </c>
      <c r="R511">
        <v>6</v>
      </c>
      <c r="S511">
        <v>7</v>
      </c>
      <c r="T511">
        <v>12</v>
      </c>
      <c r="U511">
        <v>12</v>
      </c>
      <c r="V511">
        <v>16</v>
      </c>
      <c r="W511">
        <v>8</v>
      </c>
      <c r="Y511" s="5" t="str">
        <f t="shared" si="8"/>
        <v>2018-Dion Lewis</v>
      </c>
    </row>
    <row r="512" spans="1:25" ht="19" x14ac:dyDescent="0.25">
      <c r="A512">
        <v>10313</v>
      </c>
      <c r="B512">
        <v>2018</v>
      </c>
      <c r="C512" t="s">
        <v>497</v>
      </c>
      <c r="D512" t="s">
        <v>697</v>
      </c>
      <c r="E512">
        <v>26</v>
      </c>
      <c r="F512" t="s">
        <v>26</v>
      </c>
      <c r="G512" t="s">
        <v>17</v>
      </c>
      <c r="H512" t="s">
        <v>606</v>
      </c>
      <c r="I512" t="s">
        <v>606</v>
      </c>
      <c r="J512">
        <v>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3</v>
      </c>
      <c r="S512">
        <v>1.6666666666666601</v>
      </c>
      <c r="T512">
        <v>0</v>
      </c>
      <c r="U512">
        <v>0</v>
      </c>
      <c r="V512">
        <v>1</v>
      </c>
      <c r="W512">
        <v>0</v>
      </c>
      <c r="Y512" s="5" t="str">
        <f t="shared" si="8"/>
        <v>2018-Rod Smith</v>
      </c>
    </row>
    <row r="513" spans="1:25" ht="19" x14ac:dyDescent="0.25">
      <c r="A513">
        <v>9145</v>
      </c>
      <c r="B513">
        <v>2020</v>
      </c>
      <c r="C513" t="s">
        <v>884</v>
      </c>
      <c r="D513" t="s">
        <v>885</v>
      </c>
      <c r="E513">
        <v>22</v>
      </c>
      <c r="F513" t="s">
        <v>886</v>
      </c>
      <c r="G513" t="s">
        <v>17</v>
      </c>
      <c r="H513" t="s">
        <v>606</v>
      </c>
      <c r="I513" t="s">
        <v>606</v>
      </c>
      <c r="J513">
        <v>14</v>
      </c>
      <c r="K513">
        <v>10</v>
      </c>
      <c r="L513">
        <v>5</v>
      </c>
      <c r="M513">
        <v>0.36</v>
      </c>
      <c r="N513">
        <v>5.76</v>
      </c>
      <c r="O513">
        <v>5</v>
      </c>
      <c r="P513">
        <v>0.36</v>
      </c>
      <c r="Q513">
        <v>5.76</v>
      </c>
      <c r="R513">
        <v>1</v>
      </c>
      <c r="S513">
        <v>5</v>
      </c>
      <c r="T513">
        <v>0</v>
      </c>
      <c r="U513">
        <v>0</v>
      </c>
      <c r="V513">
        <v>0</v>
      </c>
      <c r="W513">
        <v>0</v>
      </c>
      <c r="Y513" s="5" t="str">
        <f t="shared" si="8"/>
        <v>2020-Antonio Gibson</v>
      </c>
    </row>
    <row r="514" spans="1:25" ht="19" x14ac:dyDescent="0.25">
      <c r="A514">
        <v>9168</v>
      </c>
      <c r="B514">
        <v>2020</v>
      </c>
      <c r="C514" t="s">
        <v>887</v>
      </c>
      <c r="D514" t="s">
        <v>888</v>
      </c>
      <c r="E514">
        <v>22</v>
      </c>
      <c r="F514" t="s">
        <v>886</v>
      </c>
      <c r="G514" t="s">
        <v>17</v>
      </c>
      <c r="H514" t="s">
        <v>606</v>
      </c>
      <c r="I514" t="s">
        <v>606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Y514" s="5" t="str">
        <f t="shared" si="8"/>
        <v>2020-Javon Leake</v>
      </c>
    </row>
    <row r="515" spans="1:25" ht="19" x14ac:dyDescent="0.25">
      <c r="A515">
        <v>9187</v>
      </c>
      <c r="B515">
        <v>2020</v>
      </c>
      <c r="C515" t="s">
        <v>889</v>
      </c>
      <c r="D515" t="s">
        <v>890</v>
      </c>
      <c r="E515">
        <v>22</v>
      </c>
      <c r="F515" t="s">
        <v>886</v>
      </c>
      <c r="G515" t="s">
        <v>17</v>
      </c>
      <c r="H515" t="s">
        <v>606</v>
      </c>
      <c r="I515" t="s">
        <v>606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Y515" s="5" t="str">
        <f t="shared" si="8"/>
        <v>2020-Michael Warren</v>
      </c>
    </row>
    <row r="516" spans="1:25" ht="19" x14ac:dyDescent="0.25">
      <c r="A516">
        <v>9193</v>
      </c>
      <c r="B516">
        <v>2020</v>
      </c>
      <c r="C516" t="s">
        <v>116</v>
      </c>
      <c r="D516" t="s">
        <v>874</v>
      </c>
      <c r="E516">
        <v>26</v>
      </c>
      <c r="F516" t="s">
        <v>886</v>
      </c>
      <c r="G516" t="s">
        <v>17</v>
      </c>
      <c r="H516" t="s">
        <v>606</v>
      </c>
      <c r="I516" t="s">
        <v>606</v>
      </c>
      <c r="J516">
        <v>16</v>
      </c>
      <c r="K516">
        <v>2</v>
      </c>
      <c r="L516">
        <v>1</v>
      </c>
      <c r="M516">
        <v>0.06</v>
      </c>
      <c r="N516">
        <v>0.96</v>
      </c>
      <c r="O516">
        <v>1</v>
      </c>
      <c r="P516">
        <v>0.06</v>
      </c>
      <c r="Q516">
        <v>0.96</v>
      </c>
      <c r="R516">
        <v>5</v>
      </c>
      <c r="S516">
        <v>3.6666666666666599</v>
      </c>
      <c r="T516">
        <v>4</v>
      </c>
      <c r="U516">
        <v>4</v>
      </c>
      <c r="V516">
        <v>16</v>
      </c>
      <c r="W516">
        <v>7</v>
      </c>
      <c r="Y516" s="5" t="str">
        <f t="shared" si="8"/>
        <v>2020-Peyton Barber</v>
      </c>
    </row>
    <row r="517" spans="1:25" ht="19" x14ac:dyDescent="0.25">
      <c r="A517">
        <v>3344</v>
      </c>
      <c r="B517">
        <v>2019</v>
      </c>
      <c r="C517" t="s">
        <v>89</v>
      </c>
      <c r="D517" t="s">
        <v>707</v>
      </c>
      <c r="E517">
        <v>34</v>
      </c>
      <c r="F517" t="s">
        <v>886</v>
      </c>
      <c r="G517" t="s">
        <v>17</v>
      </c>
      <c r="H517" t="s">
        <v>606</v>
      </c>
      <c r="I517" t="s">
        <v>606</v>
      </c>
      <c r="J517">
        <v>15</v>
      </c>
      <c r="K517">
        <v>15</v>
      </c>
      <c r="L517">
        <v>6</v>
      </c>
      <c r="M517">
        <v>0.4</v>
      </c>
      <c r="N517">
        <v>6.4</v>
      </c>
      <c r="O517">
        <v>6</v>
      </c>
      <c r="P517">
        <v>0.4</v>
      </c>
      <c r="Q517">
        <v>6.4</v>
      </c>
      <c r="R517">
        <v>12</v>
      </c>
      <c r="S517">
        <v>3.3333333333333299</v>
      </c>
      <c r="T517">
        <v>6.08</v>
      </c>
      <c r="U517">
        <v>6.08</v>
      </c>
      <c r="V517">
        <v>16</v>
      </c>
      <c r="W517">
        <v>16</v>
      </c>
      <c r="Y517" s="5" t="str">
        <f t="shared" si="8"/>
        <v>2019-Adrian Peterson</v>
      </c>
    </row>
    <row r="518" spans="1:25" ht="19" x14ac:dyDescent="0.25">
      <c r="A518">
        <v>4495</v>
      </c>
      <c r="B518">
        <v>2019</v>
      </c>
      <c r="C518" t="s">
        <v>157</v>
      </c>
      <c r="D518" t="s">
        <v>748</v>
      </c>
      <c r="E518">
        <v>29</v>
      </c>
      <c r="F518" t="s">
        <v>886</v>
      </c>
      <c r="G518" t="s">
        <v>17</v>
      </c>
      <c r="H518" t="s">
        <v>606</v>
      </c>
      <c r="I518" t="s">
        <v>606</v>
      </c>
      <c r="J518">
        <v>11</v>
      </c>
      <c r="K518">
        <v>0</v>
      </c>
      <c r="L518">
        <v>4</v>
      </c>
      <c r="M518">
        <v>0.36</v>
      </c>
      <c r="N518">
        <v>5.76</v>
      </c>
      <c r="O518">
        <v>4</v>
      </c>
      <c r="P518">
        <v>0.36</v>
      </c>
      <c r="Q518">
        <v>5.76</v>
      </c>
      <c r="R518">
        <v>7</v>
      </c>
      <c r="S518">
        <v>4.6666666666666599</v>
      </c>
      <c r="T518">
        <v>4.8</v>
      </c>
      <c r="U518">
        <v>4.8</v>
      </c>
      <c r="V518">
        <v>10</v>
      </c>
      <c r="W518">
        <v>0</v>
      </c>
      <c r="Y518" s="5" t="str">
        <f t="shared" si="8"/>
        <v>2019-Chris Thompson</v>
      </c>
    </row>
    <row r="519" spans="1:25" ht="19" x14ac:dyDescent="0.25">
      <c r="A519">
        <v>4496</v>
      </c>
      <c r="B519">
        <v>2019</v>
      </c>
      <c r="C519" t="s">
        <v>463</v>
      </c>
      <c r="D519" t="s">
        <v>749</v>
      </c>
      <c r="E519">
        <v>23</v>
      </c>
      <c r="F519" t="s">
        <v>886</v>
      </c>
      <c r="G519" t="s">
        <v>17</v>
      </c>
      <c r="H519" t="s">
        <v>606</v>
      </c>
      <c r="I519" t="s">
        <v>606</v>
      </c>
      <c r="J519">
        <v>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0</v>
      </c>
      <c r="Y519" s="5" t="str">
        <f t="shared" si="8"/>
        <v>2019-Craig Reynolds</v>
      </c>
    </row>
    <row r="520" spans="1:25" ht="19" x14ac:dyDescent="0.25">
      <c r="A520">
        <v>11238</v>
      </c>
      <c r="B520">
        <v>2019</v>
      </c>
      <c r="C520" t="s">
        <v>153</v>
      </c>
      <c r="D520" t="s">
        <v>891</v>
      </c>
      <c r="E520">
        <v>22</v>
      </c>
      <c r="F520" t="s">
        <v>886</v>
      </c>
      <c r="G520" t="s">
        <v>17</v>
      </c>
      <c r="H520" t="s">
        <v>606</v>
      </c>
      <c r="I520" t="s">
        <v>606</v>
      </c>
      <c r="J520">
        <v>5</v>
      </c>
      <c r="K520">
        <v>1</v>
      </c>
      <c r="L520">
        <v>2</v>
      </c>
      <c r="M520">
        <v>0.4</v>
      </c>
      <c r="N520">
        <v>6.4</v>
      </c>
      <c r="O520">
        <v>2</v>
      </c>
      <c r="P520">
        <v>0.4</v>
      </c>
      <c r="Q520">
        <v>6.4</v>
      </c>
      <c r="R520">
        <v>1</v>
      </c>
      <c r="S520">
        <v>2</v>
      </c>
      <c r="T520">
        <v>0</v>
      </c>
      <c r="U520">
        <v>0</v>
      </c>
      <c r="V520">
        <v>0</v>
      </c>
      <c r="W520">
        <v>0</v>
      </c>
      <c r="Y520" s="5" t="str">
        <f t="shared" si="8"/>
        <v>2019-Derrius Guice</v>
      </c>
    </row>
    <row r="521" spans="1:25" ht="19" x14ac:dyDescent="0.25">
      <c r="A521">
        <v>11243</v>
      </c>
      <c r="B521">
        <v>2019</v>
      </c>
      <c r="C521" t="s">
        <v>269</v>
      </c>
      <c r="D521" t="s">
        <v>892</v>
      </c>
      <c r="E521">
        <v>26</v>
      </c>
      <c r="F521" t="s">
        <v>886</v>
      </c>
      <c r="G521" t="s">
        <v>17</v>
      </c>
      <c r="H521" t="s">
        <v>606</v>
      </c>
      <c r="I521" t="s">
        <v>606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3</v>
      </c>
      <c r="S521">
        <v>0.5</v>
      </c>
      <c r="T521">
        <v>0</v>
      </c>
      <c r="U521">
        <v>0</v>
      </c>
      <c r="V521">
        <v>10</v>
      </c>
      <c r="W521">
        <v>0</v>
      </c>
      <c r="Y521" s="5" t="str">
        <f t="shared" si="8"/>
        <v>2019-Josh Ferguson</v>
      </c>
    </row>
    <row r="522" spans="1:25" ht="19" x14ac:dyDescent="0.25">
      <c r="A522">
        <v>6361</v>
      </c>
      <c r="B522">
        <v>2019</v>
      </c>
      <c r="C522" t="s">
        <v>393</v>
      </c>
      <c r="D522" t="s">
        <v>666</v>
      </c>
      <c r="E522">
        <v>27</v>
      </c>
      <c r="F522" t="s">
        <v>886</v>
      </c>
      <c r="G522" t="s">
        <v>705</v>
      </c>
      <c r="H522" t="s">
        <v>606</v>
      </c>
      <c r="I522" t="s">
        <v>606</v>
      </c>
      <c r="J522">
        <v>10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5</v>
      </c>
      <c r="S522">
        <v>0</v>
      </c>
      <c r="T522">
        <v>0</v>
      </c>
      <c r="U522">
        <v>0</v>
      </c>
      <c r="V522">
        <v>8</v>
      </c>
      <c r="W522">
        <v>1</v>
      </c>
      <c r="Y522" s="5" t="str">
        <f t="shared" si="8"/>
        <v>2019-Michael Burton</v>
      </c>
    </row>
    <row r="523" spans="1:25" ht="19" x14ac:dyDescent="0.25">
      <c r="A523">
        <v>7773</v>
      </c>
      <c r="B523">
        <v>2019</v>
      </c>
      <c r="C523" t="s">
        <v>178</v>
      </c>
      <c r="D523" t="s">
        <v>851</v>
      </c>
      <c r="E523">
        <v>25</v>
      </c>
      <c r="F523" t="s">
        <v>886</v>
      </c>
      <c r="G523" t="s">
        <v>17</v>
      </c>
      <c r="H523" t="s">
        <v>606</v>
      </c>
      <c r="I523" t="s">
        <v>606</v>
      </c>
      <c r="J523">
        <v>15</v>
      </c>
      <c r="K523">
        <v>0</v>
      </c>
      <c r="L523">
        <v>1</v>
      </c>
      <c r="M523">
        <v>7.0000000000000007E-2</v>
      </c>
      <c r="N523">
        <v>1.1200000000000001</v>
      </c>
      <c r="O523">
        <v>1</v>
      </c>
      <c r="P523">
        <v>7.0000000000000007E-2</v>
      </c>
      <c r="Q523">
        <v>1.1200000000000001</v>
      </c>
      <c r="R523">
        <v>4</v>
      </c>
      <c r="S523">
        <v>3</v>
      </c>
      <c r="T523">
        <v>4</v>
      </c>
      <c r="U523">
        <v>4</v>
      </c>
      <c r="V523">
        <v>16</v>
      </c>
      <c r="W523">
        <v>6</v>
      </c>
      <c r="Y523" s="5" t="str">
        <f t="shared" si="8"/>
        <v>2019-Wendell Smallwood</v>
      </c>
    </row>
    <row r="524" spans="1:25" ht="19" x14ac:dyDescent="0.25">
      <c r="A524">
        <v>3345</v>
      </c>
      <c r="B524">
        <v>2018</v>
      </c>
      <c r="C524" t="s">
        <v>89</v>
      </c>
      <c r="D524" t="s">
        <v>707</v>
      </c>
      <c r="E524">
        <v>33</v>
      </c>
      <c r="F524" t="s">
        <v>886</v>
      </c>
      <c r="G524" t="s">
        <v>17</v>
      </c>
      <c r="H524" t="s">
        <v>606</v>
      </c>
      <c r="I524" t="s">
        <v>606</v>
      </c>
      <c r="J524">
        <v>16</v>
      </c>
      <c r="K524">
        <v>16</v>
      </c>
      <c r="L524">
        <v>6</v>
      </c>
      <c r="M524">
        <v>0.38</v>
      </c>
      <c r="N524">
        <v>6.08</v>
      </c>
      <c r="O524">
        <v>6</v>
      </c>
      <c r="P524">
        <v>0.38</v>
      </c>
      <c r="Q524">
        <v>6.08</v>
      </c>
      <c r="R524">
        <v>11</v>
      </c>
      <c r="S524">
        <v>1.6666666666666601</v>
      </c>
      <c r="T524">
        <v>4</v>
      </c>
      <c r="U524">
        <v>4</v>
      </c>
      <c r="V524">
        <v>4</v>
      </c>
      <c r="W524">
        <v>1</v>
      </c>
      <c r="Y524" s="5" t="str">
        <f t="shared" si="8"/>
        <v>2018-Adrian Peterson</v>
      </c>
    </row>
    <row r="525" spans="1:25" ht="19" x14ac:dyDescent="0.25">
      <c r="A525">
        <v>13313</v>
      </c>
      <c r="B525">
        <v>2018</v>
      </c>
      <c r="C525" t="s">
        <v>532</v>
      </c>
      <c r="D525" t="s">
        <v>893</v>
      </c>
      <c r="E525">
        <v>24</v>
      </c>
      <c r="F525" t="s">
        <v>886</v>
      </c>
      <c r="G525" t="s">
        <v>17</v>
      </c>
      <c r="H525" t="s">
        <v>606</v>
      </c>
      <c r="I525" t="s">
        <v>606</v>
      </c>
      <c r="J525">
        <v>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3</v>
      </c>
      <c r="S525">
        <v>0</v>
      </c>
      <c r="T525">
        <v>0</v>
      </c>
      <c r="U525">
        <v>0</v>
      </c>
      <c r="V525">
        <v>4</v>
      </c>
      <c r="W525">
        <v>0</v>
      </c>
      <c r="Y525" s="5" t="str">
        <f t="shared" si="8"/>
        <v>2018-Byron Marshall</v>
      </c>
    </row>
    <row r="526" spans="1:25" ht="19" x14ac:dyDescent="0.25">
      <c r="A526">
        <v>4498</v>
      </c>
      <c r="B526">
        <v>2018</v>
      </c>
      <c r="C526" t="s">
        <v>157</v>
      </c>
      <c r="D526" t="s">
        <v>748</v>
      </c>
      <c r="E526">
        <v>28</v>
      </c>
      <c r="F526" t="s">
        <v>886</v>
      </c>
      <c r="G526" t="s">
        <v>17</v>
      </c>
      <c r="H526" t="s">
        <v>606</v>
      </c>
      <c r="I526" t="s">
        <v>606</v>
      </c>
      <c r="J526">
        <v>10</v>
      </c>
      <c r="K526">
        <v>0</v>
      </c>
      <c r="L526">
        <v>3</v>
      </c>
      <c r="M526">
        <v>0.3</v>
      </c>
      <c r="N526">
        <v>4.8</v>
      </c>
      <c r="O526">
        <v>3</v>
      </c>
      <c r="P526">
        <v>0.3</v>
      </c>
      <c r="Q526">
        <v>4.8</v>
      </c>
      <c r="R526">
        <v>6</v>
      </c>
      <c r="S526">
        <v>4.6666666666666599</v>
      </c>
      <c r="T526">
        <v>9.6</v>
      </c>
      <c r="U526">
        <v>9.6</v>
      </c>
      <c r="V526">
        <v>10</v>
      </c>
      <c r="W526">
        <v>1</v>
      </c>
      <c r="Y526" s="5" t="str">
        <f t="shared" si="8"/>
        <v>2018-Chris Thompson</v>
      </c>
    </row>
    <row r="527" spans="1:25" ht="19" x14ac:dyDescent="0.25">
      <c r="A527">
        <v>13327</v>
      </c>
      <c r="B527">
        <v>2018</v>
      </c>
      <c r="C527" t="s">
        <v>525</v>
      </c>
      <c r="D527" t="s">
        <v>894</v>
      </c>
      <c r="E527">
        <v>26</v>
      </c>
      <c r="F527" t="s">
        <v>886</v>
      </c>
      <c r="G527" t="s">
        <v>17</v>
      </c>
      <c r="H527" t="s">
        <v>606</v>
      </c>
      <c r="I527" t="s">
        <v>606</v>
      </c>
      <c r="J527">
        <v>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3</v>
      </c>
      <c r="S527">
        <v>3</v>
      </c>
      <c r="T527">
        <v>2.2400000000000002</v>
      </c>
      <c r="U527">
        <v>2.2400000000000002</v>
      </c>
      <c r="V527">
        <v>7</v>
      </c>
      <c r="W527">
        <v>7</v>
      </c>
      <c r="Y527" s="5" t="str">
        <f t="shared" si="8"/>
        <v>2018-Robert Kelley</v>
      </c>
    </row>
    <row r="528" spans="1:25" ht="19" x14ac:dyDescent="0.25">
      <c r="A528">
        <v>2187</v>
      </c>
      <c r="B528">
        <v>2018</v>
      </c>
      <c r="C528" t="s">
        <v>233</v>
      </c>
      <c r="D528" t="s">
        <v>670</v>
      </c>
      <c r="E528">
        <v>23</v>
      </c>
      <c r="F528" t="s">
        <v>886</v>
      </c>
      <c r="G528" t="s">
        <v>17</v>
      </c>
      <c r="H528" t="s">
        <v>606</v>
      </c>
      <c r="I528" t="s">
        <v>606</v>
      </c>
      <c r="J528">
        <v>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2</v>
      </c>
      <c r="S528">
        <v>5</v>
      </c>
      <c r="T528">
        <v>4.96</v>
      </c>
      <c r="U528">
        <v>4.96</v>
      </c>
      <c r="V528">
        <v>16</v>
      </c>
      <c r="W528">
        <v>8</v>
      </c>
      <c r="Y528" s="5" t="str">
        <f t="shared" si="8"/>
        <v>2018-Samaje Perine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 stats</vt:lpstr>
      <vt:lpstr>PFR Receiving</vt:lpstr>
      <vt:lpstr>NGS RYOE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2021-06-19T15:28:20Z</dcterms:created>
  <dcterms:modified xsi:type="dcterms:W3CDTF">2021-06-21T12:06:41Z</dcterms:modified>
</cp:coreProperties>
</file>