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Repos\MSOP\MSOP\extracted_solutions\"/>
    </mc:Choice>
  </mc:AlternateContent>
  <xr:revisionPtr revIDLastSave="0" documentId="13_ncr:1_{4B16128A-5AD8-412E-803F-5B6C5D31BC0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PX" sheetId="1" r:id="rId1"/>
    <sheet name="GRB" sheetId="2" r:id="rId2"/>
    <sheet name="comp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4" l="1"/>
  <c r="F50" i="4"/>
  <c r="E51" i="4"/>
  <c r="F51" i="4"/>
  <c r="E52" i="4"/>
  <c r="F5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AI3" i="3"/>
  <c r="AJ3" i="3"/>
  <c r="AI4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J2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" i="3"/>
  <c r="AC53" i="3"/>
  <c r="AB53" i="3"/>
  <c r="AE3" i="3"/>
  <c r="AF3" i="3"/>
  <c r="AE4" i="3"/>
  <c r="AF4" i="3"/>
  <c r="AE5" i="3"/>
  <c r="AF5" i="3"/>
  <c r="AE6" i="3"/>
  <c r="AF6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F2" i="3"/>
  <c r="AE2" i="3"/>
  <c r="AD3" i="3"/>
  <c r="AD4" i="3"/>
  <c r="AD5" i="3"/>
  <c r="AD6" i="3"/>
  <c r="AD7" i="3"/>
  <c r="AE7" i="3" s="1"/>
  <c r="AE53" i="3" s="1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2" i="3"/>
  <c r="AF7" i="3" l="1"/>
  <c r="AF53" i="3" s="1"/>
</calcChain>
</file>

<file path=xl/sharedStrings.xml><?xml version="1.0" encoding="utf-8"?>
<sst xmlns="http://schemas.openxmlformats.org/spreadsheetml/2006/main" count="1295" uniqueCount="211">
  <si>
    <t>Num</t>
  </si>
  <si>
    <t>Instance</t>
  </si>
  <si>
    <t>Data</t>
  </si>
  <si>
    <t>T</t>
  </si>
  <si>
    <t>P</t>
  </si>
  <si>
    <t>V</t>
  </si>
  <si>
    <t>Sets</t>
  </si>
  <si>
    <t>Nodes</t>
  </si>
  <si>
    <t>Profit</t>
  </si>
  <si>
    <t>Time</t>
  </si>
  <si>
    <t>Status</t>
  </si>
  <si>
    <t>NumNodes</t>
  </si>
  <si>
    <t>BB</t>
  </si>
  <si>
    <t>BBRoot</t>
  </si>
  <si>
    <t>BBRootBefCuts</t>
  </si>
  <si>
    <t>Root Gap</t>
  </si>
  <si>
    <t>Final Gap</t>
  </si>
  <si>
    <t>115rat575_T100_p1_v2</t>
  </si>
  <si>
    <t>115rat575</t>
  </si>
  <si>
    <t>T100</t>
  </si>
  <si>
    <t>p1</t>
  </si>
  <si>
    <t>v2</t>
  </si>
  <si>
    <t>115</t>
  </si>
  <si>
    <t>575</t>
  </si>
  <si>
    <t>Feasible</t>
  </si>
  <si>
    <t>115u574_T80_p2_v2</t>
  </si>
  <si>
    <t>115u574</t>
  </si>
  <si>
    <t>T80</t>
  </si>
  <si>
    <t>p2</t>
  </si>
  <si>
    <t>574</t>
  </si>
  <si>
    <t>11berlin52_T60_p2_v2</t>
  </si>
  <si>
    <t>11berlin52</t>
  </si>
  <si>
    <t>T60</t>
  </si>
  <si>
    <t>11</t>
  </si>
  <si>
    <t>52</t>
  </si>
  <si>
    <t>Optimal</t>
  </si>
  <si>
    <t>11eil51_T60_p2_v2</t>
  </si>
  <si>
    <t>11eil51</t>
  </si>
  <si>
    <t>51</t>
  </si>
  <si>
    <t>131p654_T80_p2_v4</t>
  </si>
  <si>
    <t>131p654</t>
  </si>
  <si>
    <t>v4</t>
  </si>
  <si>
    <t>131</t>
  </si>
  <si>
    <t>654</t>
  </si>
  <si>
    <t>132d657_T60_p1_v4</t>
  </si>
  <si>
    <t>132d657</t>
  </si>
  <si>
    <t>132</t>
  </si>
  <si>
    <t>657</t>
  </si>
  <si>
    <t>145u724_T100_p1_v4</t>
  </si>
  <si>
    <t>145u724</t>
  </si>
  <si>
    <t>145</t>
  </si>
  <si>
    <t>724</t>
  </si>
  <si>
    <t>14st70_T80_p1_v2</t>
  </si>
  <si>
    <t>14st70</t>
  </si>
  <si>
    <t>14</t>
  </si>
  <si>
    <t>70</t>
  </si>
  <si>
    <t>157rat783_T100_p1_v3</t>
  </si>
  <si>
    <t>157rat783</t>
  </si>
  <si>
    <t>v3</t>
  </si>
  <si>
    <t>157</t>
  </si>
  <si>
    <t>783</t>
  </si>
  <si>
    <t>16eil76_T60_p1_v3</t>
  </si>
  <si>
    <t>16eil76</t>
  </si>
  <si>
    <t>16</t>
  </si>
  <si>
    <t>76</t>
  </si>
  <si>
    <t>16pr76_T60_p2_v4</t>
  </si>
  <si>
    <t>16pr76</t>
  </si>
  <si>
    <t>201pr1002_T100_p2_v3</t>
  </si>
  <si>
    <t>201pr1002</t>
  </si>
  <si>
    <t>201</t>
  </si>
  <si>
    <t>1002</t>
  </si>
  <si>
    <t>20kroA100_T100_p1_v4</t>
  </si>
  <si>
    <t>20kroA100</t>
  </si>
  <si>
    <t>20</t>
  </si>
  <si>
    <t>100</t>
  </si>
  <si>
    <t>20kroB100_T60_p2_v3</t>
  </si>
  <si>
    <t>20kroB100</t>
  </si>
  <si>
    <t>20kroC100_T100_p1_v3</t>
  </si>
  <si>
    <t>20kroC100</t>
  </si>
  <si>
    <t>20kroD100_T100_p2_v3</t>
  </si>
  <si>
    <t>20kroD100</t>
  </si>
  <si>
    <t>20kroE100_T60_p2_v3</t>
  </si>
  <si>
    <t>20kroE100</t>
  </si>
  <si>
    <t>20rat99_T80_p1_v3</t>
  </si>
  <si>
    <t>20rat99</t>
  </si>
  <si>
    <t>99</t>
  </si>
  <si>
    <t>20rd100_T60_p2_v2</t>
  </si>
  <si>
    <t>20rd100</t>
  </si>
  <si>
    <t>212u1060_T60_p1_v4</t>
  </si>
  <si>
    <t>212u1060</t>
  </si>
  <si>
    <t>212</t>
  </si>
  <si>
    <t>1060</t>
  </si>
  <si>
    <t>217vm1084_T100_p1_v2</t>
  </si>
  <si>
    <t>217vm1084</t>
  </si>
  <si>
    <t>217</t>
  </si>
  <si>
    <t>1084</t>
  </si>
  <si>
    <t>21eil101_T80_p2_v2</t>
  </si>
  <si>
    <t>21eil101</t>
  </si>
  <si>
    <t>21</t>
  </si>
  <si>
    <t>101</t>
  </si>
  <si>
    <t>21lin105_T100_p1_v3</t>
  </si>
  <si>
    <t>21lin105</t>
  </si>
  <si>
    <t>105</t>
  </si>
  <si>
    <t>22pr107_T80_p2_v2</t>
  </si>
  <si>
    <t>22pr107</t>
  </si>
  <si>
    <t>22</t>
  </si>
  <si>
    <t>107</t>
  </si>
  <si>
    <t>25pr124_T100_p1_v3</t>
  </si>
  <si>
    <t>25pr124</t>
  </si>
  <si>
    <t>25</t>
  </si>
  <si>
    <t>124</t>
  </si>
  <si>
    <t>26bier127_T80_p1_v2</t>
  </si>
  <si>
    <t>26bier127</t>
  </si>
  <si>
    <t>26</t>
  </si>
  <si>
    <t>127</t>
  </si>
  <si>
    <t>26ch130_T60_p2_v3</t>
  </si>
  <si>
    <t>26ch130</t>
  </si>
  <si>
    <t>130</t>
  </si>
  <si>
    <t>28pr136_T60_p1_v4</t>
  </si>
  <si>
    <t>28pr136</t>
  </si>
  <si>
    <t>28</t>
  </si>
  <si>
    <t>136</t>
  </si>
  <si>
    <t>29pr144_T80_p2_v2</t>
  </si>
  <si>
    <t>29pr144</t>
  </si>
  <si>
    <t>29</t>
  </si>
  <si>
    <t>144</t>
  </si>
  <si>
    <t>30ch150_T100_p2_v4</t>
  </si>
  <si>
    <t>30ch150</t>
  </si>
  <si>
    <t>30</t>
  </si>
  <si>
    <t>150</t>
  </si>
  <si>
    <t>30kroA150_T80_p2_v3</t>
  </si>
  <si>
    <t>30kroA150</t>
  </si>
  <si>
    <t>30kroB150_T80_p1_v2</t>
  </si>
  <si>
    <t>30kroB150</t>
  </si>
  <si>
    <t>31pr152_T100_p1_v4</t>
  </si>
  <si>
    <t>31pr152</t>
  </si>
  <si>
    <t>31</t>
  </si>
  <si>
    <t>152</t>
  </si>
  <si>
    <t>32u159_T100_p2_v4</t>
  </si>
  <si>
    <t>32u159</t>
  </si>
  <si>
    <t>32</t>
  </si>
  <si>
    <t>159</t>
  </si>
  <si>
    <t>39rat195_T100_p2_v2</t>
  </si>
  <si>
    <t>39rat195</t>
  </si>
  <si>
    <t>39</t>
  </si>
  <si>
    <t>195</t>
  </si>
  <si>
    <t>40d198_T60_p1_v2</t>
  </si>
  <si>
    <t>40d198</t>
  </si>
  <si>
    <t>40</t>
  </si>
  <si>
    <t>198</t>
  </si>
  <si>
    <t>40kroa200_T80_p1_v2</t>
  </si>
  <si>
    <t>40kroa200</t>
  </si>
  <si>
    <t>200</t>
  </si>
  <si>
    <t>40krob200_T100_p2_v3</t>
  </si>
  <si>
    <t>40krob200</t>
  </si>
  <si>
    <t>45ts225_T80_p1_v4</t>
  </si>
  <si>
    <t>45ts225</t>
  </si>
  <si>
    <t>45</t>
  </si>
  <si>
    <t>225</t>
  </si>
  <si>
    <t>45tsp225_T80_p1_v2</t>
  </si>
  <si>
    <t>45tsp225</t>
  </si>
  <si>
    <t>46pr226_T60_p2_v3</t>
  </si>
  <si>
    <t>46pr226</t>
  </si>
  <si>
    <t>46</t>
  </si>
  <si>
    <t>226</t>
  </si>
  <si>
    <t>53gil262_T60_p2_v4</t>
  </si>
  <si>
    <t>53gil262</t>
  </si>
  <si>
    <t>53</t>
  </si>
  <si>
    <t>262</t>
  </si>
  <si>
    <t>53pr264_T80_p1_v3</t>
  </si>
  <si>
    <t>53pr264</t>
  </si>
  <si>
    <t>264</t>
  </si>
  <si>
    <t>56a280_T60_p1_v4</t>
  </si>
  <si>
    <t>56a280</t>
  </si>
  <si>
    <t>56</t>
  </si>
  <si>
    <t>280</t>
  </si>
  <si>
    <t>60pr299_T80_p2_v3</t>
  </si>
  <si>
    <t>60pr299</t>
  </si>
  <si>
    <t>60</t>
  </si>
  <si>
    <t>299</t>
  </si>
  <si>
    <t>64lin318_T80_p1_v4</t>
  </si>
  <si>
    <t>64lin318</t>
  </si>
  <si>
    <t>64</t>
  </si>
  <si>
    <t>318</t>
  </si>
  <si>
    <t>80rd400_T60_p2_v4</t>
  </si>
  <si>
    <t>80rd400</t>
  </si>
  <si>
    <t>80</t>
  </si>
  <si>
    <t>400</t>
  </si>
  <si>
    <t>84fl417_T100_p1_v2</t>
  </si>
  <si>
    <t>84fl417</t>
  </si>
  <si>
    <t>84</t>
  </si>
  <si>
    <t>417</t>
  </si>
  <si>
    <t>88pr439_T100_p2_v2</t>
  </si>
  <si>
    <t>88pr439</t>
  </si>
  <si>
    <t>88</t>
  </si>
  <si>
    <t>439</t>
  </si>
  <si>
    <t>89pcb442_T80_p2_v3</t>
  </si>
  <si>
    <t>89pcb442</t>
  </si>
  <si>
    <t>89</t>
  </si>
  <si>
    <t>442</t>
  </si>
  <si>
    <t>99d493_T100_p2_v3</t>
  </si>
  <si>
    <t>99d493</t>
  </si>
  <si>
    <t>493</t>
  </si>
  <si>
    <t>MaxProf</t>
  </si>
  <si>
    <t>BestGRB</t>
  </si>
  <si>
    <t>BesCPX</t>
  </si>
  <si>
    <t>GapGRBSolFromBest</t>
  </si>
  <si>
    <t>GapCPXSolFromBest</t>
  </si>
  <si>
    <t>GRB_BB_DifFromBest</t>
  </si>
  <si>
    <t>MLS</t>
  </si>
  <si>
    <t>GRB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</si>
</sst>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workbookViewId="0">
      <selection activeCell="I1" sqref="I1:Q1048576"/>
    </sheetView>
  </sheetViews>
  <sheetFormatPr defaultRowHeight="15" x14ac:dyDescent="0.25"/>
  <cols>
    <col min="2" max="2" width="20.7109375" bestFit="1" customWidth="1"/>
    <col min="3" max="3" width="20.7109375" customWidth="1"/>
    <col min="12" max="12" width="11" bestFit="1" customWidth="1"/>
    <col min="15" max="15" width="14.42578125" bestFit="1" customWidth="1"/>
    <col min="16" max="16" width="14.42578125" customWidth="1"/>
    <col min="17" max="17" width="12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11</v>
      </c>
      <c r="J2">
        <v>10801.521767599999</v>
      </c>
      <c r="K2" t="s">
        <v>24</v>
      </c>
      <c r="L2">
        <v>0</v>
      </c>
      <c r="M2">
        <v>574</v>
      </c>
      <c r="N2">
        <v>0</v>
      </c>
      <c r="O2">
        <v>0</v>
      </c>
      <c r="P2" s="1">
        <v>-100</v>
      </c>
      <c r="Q2" s="1">
        <v>5118.181818181818</v>
      </c>
    </row>
    <row r="3" spans="1:17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21</v>
      </c>
      <c r="G3" t="s">
        <v>22</v>
      </c>
      <c r="H3" t="s">
        <v>29</v>
      </c>
      <c r="I3">
        <v>538</v>
      </c>
      <c r="J3">
        <v>10801.3400179</v>
      </c>
      <c r="K3" t="s">
        <v>24</v>
      </c>
      <c r="L3">
        <v>0</v>
      </c>
      <c r="M3">
        <v>28957</v>
      </c>
      <c r="N3">
        <v>0</v>
      </c>
      <c r="O3">
        <v>0</v>
      </c>
      <c r="P3" s="1">
        <v>-100</v>
      </c>
      <c r="Q3" s="1">
        <v>5282.3420074349442</v>
      </c>
    </row>
    <row r="4" spans="1:17" x14ac:dyDescent="0.25">
      <c r="A4">
        <v>3</v>
      </c>
      <c r="B4" t="s">
        <v>30</v>
      </c>
      <c r="C4" t="s">
        <v>31</v>
      </c>
      <c r="D4" t="s">
        <v>32</v>
      </c>
      <c r="E4" t="s">
        <v>28</v>
      </c>
      <c r="F4" t="s">
        <v>21</v>
      </c>
      <c r="G4" t="s">
        <v>33</v>
      </c>
      <c r="H4" t="s">
        <v>34</v>
      </c>
      <c r="I4">
        <v>2023</v>
      </c>
      <c r="J4">
        <v>104.87462499999999</v>
      </c>
      <c r="K4" t="s">
        <v>35</v>
      </c>
      <c r="L4">
        <v>3107</v>
      </c>
      <c r="M4">
        <v>2023</v>
      </c>
      <c r="N4">
        <v>2253.746092951139</v>
      </c>
      <c r="O4">
        <v>2366.319412796799</v>
      </c>
      <c r="P4" s="1">
        <v>11.406134105345471</v>
      </c>
      <c r="Q4" s="1">
        <v>0</v>
      </c>
    </row>
    <row r="5" spans="1:17" x14ac:dyDescent="0.25">
      <c r="A5">
        <v>4</v>
      </c>
      <c r="B5" t="s">
        <v>36</v>
      </c>
      <c r="C5" t="s">
        <v>37</v>
      </c>
      <c r="D5" t="s">
        <v>32</v>
      </c>
      <c r="E5" t="s">
        <v>28</v>
      </c>
      <c r="F5" t="s">
        <v>21</v>
      </c>
      <c r="G5" t="s">
        <v>33</v>
      </c>
      <c r="H5" t="s">
        <v>38</v>
      </c>
      <c r="I5">
        <v>1466</v>
      </c>
      <c r="J5">
        <v>555.98731499999997</v>
      </c>
      <c r="K5" t="s">
        <v>35</v>
      </c>
      <c r="L5">
        <v>29052</v>
      </c>
      <c r="M5">
        <v>1466</v>
      </c>
      <c r="N5">
        <v>1833.9012343118379</v>
      </c>
      <c r="O5">
        <v>2002.3427353551569</v>
      </c>
      <c r="P5" s="1">
        <v>25.09558214951149</v>
      </c>
      <c r="Q5" s="1">
        <v>0</v>
      </c>
    </row>
    <row r="6" spans="1:17" x14ac:dyDescent="0.25">
      <c r="A6">
        <v>5</v>
      </c>
      <c r="B6" t="s">
        <v>39</v>
      </c>
      <c r="C6" t="s">
        <v>40</v>
      </c>
      <c r="D6" t="s">
        <v>27</v>
      </c>
      <c r="E6" t="s">
        <v>28</v>
      </c>
      <c r="F6" t="s">
        <v>41</v>
      </c>
      <c r="G6" t="s">
        <v>42</v>
      </c>
      <c r="H6" t="s">
        <v>43</v>
      </c>
      <c r="I6">
        <v>0</v>
      </c>
      <c r="J6">
        <v>10801.3400179</v>
      </c>
      <c r="K6" t="s">
        <v>24</v>
      </c>
      <c r="L6">
        <v>0</v>
      </c>
      <c r="M6">
        <v>28957</v>
      </c>
      <c r="N6">
        <v>0</v>
      </c>
      <c r="O6">
        <v>0</v>
      </c>
      <c r="P6" s="1"/>
      <c r="Q6" s="1"/>
    </row>
    <row r="7" spans="1:17" x14ac:dyDescent="0.25">
      <c r="A7">
        <v>6</v>
      </c>
      <c r="B7" t="s">
        <v>44</v>
      </c>
      <c r="C7" t="s">
        <v>45</v>
      </c>
      <c r="D7" t="s">
        <v>32</v>
      </c>
      <c r="E7" t="s">
        <v>20</v>
      </c>
      <c r="F7" t="s">
        <v>41</v>
      </c>
      <c r="G7" t="s">
        <v>46</v>
      </c>
      <c r="H7" t="s">
        <v>47</v>
      </c>
      <c r="I7">
        <v>0</v>
      </c>
      <c r="J7">
        <v>0</v>
      </c>
      <c r="L7">
        <v>0</v>
      </c>
      <c r="M7">
        <v>0</v>
      </c>
      <c r="N7">
        <v>0</v>
      </c>
      <c r="O7">
        <v>0</v>
      </c>
      <c r="P7" s="1"/>
      <c r="Q7" s="1"/>
    </row>
    <row r="8" spans="1:17" x14ac:dyDescent="0.25">
      <c r="A8">
        <v>7</v>
      </c>
      <c r="B8" t="s">
        <v>48</v>
      </c>
      <c r="C8" t="s">
        <v>49</v>
      </c>
      <c r="D8" t="s">
        <v>19</v>
      </c>
      <c r="E8" t="s">
        <v>20</v>
      </c>
      <c r="F8" t="s">
        <v>41</v>
      </c>
      <c r="G8" t="s">
        <v>50</v>
      </c>
      <c r="H8" t="s">
        <v>51</v>
      </c>
      <c r="I8">
        <v>0</v>
      </c>
      <c r="J8">
        <v>10801.521767599999</v>
      </c>
      <c r="K8" t="s">
        <v>24</v>
      </c>
      <c r="L8">
        <v>0</v>
      </c>
      <c r="M8">
        <v>574</v>
      </c>
      <c r="N8">
        <v>0</v>
      </c>
      <c r="O8">
        <v>0</v>
      </c>
      <c r="P8" s="1"/>
      <c r="Q8" s="1"/>
    </row>
    <row r="9" spans="1:17" x14ac:dyDescent="0.25">
      <c r="A9">
        <v>8</v>
      </c>
      <c r="B9" t="s">
        <v>52</v>
      </c>
      <c r="C9" t="s">
        <v>53</v>
      </c>
      <c r="D9" t="s">
        <v>27</v>
      </c>
      <c r="E9" t="s">
        <v>20</v>
      </c>
      <c r="F9" t="s">
        <v>21</v>
      </c>
      <c r="G9" t="s">
        <v>54</v>
      </c>
      <c r="H9" t="s">
        <v>55</v>
      </c>
      <c r="I9">
        <v>43</v>
      </c>
      <c r="J9">
        <v>10800.0649247</v>
      </c>
      <c r="K9" t="s">
        <v>24</v>
      </c>
      <c r="L9">
        <v>54666</v>
      </c>
      <c r="M9">
        <v>59.266349259527317</v>
      </c>
      <c r="N9">
        <v>64.851451730362271</v>
      </c>
      <c r="O9">
        <v>67.220977264402705</v>
      </c>
      <c r="P9" s="1">
        <v>50.817329605493647</v>
      </c>
      <c r="Q9" s="1">
        <v>37.828719208203061</v>
      </c>
    </row>
    <row r="10" spans="1:17" x14ac:dyDescent="0.25">
      <c r="A10">
        <v>9</v>
      </c>
      <c r="B10" t="s">
        <v>56</v>
      </c>
      <c r="C10" t="s">
        <v>57</v>
      </c>
      <c r="D10" t="s">
        <v>19</v>
      </c>
      <c r="E10" t="s">
        <v>20</v>
      </c>
      <c r="F10" t="s">
        <v>58</v>
      </c>
      <c r="G10" t="s">
        <v>59</v>
      </c>
      <c r="H10" t="s">
        <v>60</v>
      </c>
      <c r="I10">
        <v>17</v>
      </c>
      <c r="J10">
        <v>10802.745031099999</v>
      </c>
      <c r="K10" t="s">
        <v>24</v>
      </c>
      <c r="L10">
        <v>0</v>
      </c>
      <c r="M10">
        <v>782</v>
      </c>
      <c r="N10">
        <v>0</v>
      </c>
      <c r="O10">
        <v>0</v>
      </c>
      <c r="P10" s="1">
        <v>-100</v>
      </c>
      <c r="Q10" s="1">
        <v>4500</v>
      </c>
    </row>
    <row r="11" spans="1:17" x14ac:dyDescent="0.25">
      <c r="A11">
        <v>10</v>
      </c>
      <c r="B11" t="s">
        <v>61</v>
      </c>
      <c r="C11" t="s">
        <v>62</v>
      </c>
      <c r="D11" t="s">
        <v>32</v>
      </c>
      <c r="E11" t="s">
        <v>20</v>
      </c>
      <c r="F11" t="s">
        <v>58</v>
      </c>
      <c r="G11" t="s">
        <v>63</v>
      </c>
      <c r="H11" t="s">
        <v>64</v>
      </c>
      <c r="I11">
        <v>34</v>
      </c>
      <c r="J11">
        <v>1138.113916</v>
      </c>
      <c r="K11" t="s">
        <v>35</v>
      </c>
      <c r="L11">
        <v>37848</v>
      </c>
      <c r="M11">
        <v>34</v>
      </c>
      <c r="N11">
        <v>46.999177981889353</v>
      </c>
      <c r="O11">
        <v>53.223728356220683</v>
      </c>
      <c r="P11" s="1">
        <v>38.232876417321613</v>
      </c>
      <c r="Q11" s="1">
        <v>0</v>
      </c>
    </row>
    <row r="12" spans="1:17" x14ac:dyDescent="0.25">
      <c r="A12">
        <v>11</v>
      </c>
      <c r="B12" t="s">
        <v>65</v>
      </c>
      <c r="C12" t="s">
        <v>66</v>
      </c>
      <c r="D12" t="s">
        <v>32</v>
      </c>
      <c r="E12" t="s">
        <v>28</v>
      </c>
      <c r="F12" t="s">
        <v>41</v>
      </c>
      <c r="G12" t="s">
        <v>63</v>
      </c>
      <c r="H12" t="s">
        <v>64</v>
      </c>
      <c r="I12">
        <v>736</v>
      </c>
      <c r="J12">
        <v>30.2276855</v>
      </c>
      <c r="K12" t="s">
        <v>35</v>
      </c>
      <c r="L12">
        <v>137</v>
      </c>
      <c r="M12">
        <v>736</v>
      </c>
      <c r="N12">
        <v>1859.9970770568329</v>
      </c>
      <c r="O12">
        <v>2751.8498929488942</v>
      </c>
      <c r="P12" s="1">
        <v>152.71699416533059</v>
      </c>
      <c r="Q12" s="1">
        <v>0</v>
      </c>
    </row>
    <row r="13" spans="1:17" x14ac:dyDescent="0.25">
      <c r="A13">
        <v>12</v>
      </c>
      <c r="B13" t="s">
        <v>67</v>
      </c>
      <c r="C13" t="s">
        <v>68</v>
      </c>
      <c r="D13" t="s">
        <v>19</v>
      </c>
      <c r="E13" t="s">
        <v>28</v>
      </c>
      <c r="F13" t="s">
        <v>58</v>
      </c>
      <c r="G13" t="s">
        <v>69</v>
      </c>
      <c r="H13" t="s">
        <v>70</v>
      </c>
      <c r="I13">
        <v>887</v>
      </c>
      <c r="J13">
        <v>10801.637726499999</v>
      </c>
      <c r="K13" t="s">
        <v>24</v>
      </c>
      <c r="L13">
        <v>0</v>
      </c>
      <c r="M13">
        <v>50583</v>
      </c>
      <c r="N13">
        <v>0</v>
      </c>
      <c r="O13">
        <v>0</v>
      </c>
      <c r="P13" s="1">
        <v>-100</v>
      </c>
      <c r="Q13" s="1">
        <v>5602.7057497181513</v>
      </c>
    </row>
    <row r="14" spans="1:17" x14ac:dyDescent="0.25">
      <c r="A14">
        <v>13</v>
      </c>
      <c r="B14" t="s">
        <v>71</v>
      </c>
      <c r="C14" t="s">
        <v>72</v>
      </c>
      <c r="D14" t="s">
        <v>19</v>
      </c>
      <c r="E14" t="s">
        <v>20</v>
      </c>
      <c r="F14" t="s">
        <v>41</v>
      </c>
      <c r="G14" t="s">
        <v>73</v>
      </c>
      <c r="H14" t="s">
        <v>74</v>
      </c>
      <c r="I14">
        <v>53</v>
      </c>
      <c r="J14">
        <v>10800.0711746</v>
      </c>
      <c r="K14" t="s">
        <v>24</v>
      </c>
      <c r="L14">
        <v>20982</v>
      </c>
      <c r="M14">
        <v>77.125933645572729</v>
      </c>
      <c r="N14">
        <v>83.70223281004246</v>
      </c>
      <c r="O14">
        <v>95.393987070522286</v>
      </c>
      <c r="P14" s="1">
        <v>57.928741151023509</v>
      </c>
      <c r="Q14" s="1">
        <v>45.52062951994855</v>
      </c>
    </row>
    <row r="15" spans="1:17" x14ac:dyDescent="0.25">
      <c r="A15">
        <v>14</v>
      </c>
      <c r="B15" t="s">
        <v>75</v>
      </c>
      <c r="C15" t="s">
        <v>76</v>
      </c>
      <c r="D15" t="s">
        <v>32</v>
      </c>
      <c r="E15" t="s">
        <v>28</v>
      </c>
      <c r="F15" t="s">
        <v>58</v>
      </c>
      <c r="G15" t="s">
        <v>73</v>
      </c>
      <c r="H15" t="s">
        <v>74</v>
      </c>
      <c r="I15">
        <v>1927</v>
      </c>
      <c r="J15">
        <v>10800.023503500001</v>
      </c>
      <c r="K15" t="s">
        <v>24</v>
      </c>
      <c r="L15">
        <v>43773</v>
      </c>
      <c r="M15">
        <v>2656.1284799617279</v>
      </c>
      <c r="N15">
        <v>3042.495733913262</v>
      </c>
      <c r="O15">
        <v>3562.901704525113</v>
      </c>
      <c r="P15" s="1">
        <v>57.887687281435497</v>
      </c>
      <c r="Q15" s="1">
        <v>37.837492473364208</v>
      </c>
    </row>
    <row r="16" spans="1:17" x14ac:dyDescent="0.25">
      <c r="A16">
        <v>15</v>
      </c>
      <c r="B16" t="s">
        <v>77</v>
      </c>
      <c r="C16" t="s">
        <v>78</v>
      </c>
      <c r="D16" t="s">
        <v>19</v>
      </c>
      <c r="E16" t="s">
        <v>20</v>
      </c>
      <c r="F16" t="s">
        <v>58</v>
      </c>
      <c r="G16" t="s">
        <v>73</v>
      </c>
      <c r="H16" t="s">
        <v>74</v>
      </c>
      <c r="I16">
        <v>59</v>
      </c>
      <c r="J16">
        <v>10800.047972799999</v>
      </c>
      <c r="K16" t="s">
        <v>24</v>
      </c>
      <c r="L16">
        <v>25321</v>
      </c>
      <c r="M16">
        <v>82.078327458997293</v>
      </c>
      <c r="N16">
        <v>91.434539899316974</v>
      </c>
      <c r="O16">
        <v>99</v>
      </c>
      <c r="P16" s="1">
        <v>54.973796439520292</v>
      </c>
      <c r="Q16" s="1">
        <v>39.115809252537787</v>
      </c>
    </row>
    <row r="17" spans="1:17" x14ac:dyDescent="0.25">
      <c r="A17">
        <v>16</v>
      </c>
      <c r="B17" t="s">
        <v>79</v>
      </c>
      <c r="C17" t="s">
        <v>80</v>
      </c>
      <c r="D17" t="s">
        <v>19</v>
      </c>
      <c r="E17" t="s">
        <v>28</v>
      </c>
      <c r="F17" t="s">
        <v>58</v>
      </c>
      <c r="G17" t="s">
        <v>73</v>
      </c>
      <c r="H17" t="s">
        <v>74</v>
      </c>
      <c r="I17">
        <v>2739</v>
      </c>
      <c r="J17">
        <v>10800.044992900001</v>
      </c>
      <c r="K17" t="s">
        <v>24</v>
      </c>
      <c r="L17">
        <v>41837</v>
      </c>
      <c r="M17">
        <v>4364.8994368582134</v>
      </c>
      <c r="N17">
        <v>4698.5547092553397</v>
      </c>
      <c r="O17">
        <v>5008</v>
      </c>
      <c r="P17" s="1">
        <v>71.542705704831675</v>
      </c>
      <c r="Q17" s="1">
        <v>59.361060126258238</v>
      </c>
    </row>
    <row r="18" spans="1:17" x14ac:dyDescent="0.25">
      <c r="A18">
        <v>17</v>
      </c>
      <c r="B18" t="s">
        <v>81</v>
      </c>
      <c r="C18" t="s">
        <v>82</v>
      </c>
      <c r="D18" t="s">
        <v>32</v>
      </c>
      <c r="E18" t="s">
        <v>28</v>
      </c>
      <c r="F18" t="s">
        <v>58</v>
      </c>
      <c r="G18" t="s">
        <v>73</v>
      </c>
      <c r="H18" t="s">
        <v>74</v>
      </c>
      <c r="I18">
        <v>2098</v>
      </c>
      <c r="J18">
        <v>10800.040203799999</v>
      </c>
      <c r="K18" t="s">
        <v>24</v>
      </c>
      <c r="L18">
        <v>37431</v>
      </c>
      <c r="M18">
        <v>2558.060835112276</v>
      </c>
      <c r="N18">
        <v>2914.0223339519821</v>
      </c>
      <c r="O18">
        <v>3055.0227854227019</v>
      </c>
      <c r="P18" s="1">
        <v>38.895249473402373</v>
      </c>
      <c r="Q18" s="1">
        <v>21.928543141671859</v>
      </c>
    </row>
    <row r="19" spans="1:17" x14ac:dyDescent="0.25">
      <c r="A19">
        <v>18</v>
      </c>
      <c r="B19" t="s">
        <v>83</v>
      </c>
      <c r="C19" t="s">
        <v>84</v>
      </c>
      <c r="D19" t="s">
        <v>27</v>
      </c>
      <c r="E19" t="s">
        <v>20</v>
      </c>
      <c r="F19" t="s">
        <v>58</v>
      </c>
      <c r="G19" t="s">
        <v>73</v>
      </c>
      <c r="H19" t="s">
        <v>85</v>
      </c>
      <c r="I19">
        <v>30</v>
      </c>
      <c r="J19">
        <v>10800.305982899999</v>
      </c>
      <c r="K19" t="s">
        <v>24</v>
      </c>
      <c r="L19">
        <v>64742</v>
      </c>
      <c r="M19">
        <v>46.471856250092081</v>
      </c>
      <c r="N19">
        <v>63.605890676792477</v>
      </c>
      <c r="O19">
        <v>70.348713273621584</v>
      </c>
      <c r="P19" s="1">
        <v>112.01963558930829</v>
      </c>
      <c r="Q19" s="1">
        <v>54.906187500306928</v>
      </c>
    </row>
    <row r="20" spans="1:17" x14ac:dyDescent="0.25">
      <c r="A20">
        <v>19</v>
      </c>
      <c r="B20" t="s">
        <v>86</v>
      </c>
      <c r="C20" t="s">
        <v>87</v>
      </c>
      <c r="D20" t="s">
        <v>32</v>
      </c>
      <c r="E20" t="s">
        <v>28</v>
      </c>
      <c r="F20" t="s">
        <v>21</v>
      </c>
      <c r="G20" t="s">
        <v>73</v>
      </c>
      <c r="H20" t="s">
        <v>74</v>
      </c>
      <c r="I20">
        <v>2178</v>
      </c>
      <c r="J20">
        <v>10800.0570281</v>
      </c>
      <c r="K20" t="s">
        <v>24</v>
      </c>
      <c r="L20">
        <v>26225</v>
      </c>
      <c r="M20">
        <v>3314.187869318866</v>
      </c>
      <c r="N20">
        <v>3847.7136316099782</v>
      </c>
      <c r="O20">
        <v>4150.1419192480053</v>
      </c>
      <c r="P20" s="1">
        <v>76.662701175848397</v>
      </c>
      <c r="Q20" s="1">
        <v>52.166568839250047</v>
      </c>
    </row>
    <row r="21" spans="1:17" x14ac:dyDescent="0.25">
      <c r="A21">
        <v>20</v>
      </c>
      <c r="B21" t="s">
        <v>88</v>
      </c>
      <c r="C21" t="s">
        <v>89</v>
      </c>
      <c r="D21" t="s">
        <v>32</v>
      </c>
      <c r="E21" t="s">
        <v>20</v>
      </c>
      <c r="F21" t="s">
        <v>41</v>
      </c>
      <c r="G21" t="s">
        <v>90</v>
      </c>
      <c r="H21" t="s">
        <v>91</v>
      </c>
      <c r="I21">
        <v>0</v>
      </c>
      <c r="J21">
        <v>1138.113916</v>
      </c>
      <c r="K21" t="s">
        <v>35</v>
      </c>
      <c r="L21">
        <v>37848</v>
      </c>
      <c r="M21">
        <v>34</v>
      </c>
      <c r="N21">
        <v>46.999177981889353</v>
      </c>
      <c r="O21">
        <v>53.223728356220683</v>
      </c>
      <c r="P21" s="1"/>
      <c r="Q21" s="1"/>
    </row>
    <row r="22" spans="1:17" x14ac:dyDescent="0.25">
      <c r="A22">
        <v>21</v>
      </c>
      <c r="B22" t="s">
        <v>92</v>
      </c>
      <c r="C22" t="s">
        <v>93</v>
      </c>
      <c r="D22" t="s">
        <v>19</v>
      </c>
      <c r="E22" t="s">
        <v>20</v>
      </c>
      <c r="F22" t="s">
        <v>21</v>
      </c>
      <c r="G22" t="s">
        <v>94</v>
      </c>
      <c r="H22" t="s">
        <v>95</v>
      </c>
      <c r="I22">
        <v>32</v>
      </c>
      <c r="J22">
        <v>10802.334278800001</v>
      </c>
      <c r="K22" t="s">
        <v>24</v>
      </c>
      <c r="L22">
        <v>0</v>
      </c>
      <c r="M22">
        <v>1083</v>
      </c>
      <c r="N22">
        <v>91.434539899316974</v>
      </c>
      <c r="O22">
        <v>99</v>
      </c>
      <c r="P22" s="1">
        <v>185.7329371853655</v>
      </c>
      <c r="Q22" s="1">
        <v>3284.375</v>
      </c>
    </row>
    <row r="23" spans="1:17" x14ac:dyDescent="0.25">
      <c r="A23">
        <v>22</v>
      </c>
      <c r="B23" t="s">
        <v>96</v>
      </c>
      <c r="C23" t="s">
        <v>97</v>
      </c>
      <c r="D23" t="s">
        <v>27</v>
      </c>
      <c r="E23" t="s">
        <v>28</v>
      </c>
      <c r="F23" t="s">
        <v>21</v>
      </c>
      <c r="G23" t="s">
        <v>98</v>
      </c>
      <c r="H23" t="s">
        <v>99</v>
      </c>
      <c r="I23">
        <v>4197</v>
      </c>
      <c r="J23">
        <v>10800.023252200001</v>
      </c>
      <c r="K23" t="s">
        <v>24</v>
      </c>
      <c r="L23">
        <v>25319</v>
      </c>
      <c r="M23">
        <v>4727.5163083174957</v>
      </c>
      <c r="N23">
        <v>4830.2290456620276</v>
      </c>
      <c r="O23">
        <v>4947.2101800943046</v>
      </c>
      <c r="P23" s="1">
        <v>15.0876589388141</v>
      </c>
      <c r="Q23" s="1">
        <v>12.64036950959008</v>
      </c>
    </row>
    <row r="24" spans="1:17" x14ac:dyDescent="0.25">
      <c r="A24">
        <v>23</v>
      </c>
      <c r="B24" t="s">
        <v>100</v>
      </c>
      <c r="C24" t="s">
        <v>101</v>
      </c>
      <c r="D24" t="s">
        <v>19</v>
      </c>
      <c r="E24" t="s">
        <v>20</v>
      </c>
      <c r="F24" t="s">
        <v>58</v>
      </c>
      <c r="G24" t="s">
        <v>98</v>
      </c>
      <c r="H24" t="s">
        <v>102</v>
      </c>
      <c r="I24">
        <v>41</v>
      </c>
      <c r="J24">
        <v>10800.0292852</v>
      </c>
      <c r="K24" t="s">
        <v>24</v>
      </c>
      <c r="L24">
        <v>20294</v>
      </c>
      <c r="M24">
        <v>89.821033768414452</v>
      </c>
      <c r="N24">
        <v>93.297805676136605</v>
      </c>
      <c r="O24">
        <v>96.776625703705349</v>
      </c>
      <c r="P24" s="1">
        <v>127.55562360033321</v>
      </c>
      <c r="Q24" s="1">
        <v>119.07569211808401</v>
      </c>
    </row>
    <row r="25" spans="1:17" x14ac:dyDescent="0.25">
      <c r="A25">
        <v>24</v>
      </c>
      <c r="B25" t="s">
        <v>103</v>
      </c>
      <c r="C25" t="s">
        <v>104</v>
      </c>
      <c r="D25" t="s">
        <v>27</v>
      </c>
      <c r="E25" t="s">
        <v>28</v>
      </c>
      <c r="F25" t="s">
        <v>21</v>
      </c>
      <c r="G25" t="s">
        <v>105</v>
      </c>
      <c r="H25" t="s">
        <v>106</v>
      </c>
      <c r="I25">
        <v>2123</v>
      </c>
      <c r="J25">
        <v>10800.0435077</v>
      </c>
      <c r="K25" t="s">
        <v>24</v>
      </c>
      <c r="L25">
        <v>11127</v>
      </c>
      <c r="M25">
        <v>3910.290142916931</v>
      </c>
      <c r="N25">
        <v>4181.4888622729704</v>
      </c>
      <c r="O25">
        <v>4436.460335493347</v>
      </c>
      <c r="P25" s="1">
        <v>96.961321821618924</v>
      </c>
      <c r="Q25" s="1">
        <v>84.187006260806953</v>
      </c>
    </row>
    <row r="26" spans="1:17" x14ac:dyDescent="0.25">
      <c r="A26">
        <v>25</v>
      </c>
      <c r="B26" t="s">
        <v>107</v>
      </c>
      <c r="C26" t="s">
        <v>108</v>
      </c>
      <c r="D26" t="s">
        <v>19</v>
      </c>
      <c r="E26" t="s">
        <v>20</v>
      </c>
      <c r="F26" t="s">
        <v>58</v>
      </c>
      <c r="G26" t="s">
        <v>109</v>
      </c>
      <c r="H26" t="s">
        <v>110</v>
      </c>
      <c r="I26">
        <v>0</v>
      </c>
      <c r="J26">
        <v>10800.0292852</v>
      </c>
      <c r="K26" t="s">
        <v>24</v>
      </c>
      <c r="L26">
        <v>20294</v>
      </c>
      <c r="M26">
        <v>89.821033768414452</v>
      </c>
      <c r="N26">
        <v>123</v>
      </c>
      <c r="O26">
        <v>123</v>
      </c>
      <c r="P26" s="1"/>
      <c r="Q26" s="1"/>
    </row>
    <row r="27" spans="1:17" x14ac:dyDescent="0.25">
      <c r="A27">
        <v>26</v>
      </c>
      <c r="B27" t="s">
        <v>111</v>
      </c>
      <c r="C27" t="s">
        <v>112</v>
      </c>
      <c r="D27" t="s">
        <v>27</v>
      </c>
      <c r="E27" t="s">
        <v>20</v>
      </c>
      <c r="F27" t="s">
        <v>21</v>
      </c>
      <c r="G27" t="s">
        <v>113</v>
      </c>
      <c r="H27" t="s">
        <v>114</v>
      </c>
      <c r="I27">
        <v>117</v>
      </c>
      <c r="J27">
        <v>10800.068918299999</v>
      </c>
      <c r="K27" t="s">
        <v>24</v>
      </c>
      <c r="L27">
        <v>6282</v>
      </c>
      <c r="M27">
        <v>122.86931583176521</v>
      </c>
      <c r="N27">
        <v>123.6578226831566</v>
      </c>
      <c r="O27">
        <v>124.24339306139581</v>
      </c>
      <c r="P27" s="1">
        <v>5.6904467377406798</v>
      </c>
      <c r="Q27" s="1">
        <v>5.016509257918992</v>
      </c>
    </row>
    <row r="28" spans="1:17" x14ac:dyDescent="0.25">
      <c r="A28">
        <v>27</v>
      </c>
      <c r="B28" t="s">
        <v>115</v>
      </c>
      <c r="C28" t="s">
        <v>116</v>
      </c>
      <c r="D28" t="s">
        <v>32</v>
      </c>
      <c r="E28" t="s">
        <v>28</v>
      </c>
      <c r="F28" t="s">
        <v>58</v>
      </c>
      <c r="G28" t="s">
        <v>113</v>
      </c>
      <c r="H28" t="s">
        <v>117</v>
      </c>
      <c r="I28">
        <v>2846</v>
      </c>
      <c r="J28">
        <v>10800.038827300001</v>
      </c>
      <c r="K28" t="s">
        <v>24</v>
      </c>
      <c r="L28">
        <v>12823</v>
      </c>
      <c r="M28">
        <v>4336.8818459374161</v>
      </c>
      <c r="N28">
        <v>4694.2581400326253</v>
      </c>
      <c r="O28">
        <v>5319.4081380122852</v>
      </c>
      <c r="P28" s="1">
        <v>64.942309909790069</v>
      </c>
      <c r="Q28" s="1">
        <v>52.385166758166413</v>
      </c>
    </row>
    <row r="29" spans="1:17" x14ac:dyDescent="0.25">
      <c r="A29">
        <v>28</v>
      </c>
      <c r="B29" t="s">
        <v>118</v>
      </c>
      <c r="C29" t="s">
        <v>119</v>
      </c>
      <c r="D29" t="s">
        <v>32</v>
      </c>
      <c r="E29" t="s">
        <v>20</v>
      </c>
      <c r="F29" t="s">
        <v>41</v>
      </c>
      <c r="G29" t="s">
        <v>120</v>
      </c>
      <c r="H29" t="s">
        <v>121</v>
      </c>
      <c r="I29">
        <v>32</v>
      </c>
      <c r="J29">
        <v>10800.0855256</v>
      </c>
      <c r="K29" t="s">
        <v>24</v>
      </c>
      <c r="L29">
        <v>41409</v>
      </c>
      <c r="M29">
        <v>48.151820819234182</v>
      </c>
      <c r="N29">
        <v>57.534495480103871</v>
      </c>
      <c r="O29">
        <v>72.684100216602317</v>
      </c>
      <c r="P29" s="1">
        <v>79.795298375324592</v>
      </c>
      <c r="Q29" s="1">
        <v>50.474440060106822</v>
      </c>
    </row>
    <row r="30" spans="1:17" x14ac:dyDescent="0.25">
      <c r="A30">
        <v>29</v>
      </c>
      <c r="B30" t="s">
        <v>122</v>
      </c>
      <c r="C30" t="s">
        <v>123</v>
      </c>
      <c r="D30" t="s">
        <v>27</v>
      </c>
      <c r="E30" t="s">
        <v>28</v>
      </c>
      <c r="F30" t="s">
        <v>21</v>
      </c>
      <c r="G30" t="s">
        <v>124</v>
      </c>
      <c r="H30" t="s">
        <v>125</v>
      </c>
      <c r="I30">
        <v>4230</v>
      </c>
      <c r="J30">
        <v>10800.105197000001</v>
      </c>
      <c r="K30" t="s">
        <v>24</v>
      </c>
      <c r="L30">
        <v>10360</v>
      </c>
      <c r="M30">
        <v>6351.0148518215938</v>
      </c>
      <c r="N30">
        <v>6645.4573676156406</v>
      </c>
      <c r="O30">
        <v>6864.900611848796</v>
      </c>
      <c r="P30" s="1">
        <v>57.103011054743277</v>
      </c>
      <c r="Q30" s="1">
        <v>50.142195078524679</v>
      </c>
    </row>
    <row r="31" spans="1:17" x14ac:dyDescent="0.25">
      <c r="A31">
        <v>30</v>
      </c>
      <c r="B31" t="s">
        <v>126</v>
      </c>
      <c r="C31" t="s">
        <v>127</v>
      </c>
      <c r="D31" t="s">
        <v>19</v>
      </c>
      <c r="E31" t="s">
        <v>28</v>
      </c>
      <c r="F31" t="s">
        <v>41</v>
      </c>
      <c r="G31" t="s">
        <v>128</v>
      </c>
      <c r="H31" t="s">
        <v>129</v>
      </c>
      <c r="I31">
        <v>0</v>
      </c>
      <c r="J31">
        <v>10800.044992900001</v>
      </c>
      <c r="K31" t="s">
        <v>24</v>
      </c>
      <c r="L31">
        <v>41837</v>
      </c>
      <c r="M31">
        <v>4364.8994368582134</v>
      </c>
      <c r="N31">
        <v>6002.603226858535</v>
      </c>
      <c r="O31">
        <v>6807.6478155151108</v>
      </c>
      <c r="P31" s="1"/>
      <c r="Q31" s="1"/>
    </row>
    <row r="32" spans="1:17" x14ac:dyDescent="0.25">
      <c r="A32">
        <v>31</v>
      </c>
      <c r="B32" t="s">
        <v>130</v>
      </c>
      <c r="C32" t="s">
        <v>131</v>
      </c>
      <c r="D32" t="s">
        <v>27</v>
      </c>
      <c r="E32" t="s">
        <v>28</v>
      </c>
      <c r="F32" t="s">
        <v>58</v>
      </c>
      <c r="G32" t="s">
        <v>128</v>
      </c>
      <c r="H32" t="s">
        <v>129</v>
      </c>
      <c r="I32">
        <v>4119</v>
      </c>
      <c r="J32">
        <v>10800.109193</v>
      </c>
      <c r="K32" t="s">
        <v>24</v>
      </c>
      <c r="L32">
        <v>7810</v>
      </c>
      <c r="M32">
        <v>5884.2672692978394</v>
      </c>
      <c r="N32">
        <v>6399.0193130216649</v>
      </c>
      <c r="O32">
        <v>7017.4528862101251</v>
      </c>
      <c r="P32" s="1">
        <v>55.353709954398283</v>
      </c>
      <c r="Q32" s="1">
        <v>42.856695054572427</v>
      </c>
    </row>
    <row r="33" spans="1:17" x14ac:dyDescent="0.25">
      <c r="A33">
        <v>32</v>
      </c>
      <c r="B33" t="s">
        <v>132</v>
      </c>
      <c r="C33" t="s">
        <v>133</v>
      </c>
      <c r="D33" t="s">
        <v>27</v>
      </c>
      <c r="E33" t="s">
        <v>20</v>
      </c>
      <c r="F33" t="s">
        <v>21</v>
      </c>
      <c r="G33" t="s">
        <v>128</v>
      </c>
      <c r="H33" t="s">
        <v>129</v>
      </c>
      <c r="I33">
        <v>107</v>
      </c>
      <c r="J33">
        <v>10800.0341582</v>
      </c>
      <c r="K33" t="s">
        <v>24</v>
      </c>
      <c r="L33">
        <v>8473</v>
      </c>
      <c r="M33">
        <v>141.65421153131169</v>
      </c>
      <c r="N33">
        <v>146.23446605937309</v>
      </c>
      <c r="O33">
        <v>147.85204890501501</v>
      </c>
      <c r="P33" s="1">
        <v>36.667725289133699</v>
      </c>
      <c r="Q33" s="1">
        <v>32.387113580665194</v>
      </c>
    </row>
    <row r="34" spans="1:17" x14ac:dyDescent="0.25">
      <c r="A34">
        <v>33</v>
      </c>
      <c r="B34" t="s">
        <v>134</v>
      </c>
      <c r="C34" t="s">
        <v>135</v>
      </c>
      <c r="D34" t="s">
        <v>19</v>
      </c>
      <c r="E34" t="s">
        <v>20</v>
      </c>
      <c r="F34" t="s">
        <v>41</v>
      </c>
      <c r="G34" t="s">
        <v>136</v>
      </c>
      <c r="H34" t="s">
        <v>137</v>
      </c>
      <c r="I34">
        <v>0</v>
      </c>
      <c r="J34">
        <v>10800.0292852</v>
      </c>
      <c r="K34" t="s">
        <v>24</v>
      </c>
      <c r="L34">
        <v>20294</v>
      </c>
      <c r="M34">
        <v>89.821033768414452</v>
      </c>
      <c r="N34">
        <v>115.53914672360099</v>
      </c>
      <c r="O34">
        <v>131.21034741406089</v>
      </c>
      <c r="P34" s="1"/>
      <c r="Q34" s="1"/>
    </row>
    <row r="35" spans="1:17" x14ac:dyDescent="0.25">
      <c r="A35">
        <v>34</v>
      </c>
      <c r="B35" t="s">
        <v>138</v>
      </c>
      <c r="C35" t="s">
        <v>139</v>
      </c>
      <c r="D35" t="s">
        <v>19</v>
      </c>
      <c r="E35" t="s">
        <v>28</v>
      </c>
      <c r="F35" t="s">
        <v>41</v>
      </c>
      <c r="G35" t="s">
        <v>140</v>
      </c>
      <c r="H35" t="s">
        <v>141</v>
      </c>
      <c r="I35">
        <v>3978</v>
      </c>
      <c r="J35">
        <v>10800.045983800001</v>
      </c>
      <c r="K35" t="s">
        <v>24</v>
      </c>
      <c r="L35">
        <v>3932</v>
      </c>
      <c r="M35">
        <v>6402.9632330354862</v>
      </c>
      <c r="N35">
        <v>7031.9512167098983</v>
      </c>
      <c r="O35">
        <v>7654.0173378995951</v>
      </c>
      <c r="P35" s="1">
        <v>76.771021033431325</v>
      </c>
      <c r="Q35" s="1">
        <v>60.959357290987583</v>
      </c>
    </row>
    <row r="36" spans="1:17" x14ac:dyDescent="0.25">
      <c r="A36">
        <v>35</v>
      </c>
      <c r="B36" t="s">
        <v>142</v>
      </c>
      <c r="C36" t="s">
        <v>143</v>
      </c>
      <c r="D36" t="s">
        <v>19</v>
      </c>
      <c r="E36" t="s">
        <v>28</v>
      </c>
      <c r="F36" t="s">
        <v>21</v>
      </c>
      <c r="G36" t="s">
        <v>144</v>
      </c>
      <c r="H36" t="s">
        <v>145</v>
      </c>
      <c r="I36">
        <v>5304</v>
      </c>
      <c r="J36">
        <v>10800.0703546</v>
      </c>
      <c r="K36" t="s">
        <v>24</v>
      </c>
      <c r="L36">
        <v>3284</v>
      </c>
      <c r="M36">
        <v>9655.9831870101207</v>
      </c>
      <c r="N36">
        <v>9863</v>
      </c>
      <c r="O36">
        <v>9863</v>
      </c>
      <c r="P36" s="1">
        <v>85.953996983408757</v>
      </c>
      <c r="Q36" s="1">
        <v>82.050965064293379</v>
      </c>
    </row>
    <row r="37" spans="1:17" x14ac:dyDescent="0.25">
      <c r="A37">
        <v>36</v>
      </c>
      <c r="B37" t="s">
        <v>146</v>
      </c>
      <c r="C37" t="s">
        <v>147</v>
      </c>
      <c r="D37" t="s">
        <v>32</v>
      </c>
      <c r="E37" t="s">
        <v>20</v>
      </c>
      <c r="F37" t="s">
        <v>21</v>
      </c>
      <c r="G37" t="s">
        <v>148</v>
      </c>
      <c r="H37" t="s">
        <v>149</v>
      </c>
      <c r="I37">
        <v>6</v>
      </c>
      <c r="J37">
        <v>10805.361605800001</v>
      </c>
      <c r="K37" t="s">
        <v>24</v>
      </c>
      <c r="L37">
        <v>3135</v>
      </c>
      <c r="M37">
        <v>110.3279490046893</v>
      </c>
      <c r="N37">
        <v>137.08901156151799</v>
      </c>
      <c r="O37">
        <v>155.77411450288179</v>
      </c>
      <c r="P37" s="1">
        <v>2184.8168593586338</v>
      </c>
      <c r="Q37" s="1">
        <v>1738.7991500781541</v>
      </c>
    </row>
    <row r="38" spans="1:17" x14ac:dyDescent="0.25">
      <c r="A38">
        <v>37</v>
      </c>
      <c r="B38" t="s">
        <v>150</v>
      </c>
      <c r="C38" t="s">
        <v>151</v>
      </c>
      <c r="D38" t="s">
        <v>27</v>
      </c>
      <c r="E38" t="s">
        <v>20</v>
      </c>
      <c r="F38" t="s">
        <v>21</v>
      </c>
      <c r="G38" t="s">
        <v>148</v>
      </c>
      <c r="H38" t="s">
        <v>152</v>
      </c>
      <c r="I38">
        <v>94</v>
      </c>
      <c r="J38">
        <v>10800.042774400001</v>
      </c>
      <c r="K38" t="s">
        <v>24</v>
      </c>
      <c r="L38">
        <v>1603</v>
      </c>
      <c r="M38">
        <v>189.65876629134911</v>
      </c>
      <c r="N38">
        <v>194.91685184471649</v>
      </c>
      <c r="O38">
        <v>197.55086249586429</v>
      </c>
      <c r="P38" s="1">
        <v>107.3583530262941</v>
      </c>
      <c r="Q38" s="1">
        <v>101.7646449907969</v>
      </c>
    </row>
    <row r="39" spans="1:17" x14ac:dyDescent="0.25">
      <c r="A39">
        <v>38</v>
      </c>
      <c r="B39" t="s">
        <v>153</v>
      </c>
      <c r="C39" t="s">
        <v>154</v>
      </c>
      <c r="D39" t="s">
        <v>19</v>
      </c>
      <c r="E39" t="s">
        <v>28</v>
      </c>
      <c r="F39" t="s">
        <v>58</v>
      </c>
      <c r="G39" t="s">
        <v>148</v>
      </c>
      <c r="H39" t="s">
        <v>152</v>
      </c>
      <c r="I39">
        <v>5048</v>
      </c>
      <c r="J39">
        <v>10800.1030309</v>
      </c>
      <c r="K39" t="s">
        <v>24</v>
      </c>
      <c r="L39">
        <v>1002</v>
      </c>
      <c r="M39">
        <v>10058</v>
      </c>
      <c r="N39">
        <v>10058</v>
      </c>
      <c r="O39">
        <v>10058</v>
      </c>
      <c r="P39" s="1">
        <v>99.247226624405698</v>
      </c>
      <c r="Q39" s="1">
        <v>99.247226624405698</v>
      </c>
    </row>
    <row r="40" spans="1:17" x14ac:dyDescent="0.25">
      <c r="A40">
        <v>39</v>
      </c>
      <c r="B40" t="s">
        <v>155</v>
      </c>
      <c r="C40" t="s">
        <v>156</v>
      </c>
      <c r="D40" t="s">
        <v>27</v>
      </c>
      <c r="E40" t="s">
        <v>20</v>
      </c>
      <c r="F40" t="s">
        <v>41</v>
      </c>
      <c r="G40" t="s">
        <v>157</v>
      </c>
      <c r="H40" t="s">
        <v>158</v>
      </c>
      <c r="I40">
        <v>60</v>
      </c>
      <c r="J40">
        <v>10800.143237</v>
      </c>
      <c r="K40" t="s">
        <v>24</v>
      </c>
      <c r="L40">
        <v>888</v>
      </c>
      <c r="M40">
        <v>157.27295327852599</v>
      </c>
      <c r="N40">
        <v>169.15481610335539</v>
      </c>
      <c r="O40">
        <v>189.51636908142299</v>
      </c>
      <c r="P40" s="1">
        <v>181.92469350559239</v>
      </c>
      <c r="Q40" s="1">
        <v>162.12158879754341</v>
      </c>
    </row>
    <row r="41" spans="1:17" x14ac:dyDescent="0.25">
      <c r="A41">
        <v>40</v>
      </c>
      <c r="B41" t="s">
        <v>159</v>
      </c>
      <c r="C41" t="s">
        <v>160</v>
      </c>
      <c r="D41" t="s">
        <v>27</v>
      </c>
      <c r="E41" t="s">
        <v>20</v>
      </c>
      <c r="F41" t="s">
        <v>21</v>
      </c>
      <c r="G41" t="s">
        <v>157</v>
      </c>
      <c r="H41" t="s">
        <v>158</v>
      </c>
      <c r="I41">
        <v>94</v>
      </c>
      <c r="J41">
        <v>10800.179288900001</v>
      </c>
      <c r="K41" t="s">
        <v>24</v>
      </c>
      <c r="L41">
        <v>1564</v>
      </c>
      <c r="M41">
        <v>199.29250696804289</v>
      </c>
      <c r="N41">
        <v>211.62133123317619</v>
      </c>
      <c r="O41">
        <v>221.13253911654019</v>
      </c>
      <c r="P41" s="1">
        <v>125.1290757799747</v>
      </c>
      <c r="Q41" s="1">
        <v>112.0133052851521</v>
      </c>
    </row>
    <row r="42" spans="1:17" x14ac:dyDescent="0.25">
      <c r="A42">
        <v>41</v>
      </c>
      <c r="B42" t="s">
        <v>161</v>
      </c>
      <c r="C42" t="s">
        <v>162</v>
      </c>
      <c r="D42" t="s">
        <v>32</v>
      </c>
      <c r="E42" t="s">
        <v>28</v>
      </c>
      <c r="F42" t="s">
        <v>58</v>
      </c>
      <c r="G42" t="s">
        <v>163</v>
      </c>
      <c r="H42" t="s">
        <v>164</v>
      </c>
      <c r="I42">
        <v>2111</v>
      </c>
      <c r="J42">
        <v>10800.2158205</v>
      </c>
      <c r="K42" t="s">
        <v>24</v>
      </c>
      <c r="L42">
        <v>1454</v>
      </c>
      <c r="M42">
        <v>8501.2059208356786</v>
      </c>
      <c r="N42">
        <v>9697.998706033597</v>
      </c>
      <c r="O42">
        <v>10158.19050776543</v>
      </c>
      <c r="P42" s="1">
        <v>359.40306518396949</v>
      </c>
      <c r="Q42" s="1">
        <v>302.70989677099368</v>
      </c>
    </row>
    <row r="43" spans="1:17" x14ac:dyDescent="0.25">
      <c r="A43">
        <v>42</v>
      </c>
      <c r="B43" t="s">
        <v>165</v>
      </c>
      <c r="C43" t="s">
        <v>166</v>
      </c>
      <c r="D43" t="s">
        <v>32</v>
      </c>
      <c r="E43" t="s">
        <v>28</v>
      </c>
      <c r="F43" t="s">
        <v>41</v>
      </c>
      <c r="G43" t="s">
        <v>167</v>
      </c>
      <c r="H43" t="s">
        <v>168</v>
      </c>
      <c r="I43">
        <v>1998</v>
      </c>
      <c r="J43">
        <v>10800.085255800001</v>
      </c>
      <c r="K43" t="s">
        <v>24</v>
      </c>
      <c r="L43">
        <v>673</v>
      </c>
      <c r="M43">
        <v>5649.6485352470818</v>
      </c>
      <c r="N43">
        <v>5925.7041049140207</v>
      </c>
      <c r="O43">
        <v>7071.0631488089493</v>
      </c>
      <c r="P43" s="1">
        <v>196.58178703273381</v>
      </c>
      <c r="Q43" s="1">
        <v>182.76519195430839</v>
      </c>
    </row>
    <row r="44" spans="1:17" x14ac:dyDescent="0.25">
      <c r="A44">
        <v>43</v>
      </c>
      <c r="B44" t="s">
        <v>169</v>
      </c>
      <c r="C44" t="s">
        <v>170</v>
      </c>
      <c r="D44" t="s">
        <v>27</v>
      </c>
      <c r="E44" t="s">
        <v>20</v>
      </c>
      <c r="F44" t="s">
        <v>58</v>
      </c>
      <c r="G44" t="s">
        <v>167</v>
      </c>
      <c r="H44" t="s">
        <v>171</v>
      </c>
      <c r="I44">
        <v>0</v>
      </c>
      <c r="J44">
        <v>10800.179288900001</v>
      </c>
      <c r="K44" t="s">
        <v>24</v>
      </c>
      <c r="L44">
        <v>1564</v>
      </c>
      <c r="M44">
        <v>199.29250696804289</v>
      </c>
      <c r="N44">
        <v>242.87882558865829</v>
      </c>
      <c r="O44">
        <v>252.94055092490609</v>
      </c>
      <c r="P44" s="1"/>
      <c r="Q44" s="1"/>
    </row>
    <row r="45" spans="1:17" x14ac:dyDescent="0.25">
      <c r="A45">
        <v>44</v>
      </c>
      <c r="B45" t="s">
        <v>172</v>
      </c>
      <c r="C45" t="s">
        <v>173</v>
      </c>
      <c r="D45" t="s">
        <v>32</v>
      </c>
      <c r="E45" t="s">
        <v>20</v>
      </c>
      <c r="F45" t="s">
        <v>41</v>
      </c>
      <c r="G45" t="s">
        <v>174</v>
      </c>
      <c r="H45" t="s">
        <v>175</v>
      </c>
      <c r="I45">
        <v>39</v>
      </c>
      <c r="J45">
        <v>10800.415787600001</v>
      </c>
      <c r="K45" t="s">
        <v>24</v>
      </c>
      <c r="L45">
        <v>1008</v>
      </c>
      <c r="M45">
        <v>125.4051851253612</v>
      </c>
      <c r="N45">
        <v>126.3616690607976</v>
      </c>
      <c r="O45">
        <v>142.49737703192639</v>
      </c>
      <c r="P45" s="1">
        <v>224.00427964307079</v>
      </c>
      <c r="Q45" s="1">
        <v>221.55175673169529</v>
      </c>
    </row>
    <row r="46" spans="1:17" x14ac:dyDescent="0.25">
      <c r="A46">
        <v>45</v>
      </c>
      <c r="B46" t="s">
        <v>176</v>
      </c>
      <c r="C46" t="s">
        <v>177</v>
      </c>
      <c r="D46" t="s">
        <v>27</v>
      </c>
      <c r="E46" t="s">
        <v>28</v>
      </c>
      <c r="F46" t="s">
        <v>58</v>
      </c>
      <c r="G46" t="s">
        <v>178</v>
      </c>
      <c r="H46" t="s">
        <v>179</v>
      </c>
      <c r="I46">
        <v>0</v>
      </c>
      <c r="J46">
        <v>10800.109193</v>
      </c>
      <c r="K46" t="s">
        <v>24</v>
      </c>
      <c r="L46">
        <v>7810</v>
      </c>
      <c r="M46">
        <v>5884.2672692978394</v>
      </c>
      <c r="N46">
        <v>12835.79862832668</v>
      </c>
      <c r="O46">
        <v>13568.10076531642</v>
      </c>
      <c r="P46" s="1"/>
      <c r="Q46" s="1"/>
    </row>
    <row r="47" spans="1:17" x14ac:dyDescent="0.25">
      <c r="A47">
        <v>46</v>
      </c>
      <c r="B47" t="s">
        <v>180</v>
      </c>
      <c r="C47" t="s">
        <v>181</v>
      </c>
      <c r="D47" t="s">
        <v>27</v>
      </c>
      <c r="E47" t="s">
        <v>20</v>
      </c>
      <c r="F47" t="s">
        <v>41</v>
      </c>
      <c r="G47" t="s">
        <v>182</v>
      </c>
      <c r="H47" t="s">
        <v>183</v>
      </c>
      <c r="I47">
        <v>0</v>
      </c>
      <c r="J47">
        <v>10800.179288900001</v>
      </c>
      <c r="K47" t="s">
        <v>24</v>
      </c>
      <c r="L47">
        <v>1564</v>
      </c>
      <c r="M47">
        <v>199.29250696804289</v>
      </c>
      <c r="N47">
        <v>275.45713041784768</v>
      </c>
      <c r="O47">
        <v>286.84955189577528</v>
      </c>
      <c r="P47" s="1"/>
      <c r="Q47" s="1"/>
    </row>
    <row r="48" spans="1:17" x14ac:dyDescent="0.25">
      <c r="A48">
        <v>47</v>
      </c>
      <c r="B48" t="s">
        <v>184</v>
      </c>
      <c r="C48" t="s">
        <v>185</v>
      </c>
      <c r="D48" t="s">
        <v>32</v>
      </c>
      <c r="E48" t="s">
        <v>28</v>
      </c>
      <c r="F48" t="s">
        <v>41</v>
      </c>
      <c r="G48" t="s">
        <v>186</v>
      </c>
      <c r="H48" t="s">
        <v>187</v>
      </c>
      <c r="I48">
        <v>6100</v>
      </c>
      <c r="J48">
        <v>10800.3010275</v>
      </c>
      <c r="K48" t="s">
        <v>24</v>
      </c>
      <c r="L48">
        <v>1</v>
      </c>
      <c r="M48">
        <v>16420.700319133091</v>
      </c>
      <c r="N48">
        <v>16420.750940895461</v>
      </c>
      <c r="O48">
        <v>17676.208576968191</v>
      </c>
      <c r="P48" s="1">
        <v>169.19263837533529</v>
      </c>
      <c r="Q48" s="1">
        <v>169.19180851037851</v>
      </c>
    </row>
    <row r="49" spans="1:17" x14ac:dyDescent="0.25">
      <c r="A49">
        <v>48</v>
      </c>
      <c r="B49" t="s">
        <v>188</v>
      </c>
      <c r="C49" t="s">
        <v>189</v>
      </c>
      <c r="D49" t="s">
        <v>19</v>
      </c>
      <c r="E49" t="s">
        <v>20</v>
      </c>
      <c r="F49" t="s">
        <v>21</v>
      </c>
      <c r="G49" t="s">
        <v>190</v>
      </c>
      <c r="H49" t="s">
        <v>191</v>
      </c>
      <c r="I49">
        <v>24</v>
      </c>
      <c r="J49">
        <v>10800.9565532</v>
      </c>
      <c r="K49" t="s">
        <v>24</v>
      </c>
      <c r="L49">
        <v>0</v>
      </c>
      <c r="M49">
        <v>416</v>
      </c>
      <c r="N49">
        <v>115.53914672360099</v>
      </c>
      <c r="O49">
        <v>131.21034741406089</v>
      </c>
      <c r="P49" s="1">
        <v>381.41311134833768</v>
      </c>
      <c r="Q49" s="1">
        <v>1633.333333333333</v>
      </c>
    </row>
    <row r="50" spans="1:17" x14ac:dyDescent="0.25">
      <c r="A50">
        <v>49</v>
      </c>
      <c r="B50" t="s">
        <v>192</v>
      </c>
      <c r="C50" t="s">
        <v>193</v>
      </c>
      <c r="D50" t="s">
        <v>19</v>
      </c>
      <c r="E50" t="s">
        <v>28</v>
      </c>
      <c r="F50" t="s">
        <v>21</v>
      </c>
      <c r="G50" t="s">
        <v>194</v>
      </c>
      <c r="H50" t="s">
        <v>195</v>
      </c>
      <c r="I50">
        <v>622</v>
      </c>
      <c r="J50">
        <v>10800.420538599999</v>
      </c>
      <c r="K50" t="s">
        <v>24</v>
      </c>
      <c r="L50">
        <v>0</v>
      </c>
      <c r="M50">
        <v>22177</v>
      </c>
      <c r="N50">
        <v>10058</v>
      </c>
      <c r="O50">
        <v>10058</v>
      </c>
      <c r="P50">
        <v>1517.0418006430871</v>
      </c>
      <c r="Q50">
        <v>3465.4340836012861</v>
      </c>
    </row>
    <row r="51" spans="1:17" x14ac:dyDescent="0.25">
      <c r="A51">
        <v>50</v>
      </c>
      <c r="B51" t="s">
        <v>196</v>
      </c>
      <c r="C51" t="s">
        <v>197</v>
      </c>
      <c r="D51" t="s">
        <v>27</v>
      </c>
      <c r="E51" t="s">
        <v>28</v>
      </c>
      <c r="F51" t="s">
        <v>58</v>
      </c>
      <c r="G51" t="s">
        <v>198</v>
      </c>
      <c r="H51" t="s">
        <v>199</v>
      </c>
      <c r="I51">
        <v>0</v>
      </c>
      <c r="J51">
        <v>10800.109193</v>
      </c>
      <c r="K51" t="s">
        <v>24</v>
      </c>
      <c r="L51">
        <v>7810</v>
      </c>
      <c r="M51">
        <v>5884.2672692978394</v>
      </c>
      <c r="N51">
        <v>21778.59142007642</v>
      </c>
      <c r="O51">
        <v>21778.591420076398</v>
      </c>
    </row>
    <row r="52" spans="1:17" x14ac:dyDescent="0.25">
      <c r="A52">
        <v>51</v>
      </c>
      <c r="B52" t="s">
        <v>200</v>
      </c>
      <c r="C52" t="s">
        <v>201</v>
      </c>
      <c r="D52" t="s">
        <v>19</v>
      </c>
      <c r="E52" t="s">
        <v>28</v>
      </c>
      <c r="F52" t="s">
        <v>58</v>
      </c>
      <c r="G52" t="s">
        <v>85</v>
      </c>
      <c r="H52" t="s">
        <v>202</v>
      </c>
      <c r="I52">
        <v>0</v>
      </c>
      <c r="J52">
        <v>10800.420538599999</v>
      </c>
      <c r="K52" t="s">
        <v>24</v>
      </c>
      <c r="L52">
        <v>0</v>
      </c>
      <c r="M52">
        <v>22177</v>
      </c>
      <c r="N52">
        <v>10058</v>
      </c>
      <c r="O52">
        <v>10058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597F-587C-44AA-A875-5CE3E60A5D03}">
  <dimension ref="A1:Q52"/>
  <sheetViews>
    <sheetView workbookViewId="0">
      <selection activeCell="P2" sqref="P2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6.42578125" bestFit="1" customWidth="1"/>
    <col min="12" max="12" width="11" bestFit="1" customWidth="1"/>
    <col min="13" max="13" width="6" bestFit="1" customWidth="1"/>
    <col min="14" max="14" width="7.42578125" bestFit="1" customWidth="1"/>
    <col min="15" max="15" width="14.42578125" bestFit="1" customWidth="1"/>
    <col min="16" max="16" width="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0</v>
      </c>
      <c r="J2">
        <v>10800.076000213619</v>
      </c>
      <c r="K2">
        <v>9</v>
      </c>
      <c r="L2">
        <v>1</v>
      </c>
      <c r="M2">
        <v>574</v>
      </c>
      <c r="N2">
        <v>574</v>
      </c>
      <c r="O2">
        <v>574</v>
      </c>
      <c r="P2" s="1"/>
      <c r="Q2" s="1"/>
    </row>
    <row r="3" spans="1:17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21</v>
      </c>
      <c r="G3" t="s">
        <v>22</v>
      </c>
      <c r="H3" t="s">
        <v>29</v>
      </c>
      <c r="I3">
        <v>0</v>
      </c>
      <c r="J3">
        <v>10800.06299996376</v>
      </c>
      <c r="K3">
        <v>9</v>
      </c>
      <c r="L3">
        <v>1</v>
      </c>
      <c r="M3">
        <v>28957</v>
      </c>
      <c r="N3">
        <v>28957</v>
      </c>
      <c r="O3">
        <v>28957</v>
      </c>
      <c r="P3" s="1"/>
      <c r="Q3" s="1"/>
    </row>
    <row r="4" spans="1:17" x14ac:dyDescent="0.25">
      <c r="A4">
        <v>3</v>
      </c>
      <c r="B4" t="s">
        <v>30</v>
      </c>
      <c r="C4" t="s">
        <v>31</v>
      </c>
      <c r="D4" t="s">
        <v>32</v>
      </c>
      <c r="E4" t="s">
        <v>28</v>
      </c>
      <c r="F4" t="s">
        <v>21</v>
      </c>
      <c r="G4" t="s">
        <v>33</v>
      </c>
      <c r="H4" t="s">
        <v>34</v>
      </c>
      <c r="I4">
        <v>2023</v>
      </c>
      <c r="J4">
        <v>84.692999839782715</v>
      </c>
      <c r="K4">
        <v>2</v>
      </c>
      <c r="L4">
        <v>4079</v>
      </c>
      <c r="M4">
        <v>2023</v>
      </c>
      <c r="N4">
        <v>2246</v>
      </c>
      <c r="O4">
        <v>2608</v>
      </c>
      <c r="P4" s="1">
        <v>11.023232822540781</v>
      </c>
      <c r="Q4" s="1">
        <v>0</v>
      </c>
    </row>
    <row r="5" spans="1:17" x14ac:dyDescent="0.25">
      <c r="A5">
        <v>4</v>
      </c>
      <c r="B5" t="s">
        <v>36</v>
      </c>
      <c r="C5" t="s">
        <v>37</v>
      </c>
      <c r="D5" t="s">
        <v>32</v>
      </c>
      <c r="E5" t="s">
        <v>28</v>
      </c>
      <c r="F5" t="s">
        <v>21</v>
      </c>
      <c r="G5" t="s">
        <v>33</v>
      </c>
      <c r="H5" t="s">
        <v>38</v>
      </c>
      <c r="I5">
        <v>1466</v>
      </c>
      <c r="J5">
        <v>14.045000076293951</v>
      </c>
      <c r="K5">
        <v>2</v>
      </c>
      <c r="L5">
        <v>406</v>
      </c>
      <c r="M5">
        <v>1466</v>
      </c>
      <c r="N5">
        <v>1783</v>
      </c>
      <c r="O5">
        <v>2575</v>
      </c>
      <c r="P5" s="1">
        <v>21.623465211459759</v>
      </c>
      <c r="Q5" s="1">
        <v>0</v>
      </c>
    </row>
    <row r="6" spans="1:17" x14ac:dyDescent="0.25">
      <c r="A6">
        <v>5</v>
      </c>
      <c r="B6" t="s">
        <v>39</v>
      </c>
      <c r="C6" t="s">
        <v>40</v>
      </c>
      <c r="D6" t="s">
        <v>27</v>
      </c>
      <c r="E6" t="s">
        <v>28</v>
      </c>
      <c r="F6" t="s">
        <v>41</v>
      </c>
      <c r="G6" t="s">
        <v>42</v>
      </c>
      <c r="H6" t="s">
        <v>43</v>
      </c>
      <c r="I6">
        <v>0</v>
      </c>
      <c r="J6">
        <v>10800.08800005913</v>
      </c>
      <c r="K6">
        <v>9</v>
      </c>
      <c r="L6">
        <v>1</v>
      </c>
      <c r="M6">
        <v>32997</v>
      </c>
      <c r="N6">
        <v>32997</v>
      </c>
      <c r="O6">
        <v>32997</v>
      </c>
      <c r="P6" s="1"/>
      <c r="Q6" s="1"/>
    </row>
    <row r="7" spans="1:17" x14ac:dyDescent="0.25">
      <c r="A7">
        <v>6</v>
      </c>
      <c r="B7" t="s">
        <v>44</v>
      </c>
      <c r="C7" t="s">
        <v>45</v>
      </c>
      <c r="D7" t="s">
        <v>32</v>
      </c>
      <c r="E7" t="s">
        <v>20</v>
      </c>
      <c r="F7" t="s">
        <v>41</v>
      </c>
      <c r="G7" t="s">
        <v>46</v>
      </c>
      <c r="H7" t="s">
        <v>47</v>
      </c>
      <c r="I7">
        <v>0</v>
      </c>
      <c r="J7">
        <v>10800.128000020981</v>
      </c>
      <c r="K7">
        <v>9</v>
      </c>
      <c r="L7">
        <v>1</v>
      </c>
      <c r="M7">
        <v>656</v>
      </c>
      <c r="N7">
        <v>656</v>
      </c>
      <c r="O7">
        <v>656</v>
      </c>
      <c r="P7" s="1"/>
      <c r="Q7" s="1"/>
    </row>
    <row r="8" spans="1:17" x14ac:dyDescent="0.25">
      <c r="A8">
        <v>7</v>
      </c>
      <c r="B8" t="s">
        <v>48</v>
      </c>
      <c r="C8" t="s">
        <v>49</v>
      </c>
      <c r="D8" t="s">
        <v>19</v>
      </c>
      <c r="E8" t="s">
        <v>20</v>
      </c>
      <c r="F8" t="s">
        <v>41</v>
      </c>
      <c r="G8" t="s">
        <v>50</v>
      </c>
      <c r="H8" t="s">
        <v>51</v>
      </c>
      <c r="I8">
        <v>0</v>
      </c>
      <c r="J8">
        <v>10800.169999837881</v>
      </c>
      <c r="K8">
        <v>9</v>
      </c>
      <c r="L8">
        <v>1</v>
      </c>
      <c r="M8">
        <v>723</v>
      </c>
      <c r="N8">
        <v>723</v>
      </c>
      <c r="O8">
        <v>723</v>
      </c>
      <c r="P8" s="1"/>
      <c r="Q8" s="1"/>
    </row>
    <row r="9" spans="1:17" x14ac:dyDescent="0.25">
      <c r="A9">
        <v>8</v>
      </c>
      <c r="B9" t="s">
        <v>52</v>
      </c>
      <c r="C9" t="s">
        <v>53</v>
      </c>
      <c r="D9" t="s">
        <v>27</v>
      </c>
      <c r="E9" t="s">
        <v>20</v>
      </c>
      <c r="F9" t="s">
        <v>21</v>
      </c>
      <c r="G9" t="s">
        <v>54</v>
      </c>
      <c r="H9" t="s">
        <v>55</v>
      </c>
      <c r="I9">
        <v>43</v>
      </c>
      <c r="J9">
        <v>10800.04500007629</v>
      </c>
      <c r="K9">
        <v>9</v>
      </c>
      <c r="L9">
        <v>151714</v>
      </c>
      <c r="M9">
        <v>56</v>
      </c>
      <c r="N9">
        <v>63</v>
      </c>
      <c r="O9">
        <v>69</v>
      </c>
      <c r="P9" s="1">
        <v>46.511627906976742</v>
      </c>
      <c r="Q9" s="1">
        <v>30.232558139534881</v>
      </c>
    </row>
    <row r="10" spans="1:17" x14ac:dyDescent="0.25">
      <c r="A10">
        <v>9</v>
      </c>
      <c r="B10" t="s">
        <v>56</v>
      </c>
      <c r="C10" t="s">
        <v>57</v>
      </c>
      <c r="D10" t="s">
        <v>19</v>
      </c>
      <c r="E10" t="s">
        <v>20</v>
      </c>
      <c r="F10" t="s">
        <v>58</v>
      </c>
      <c r="G10" t="s">
        <v>59</v>
      </c>
      <c r="H10" t="s">
        <v>60</v>
      </c>
      <c r="I10">
        <v>0</v>
      </c>
      <c r="J10">
        <v>10800.105999946591</v>
      </c>
      <c r="K10">
        <v>9</v>
      </c>
      <c r="L10">
        <v>1</v>
      </c>
      <c r="M10">
        <v>782</v>
      </c>
      <c r="N10">
        <v>782</v>
      </c>
      <c r="O10">
        <v>782</v>
      </c>
      <c r="P10" s="1"/>
      <c r="Q10" s="1"/>
    </row>
    <row r="11" spans="1:17" x14ac:dyDescent="0.25">
      <c r="A11">
        <v>10</v>
      </c>
      <c r="B11" t="s">
        <v>61</v>
      </c>
      <c r="C11" t="s">
        <v>62</v>
      </c>
      <c r="D11" t="s">
        <v>32</v>
      </c>
      <c r="E11" t="s">
        <v>20</v>
      </c>
      <c r="F11" t="s">
        <v>58</v>
      </c>
      <c r="G11" t="s">
        <v>63</v>
      </c>
      <c r="H11" t="s">
        <v>64</v>
      </c>
      <c r="I11">
        <v>34</v>
      </c>
      <c r="J11">
        <v>156.2279999256134</v>
      </c>
      <c r="K11">
        <v>2</v>
      </c>
      <c r="L11">
        <v>6233</v>
      </c>
      <c r="M11">
        <v>34</v>
      </c>
      <c r="N11">
        <v>45</v>
      </c>
      <c r="O11">
        <v>75</v>
      </c>
      <c r="P11" s="1">
        <v>32.352941176470587</v>
      </c>
      <c r="Q11" s="1">
        <v>0</v>
      </c>
    </row>
    <row r="12" spans="1:17" x14ac:dyDescent="0.25">
      <c r="A12">
        <v>11</v>
      </c>
      <c r="B12" t="s">
        <v>65</v>
      </c>
      <c r="C12" t="s">
        <v>66</v>
      </c>
      <c r="D12" t="s">
        <v>32</v>
      </c>
      <c r="E12" t="s">
        <v>28</v>
      </c>
      <c r="F12" t="s">
        <v>41</v>
      </c>
      <c r="G12" t="s">
        <v>63</v>
      </c>
      <c r="H12" t="s">
        <v>64</v>
      </c>
      <c r="I12">
        <v>736</v>
      </c>
      <c r="J12">
        <v>32.486000061035163</v>
      </c>
      <c r="K12">
        <v>2</v>
      </c>
      <c r="L12">
        <v>51</v>
      </c>
      <c r="M12">
        <v>736</v>
      </c>
      <c r="N12">
        <v>1805</v>
      </c>
      <c r="O12">
        <v>3800</v>
      </c>
      <c r="P12" s="1">
        <v>145.24456521739131</v>
      </c>
      <c r="Q12" s="1">
        <v>0</v>
      </c>
    </row>
    <row r="13" spans="1:17" x14ac:dyDescent="0.25">
      <c r="A13">
        <v>12</v>
      </c>
      <c r="B13" t="s">
        <v>67</v>
      </c>
      <c r="C13" t="s">
        <v>68</v>
      </c>
      <c r="D13" t="s">
        <v>19</v>
      </c>
      <c r="E13" t="s">
        <v>28</v>
      </c>
      <c r="F13" t="s">
        <v>58</v>
      </c>
      <c r="G13" t="s">
        <v>69</v>
      </c>
      <c r="H13" t="s">
        <v>70</v>
      </c>
      <c r="I13">
        <v>0</v>
      </c>
      <c r="J13">
        <v>10800.224999904631</v>
      </c>
      <c r="K13">
        <v>9</v>
      </c>
      <c r="L13">
        <v>1</v>
      </c>
      <c r="M13">
        <v>50583</v>
      </c>
      <c r="N13">
        <v>50583</v>
      </c>
      <c r="O13">
        <v>50583</v>
      </c>
      <c r="P13" s="1"/>
      <c r="Q13" s="1"/>
    </row>
    <row r="14" spans="1:17" x14ac:dyDescent="0.25">
      <c r="A14">
        <v>13</v>
      </c>
      <c r="B14" t="s">
        <v>71</v>
      </c>
      <c r="C14" t="s">
        <v>72</v>
      </c>
      <c r="D14" t="s">
        <v>19</v>
      </c>
      <c r="E14" t="s">
        <v>20</v>
      </c>
      <c r="F14" t="s">
        <v>41</v>
      </c>
      <c r="G14" t="s">
        <v>73</v>
      </c>
      <c r="H14" t="s">
        <v>74</v>
      </c>
      <c r="I14">
        <v>57</v>
      </c>
      <c r="J14">
        <v>10800.014999866489</v>
      </c>
      <c r="K14">
        <v>9</v>
      </c>
      <c r="L14">
        <v>23680</v>
      </c>
      <c r="M14">
        <v>71</v>
      </c>
      <c r="N14">
        <v>82</v>
      </c>
      <c r="O14">
        <v>99</v>
      </c>
      <c r="P14" s="1">
        <v>43.859649122807006</v>
      </c>
      <c r="Q14" s="1">
        <v>24.561403508771932</v>
      </c>
    </row>
    <row r="15" spans="1:17" x14ac:dyDescent="0.25">
      <c r="A15">
        <v>14</v>
      </c>
      <c r="B15" t="s">
        <v>75</v>
      </c>
      <c r="C15" t="s">
        <v>76</v>
      </c>
      <c r="D15" t="s">
        <v>32</v>
      </c>
      <c r="E15" t="s">
        <v>28</v>
      </c>
      <c r="F15" t="s">
        <v>58</v>
      </c>
      <c r="G15" t="s">
        <v>73</v>
      </c>
      <c r="H15" t="s">
        <v>74</v>
      </c>
      <c r="I15">
        <v>1927</v>
      </c>
      <c r="J15">
        <v>10800.026999950411</v>
      </c>
      <c r="K15">
        <v>9</v>
      </c>
      <c r="L15">
        <v>120212</v>
      </c>
      <c r="M15">
        <v>2430.9999999999991</v>
      </c>
      <c r="N15">
        <v>2892</v>
      </c>
      <c r="O15">
        <v>5008</v>
      </c>
      <c r="P15" s="1">
        <v>50.077841203943947</v>
      </c>
      <c r="Q15" s="1">
        <v>26.15464452516861</v>
      </c>
    </row>
    <row r="16" spans="1:17" x14ac:dyDescent="0.25">
      <c r="A16">
        <v>15</v>
      </c>
      <c r="B16" t="s">
        <v>77</v>
      </c>
      <c r="C16" t="s">
        <v>78</v>
      </c>
      <c r="D16" t="s">
        <v>19</v>
      </c>
      <c r="E16" t="s">
        <v>20</v>
      </c>
      <c r="F16" t="s">
        <v>58</v>
      </c>
      <c r="G16" t="s">
        <v>73</v>
      </c>
      <c r="H16" t="s">
        <v>74</v>
      </c>
      <c r="I16">
        <v>59</v>
      </c>
      <c r="J16">
        <v>10800.01300001144</v>
      </c>
      <c r="K16">
        <v>9</v>
      </c>
      <c r="L16">
        <v>18104</v>
      </c>
      <c r="M16">
        <v>78</v>
      </c>
      <c r="N16">
        <v>89</v>
      </c>
      <c r="O16">
        <v>99</v>
      </c>
      <c r="P16" s="1">
        <v>50.847457627118636</v>
      </c>
      <c r="Q16" s="1">
        <v>32.20338983050847</v>
      </c>
    </row>
    <row r="17" spans="1:17" x14ac:dyDescent="0.25">
      <c r="A17">
        <v>16</v>
      </c>
      <c r="B17" t="s">
        <v>79</v>
      </c>
      <c r="C17" t="s">
        <v>80</v>
      </c>
      <c r="D17" t="s">
        <v>19</v>
      </c>
      <c r="E17" t="s">
        <v>28</v>
      </c>
      <c r="F17" t="s">
        <v>58</v>
      </c>
      <c r="G17" t="s">
        <v>73</v>
      </c>
      <c r="H17" t="s">
        <v>74</v>
      </c>
      <c r="I17">
        <v>2739</v>
      </c>
      <c r="J17">
        <v>10800.014999866489</v>
      </c>
      <c r="K17">
        <v>9</v>
      </c>
      <c r="L17">
        <v>16526</v>
      </c>
      <c r="M17">
        <v>4267</v>
      </c>
      <c r="N17">
        <v>4660</v>
      </c>
      <c r="O17">
        <v>5008</v>
      </c>
      <c r="P17" s="1">
        <v>70.135085797736394</v>
      </c>
      <c r="Q17" s="1">
        <v>55.786783497626871</v>
      </c>
    </row>
    <row r="18" spans="1:17" x14ac:dyDescent="0.25">
      <c r="A18">
        <v>17</v>
      </c>
      <c r="B18" t="s">
        <v>81</v>
      </c>
      <c r="C18" t="s">
        <v>82</v>
      </c>
      <c r="D18" t="s">
        <v>32</v>
      </c>
      <c r="E18" t="s">
        <v>28</v>
      </c>
      <c r="F18" t="s">
        <v>58</v>
      </c>
      <c r="G18" t="s">
        <v>73</v>
      </c>
      <c r="H18" t="s">
        <v>74</v>
      </c>
      <c r="I18">
        <v>2098</v>
      </c>
      <c r="J18">
        <v>10800.023000001909</v>
      </c>
      <c r="K18">
        <v>9</v>
      </c>
      <c r="L18">
        <v>174499</v>
      </c>
      <c r="M18">
        <v>2415</v>
      </c>
      <c r="N18">
        <v>2788</v>
      </c>
      <c r="O18">
        <v>5008</v>
      </c>
      <c r="P18" s="1">
        <v>32.8884652049571</v>
      </c>
      <c r="Q18" s="1">
        <v>15.10962821734986</v>
      </c>
    </row>
    <row r="19" spans="1:17" x14ac:dyDescent="0.25">
      <c r="A19">
        <v>18</v>
      </c>
      <c r="B19" t="s">
        <v>83</v>
      </c>
      <c r="C19" t="s">
        <v>84</v>
      </c>
      <c r="D19" t="s">
        <v>27</v>
      </c>
      <c r="E19" t="s">
        <v>20</v>
      </c>
      <c r="F19" t="s">
        <v>58</v>
      </c>
      <c r="G19" t="s">
        <v>73</v>
      </c>
      <c r="H19" t="s">
        <v>85</v>
      </c>
      <c r="I19">
        <v>30</v>
      </c>
      <c r="J19">
        <v>10621.57500004768</v>
      </c>
      <c r="K19">
        <v>2</v>
      </c>
      <c r="L19">
        <v>119055</v>
      </c>
      <c r="M19">
        <v>30</v>
      </c>
      <c r="N19">
        <v>57</v>
      </c>
      <c r="O19">
        <v>98</v>
      </c>
      <c r="P19" s="1">
        <v>90</v>
      </c>
      <c r="Q19" s="1">
        <v>0</v>
      </c>
    </row>
    <row r="20" spans="1:17" x14ac:dyDescent="0.25">
      <c r="A20">
        <v>19</v>
      </c>
      <c r="B20" t="s">
        <v>86</v>
      </c>
      <c r="C20" t="s">
        <v>87</v>
      </c>
      <c r="D20" t="s">
        <v>32</v>
      </c>
      <c r="E20" t="s">
        <v>28</v>
      </c>
      <c r="F20" t="s">
        <v>21</v>
      </c>
      <c r="G20" t="s">
        <v>73</v>
      </c>
      <c r="H20" t="s">
        <v>74</v>
      </c>
      <c r="I20">
        <v>2178</v>
      </c>
      <c r="J20">
        <v>10800.042000055309</v>
      </c>
      <c r="K20">
        <v>9</v>
      </c>
      <c r="L20">
        <v>33892</v>
      </c>
      <c r="M20">
        <v>3024.9999999993461</v>
      </c>
      <c r="N20">
        <v>3654</v>
      </c>
      <c r="O20">
        <v>5008</v>
      </c>
      <c r="P20" s="1">
        <v>67.768595041322314</v>
      </c>
      <c r="Q20" s="1">
        <v>38.888888888858837</v>
      </c>
    </row>
    <row r="21" spans="1:17" x14ac:dyDescent="0.25">
      <c r="A21">
        <v>20</v>
      </c>
      <c r="B21" t="s">
        <v>88</v>
      </c>
      <c r="C21" t="s">
        <v>89</v>
      </c>
      <c r="D21" t="s">
        <v>32</v>
      </c>
      <c r="E21" t="s">
        <v>20</v>
      </c>
      <c r="F21" t="s">
        <v>41</v>
      </c>
      <c r="G21" t="s">
        <v>90</v>
      </c>
      <c r="H21" t="s">
        <v>91</v>
      </c>
      <c r="I21">
        <v>0</v>
      </c>
      <c r="J21">
        <v>10800.201000213619</v>
      </c>
      <c r="K21">
        <v>9</v>
      </c>
      <c r="L21">
        <v>1</v>
      </c>
      <c r="M21">
        <v>1059</v>
      </c>
      <c r="N21">
        <v>1059</v>
      </c>
      <c r="O21">
        <v>1059</v>
      </c>
      <c r="P21" s="1"/>
      <c r="Q21" s="1"/>
    </row>
    <row r="22" spans="1:17" x14ac:dyDescent="0.25">
      <c r="A22">
        <v>21</v>
      </c>
      <c r="B22" t="s">
        <v>92</v>
      </c>
      <c r="C22" t="s">
        <v>93</v>
      </c>
      <c r="D22" t="s">
        <v>19</v>
      </c>
      <c r="E22" t="s">
        <v>20</v>
      </c>
      <c r="F22" t="s">
        <v>21</v>
      </c>
      <c r="G22" t="s">
        <v>94</v>
      </c>
      <c r="H22" t="s">
        <v>95</v>
      </c>
      <c r="I22">
        <v>0</v>
      </c>
      <c r="J22">
        <v>10800.171999931341</v>
      </c>
      <c r="K22">
        <v>9</v>
      </c>
      <c r="L22">
        <v>1</v>
      </c>
      <c r="M22">
        <v>1083</v>
      </c>
      <c r="N22">
        <v>1083</v>
      </c>
      <c r="O22">
        <v>1083</v>
      </c>
      <c r="P22" s="1"/>
      <c r="Q22" s="1"/>
    </row>
    <row r="23" spans="1:17" x14ac:dyDescent="0.25">
      <c r="A23">
        <v>22</v>
      </c>
      <c r="B23" t="s">
        <v>96</v>
      </c>
      <c r="C23" t="s">
        <v>97</v>
      </c>
      <c r="D23" t="s">
        <v>27</v>
      </c>
      <c r="E23" t="s">
        <v>28</v>
      </c>
      <c r="F23" t="s">
        <v>21</v>
      </c>
      <c r="G23" t="s">
        <v>98</v>
      </c>
      <c r="H23" t="s">
        <v>99</v>
      </c>
      <c r="I23">
        <v>4246</v>
      </c>
      <c r="J23">
        <v>10800.00999999046</v>
      </c>
      <c r="K23">
        <v>9</v>
      </c>
      <c r="L23">
        <v>24060</v>
      </c>
      <c r="M23">
        <v>4578</v>
      </c>
      <c r="N23">
        <v>4787</v>
      </c>
      <c r="O23">
        <v>5050</v>
      </c>
      <c r="P23" s="1">
        <v>12.741403674046159</v>
      </c>
      <c r="Q23" s="1">
        <v>7.8191238813000474</v>
      </c>
    </row>
    <row r="24" spans="1:17" x14ac:dyDescent="0.25">
      <c r="A24">
        <v>23</v>
      </c>
      <c r="B24" t="s">
        <v>100</v>
      </c>
      <c r="C24" t="s">
        <v>101</v>
      </c>
      <c r="D24" t="s">
        <v>19</v>
      </c>
      <c r="E24" t="s">
        <v>20</v>
      </c>
      <c r="F24" t="s">
        <v>58</v>
      </c>
      <c r="G24" t="s">
        <v>98</v>
      </c>
      <c r="H24" t="s">
        <v>102</v>
      </c>
      <c r="I24">
        <v>53</v>
      </c>
      <c r="J24">
        <v>10800.00800013542</v>
      </c>
      <c r="K24">
        <v>9</v>
      </c>
      <c r="L24">
        <v>15061</v>
      </c>
      <c r="M24">
        <v>87</v>
      </c>
      <c r="N24">
        <v>92</v>
      </c>
      <c r="O24">
        <v>104</v>
      </c>
      <c r="P24" s="1">
        <v>73.584905660377359</v>
      </c>
      <c r="Q24" s="1">
        <v>64.15094339622641</v>
      </c>
    </row>
    <row r="25" spans="1:17" x14ac:dyDescent="0.25">
      <c r="A25">
        <v>24</v>
      </c>
      <c r="B25" t="s">
        <v>103</v>
      </c>
      <c r="C25" t="s">
        <v>104</v>
      </c>
      <c r="D25" t="s">
        <v>27</v>
      </c>
      <c r="E25" t="s">
        <v>28</v>
      </c>
      <c r="F25" t="s">
        <v>21</v>
      </c>
      <c r="G25" t="s">
        <v>105</v>
      </c>
      <c r="H25" t="s">
        <v>106</v>
      </c>
      <c r="I25">
        <v>2123</v>
      </c>
      <c r="J25">
        <v>10800.007999897</v>
      </c>
      <c r="K25">
        <v>9</v>
      </c>
      <c r="L25">
        <v>18058</v>
      </c>
      <c r="M25">
        <v>3613.9999999728129</v>
      </c>
      <c r="N25">
        <v>4176</v>
      </c>
      <c r="O25">
        <v>5363</v>
      </c>
      <c r="P25" s="1">
        <v>96.702779086198774</v>
      </c>
      <c r="Q25" s="1">
        <v>70.230805462685481</v>
      </c>
    </row>
    <row r="26" spans="1:17" x14ac:dyDescent="0.25">
      <c r="A26">
        <v>25</v>
      </c>
      <c r="B26" t="s">
        <v>107</v>
      </c>
      <c r="C26" t="s">
        <v>108</v>
      </c>
      <c r="D26" t="s">
        <v>19</v>
      </c>
      <c r="E26" t="s">
        <v>20</v>
      </c>
      <c r="F26" t="s">
        <v>58</v>
      </c>
      <c r="G26" t="s">
        <v>109</v>
      </c>
      <c r="H26" t="s">
        <v>110</v>
      </c>
      <c r="I26">
        <v>65</v>
      </c>
      <c r="J26">
        <v>10800.016999959949</v>
      </c>
      <c r="K26">
        <v>9</v>
      </c>
      <c r="L26">
        <v>7674</v>
      </c>
      <c r="M26">
        <v>121</v>
      </c>
      <c r="N26">
        <v>123</v>
      </c>
      <c r="O26">
        <v>123</v>
      </c>
      <c r="P26" s="1">
        <v>89.230769230769241</v>
      </c>
      <c r="Q26" s="1">
        <v>86.153846153846118</v>
      </c>
    </row>
    <row r="27" spans="1:17" x14ac:dyDescent="0.25">
      <c r="A27">
        <v>26</v>
      </c>
      <c r="B27" t="s">
        <v>111</v>
      </c>
      <c r="C27" t="s">
        <v>112</v>
      </c>
      <c r="D27" t="s">
        <v>27</v>
      </c>
      <c r="E27" t="s">
        <v>20</v>
      </c>
      <c r="F27" t="s">
        <v>21</v>
      </c>
      <c r="G27" t="s">
        <v>113</v>
      </c>
      <c r="H27" t="s">
        <v>114</v>
      </c>
      <c r="I27">
        <v>120</v>
      </c>
      <c r="J27">
        <v>10800.016000032419</v>
      </c>
      <c r="K27">
        <v>9</v>
      </c>
      <c r="L27">
        <v>5472</v>
      </c>
      <c r="M27">
        <v>122</v>
      </c>
      <c r="N27">
        <v>123</v>
      </c>
      <c r="O27">
        <v>126</v>
      </c>
      <c r="P27" s="1">
        <v>2.5</v>
      </c>
      <c r="Q27" s="1">
        <v>1.666666666666667</v>
      </c>
    </row>
    <row r="28" spans="1:17" x14ac:dyDescent="0.25">
      <c r="A28">
        <v>27</v>
      </c>
      <c r="B28" t="s">
        <v>115</v>
      </c>
      <c r="C28" t="s">
        <v>116</v>
      </c>
      <c r="D28" t="s">
        <v>32</v>
      </c>
      <c r="E28" t="s">
        <v>28</v>
      </c>
      <c r="F28" t="s">
        <v>58</v>
      </c>
      <c r="G28" t="s">
        <v>113</v>
      </c>
      <c r="H28" t="s">
        <v>117</v>
      </c>
      <c r="I28">
        <v>3076</v>
      </c>
      <c r="J28">
        <v>10800.01099991798</v>
      </c>
      <c r="K28">
        <v>9</v>
      </c>
      <c r="L28">
        <v>13360</v>
      </c>
      <c r="M28">
        <v>4003.999999999965</v>
      </c>
      <c r="N28">
        <v>4455</v>
      </c>
      <c r="O28">
        <v>6503</v>
      </c>
      <c r="P28" s="1">
        <v>44.83094928478544</v>
      </c>
      <c r="Q28" s="1">
        <v>30.16905071521342</v>
      </c>
    </row>
    <row r="29" spans="1:17" x14ac:dyDescent="0.25">
      <c r="A29">
        <v>28</v>
      </c>
      <c r="B29" t="s">
        <v>118</v>
      </c>
      <c r="C29" t="s">
        <v>119</v>
      </c>
      <c r="D29" t="s">
        <v>32</v>
      </c>
      <c r="E29" t="s">
        <v>20</v>
      </c>
      <c r="F29" t="s">
        <v>41</v>
      </c>
      <c r="G29" t="s">
        <v>120</v>
      </c>
      <c r="H29" t="s">
        <v>121</v>
      </c>
      <c r="I29">
        <v>32</v>
      </c>
      <c r="J29">
        <v>2728.1229999065399</v>
      </c>
      <c r="K29">
        <v>2</v>
      </c>
      <c r="L29">
        <v>40682</v>
      </c>
      <c r="M29">
        <v>32</v>
      </c>
      <c r="N29">
        <v>53</v>
      </c>
      <c r="O29">
        <v>135</v>
      </c>
      <c r="P29" s="1">
        <v>65.625</v>
      </c>
      <c r="Q29" s="1">
        <v>0</v>
      </c>
    </row>
    <row r="30" spans="1:17" x14ac:dyDescent="0.25">
      <c r="A30">
        <v>29</v>
      </c>
      <c r="B30" t="s">
        <v>122</v>
      </c>
      <c r="C30" t="s">
        <v>123</v>
      </c>
      <c r="D30" t="s">
        <v>27</v>
      </c>
      <c r="E30" t="s">
        <v>28</v>
      </c>
      <c r="F30" t="s">
        <v>21</v>
      </c>
      <c r="G30" t="s">
        <v>124</v>
      </c>
      <c r="H30" t="s">
        <v>125</v>
      </c>
      <c r="I30">
        <v>4339</v>
      </c>
      <c r="J30">
        <v>10800.011999845499</v>
      </c>
      <c r="K30">
        <v>9</v>
      </c>
      <c r="L30">
        <v>6495</v>
      </c>
      <c r="M30">
        <v>6072</v>
      </c>
      <c r="N30">
        <v>6533</v>
      </c>
      <c r="O30">
        <v>7242</v>
      </c>
      <c r="P30" s="1">
        <v>50.564646231850652</v>
      </c>
      <c r="Q30" s="1">
        <v>39.940078359068913</v>
      </c>
    </row>
    <row r="31" spans="1:17" x14ac:dyDescent="0.25">
      <c r="A31">
        <v>30</v>
      </c>
      <c r="B31" t="s">
        <v>126</v>
      </c>
      <c r="C31" t="s">
        <v>127</v>
      </c>
      <c r="D31" t="s">
        <v>19</v>
      </c>
      <c r="E31" t="s">
        <v>28</v>
      </c>
      <c r="F31" t="s">
        <v>41</v>
      </c>
      <c r="G31" t="s">
        <v>128</v>
      </c>
      <c r="H31" t="s">
        <v>129</v>
      </c>
      <c r="I31">
        <v>3209</v>
      </c>
      <c r="J31">
        <v>10800.021000146869</v>
      </c>
      <c r="K31">
        <v>9</v>
      </c>
      <c r="L31">
        <v>3567</v>
      </c>
      <c r="M31">
        <v>5426</v>
      </c>
      <c r="N31">
        <v>5957</v>
      </c>
      <c r="O31">
        <v>7533</v>
      </c>
      <c r="P31" s="1">
        <v>85.634153942038012</v>
      </c>
      <c r="Q31" s="1">
        <v>69.08694297288875</v>
      </c>
    </row>
    <row r="32" spans="1:17" x14ac:dyDescent="0.25">
      <c r="A32">
        <v>31</v>
      </c>
      <c r="B32" t="s">
        <v>130</v>
      </c>
      <c r="C32" t="s">
        <v>131</v>
      </c>
      <c r="D32" t="s">
        <v>27</v>
      </c>
      <c r="E32" t="s">
        <v>28</v>
      </c>
      <c r="F32" t="s">
        <v>58</v>
      </c>
      <c r="G32" t="s">
        <v>128</v>
      </c>
      <c r="H32" t="s">
        <v>129</v>
      </c>
      <c r="I32">
        <v>4539</v>
      </c>
      <c r="J32">
        <v>10800.01200008392</v>
      </c>
      <c r="K32">
        <v>9</v>
      </c>
      <c r="L32">
        <v>6761</v>
      </c>
      <c r="M32">
        <v>5612</v>
      </c>
      <c r="N32">
        <v>6110</v>
      </c>
      <c r="O32">
        <v>7533</v>
      </c>
      <c r="P32" s="1">
        <v>34.61114782991848</v>
      </c>
      <c r="Q32" s="1">
        <v>23.63956818682529</v>
      </c>
    </row>
    <row r="33" spans="1:17" x14ac:dyDescent="0.25">
      <c r="A33">
        <v>32</v>
      </c>
      <c r="B33" t="s">
        <v>132</v>
      </c>
      <c r="C33" t="s">
        <v>133</v>
      </c>
      <c r="D33" t="s">
        <v>27</v>
      </c>
      <c r="E33" t="s">
        <v>20</v>
      </c>
      <c r="F33" t="s">
        <v>21</v>
      </c>
      <c r="G33" t="s">
        <v>128</v>
      </c>
      <c r="H33" t="s">
        <v>129</v>
      </c>
      <c r="I33">
        <v>107</v>
      </c>
      <c r="J33">
        <v>10800.276999950411</v>
      </c>
      <c r="K33">
        <v>9</v>
      </c>
      <c r="L33">
        <v>10202</v>
      </c>
      <c r="M33">
        <v>137</v>
      </c>
      <c r="N33">
        <v>144</v>
      </c>
      <c r="O33">
        <v>149</v>
      </c>
      <c r="P33" s="1">
        <v>34.579439252336449</v>
      </c>
      <c r="Q33" s="1">
        <v>28.037383177570089</v>
      </c>
    </row>
    <row r="34" spans="1:17" x14ac:dyDescent="0.25">
      <c r="A34">
        <v>33</v>
      </c>
      <c r="B34" t="s">
        <v>134</v>
      </c>
      <c r="C34" t="s">
        <v>135</v>
      </c>
      <c r="D34" t="s">
        <v>19</v>
      </c>
      <c r="E34" t="s">
        <v>20</v>
      </c>
      <c r="F34" t="s">
        <v>41</v>
      </c>
      <c r="G34" t="s">
        <v>136</v>
      </c>
      <c r="H34" t="s">
        <v>137</v>
      </c>
      <c r="I34">
        <v>38</v>
      </c>
      <c r="J34">
        <v>10800.04299998283</v>
      </c>
      <c r="K34">
        <v>9</v>
      </c>
      <c r="L34">
        <v>11806</v>
      </c>
      <c r="M34">
        <v>106</v>
      </c>
      <c r="N34">
        <v>114</v>
      </c>
      <c r="O34">
        <v>151</v>
      </c>
      <c r="P34" s="1">
        <v>200</v>
      </c>
      <c r="Q34" s="1">
        <v>178.9473684210526</v>
      </c>
    </row>
    <row r="35" spans="1:17" x14ac:dyDescent="0.25">
      <c r="A35">
        <v>34</v>
      </c>
      <c r="B35" t="s">
        <v>138</v>
      </c>
      <c r="C35" t="s">
        <v>139</v>
      </c>
      <c r="D35" t="s">
        <v>19</v>
      </c>
      <c r="E35" t="s">
        <v>28</v>
      </c>
      <c r="F35" t="s">
        <v>41</v>
      </c>
      <c r="G35" t="s">
        <v>140</v>
      </c>
      <c r="H35" t="s">
        <v>141</v>
      </c>
      <c r="I35">
        <v>3978</v>
      </c>
      <c r="J35">
        <v>10800.025000095369</v>
      </c>
      <c r="K35">
        <v>9</v>
      </c>
      <c r="L35">
        <v>7605</v>
      </c>
      <c r="M35">
        <v>6571</v>
      </c>
      <c r="N35">
        <v>6992</v>
      </c>
      <c r="O35">
        <v>8037</v>
      </c>
      <c r="P35" s="1">
        <v>75.766716943187532</v>
      </c>
      <c r="Q35" s="1">
        <v>65.183509301156363</v>
      </c>
    </row>
    <row r="36" spans="1:17" x14ac:dyDescent="0.25">
      <c r="A36">
        <v>35</v>
      </c>
      <c r="B36" t="s">
        <v>142</v>
      </c>
      <c r="C36" t="s">
        <v>143</v>
      </c>
      <c r="D36" t="s">
        <v>19</v>
      </c>
      <c r="E36" t="s">
        <v>28</v>
      </c>
      <c r="F36" t="s">
        <v>21</v>
      </c>
      <c r="G36" t="s">
        <v>144</v>
      </c>
      <c r="H36" t="s">
        <v>145</v>
      </c>
      <c r="I36">
        <v>6149</v>
      </c>
      <c r="J36">
        <v>10800.05599999428</v>
      </c>
      <c r="K36">
        <v>9</v>
      </c>
      <c r="L36">
        <v>1072</v>
      </c>
      <c r="M36">
        <v>9467</v>
      </c>
      <c r="N36">
        <v>9637</v>
      </c>
      <c r="O36">
        <v>9863</v>
      </c>
      <c r="P36" s="1">
        <v>56.72467067815905</v>
      </c>
      <c r="Q36" s="1">
        <v>53.95999349487721</v>
      </c>
    </row>
    <row r="37" spans="1:17" x14ac:dyDescent="0.25">
      <c r="A37">
        <v>36</v>
      </c>
      <c r="B37" t="s">
        <v>146</v>
      </c>
      <c r="C37" t="s">
        <v>147</v>
      </c>
      <c r="D37" t="s">
        <v>32</v>
      </c>
      <c r="E37" t="s">
        <v>20</v>
      </c>
      <c r="F37" t="s">
        <v>21</v>
      </c>
      <c r="G37" t="s">
        <v>148</v>
      </c>
      <c r="H37" t="s">
        <v>149</v>
      </c>
      <c r="I37">
        <v>6</v>
      </c>
      <c r="J37">
        <v>10800.039999961849</v>
      </c>
      <c r="K37">
        <v>9</v>
      </c>
      <c r="L37">
        <v>10650</v>
      </c>
      <c r="M37">
        <v>51</v>
      </c>
      <c r="N37">
        <v>124</v>
      </c>
      <c r="O37">
        <v>197</v>
      </c>
      <c r="P37" s="1">
        <v>1966.666666666667</v>
      </c>
      <c r="Q37" s="1">
        <v>750</v>
      </c>
    </row>
    <row r="38" spans="1:17" x14ac:dyDescent="0.25">
      <c r="A38">
        <v>37</v>
      </c>
      <c r="B38" t="s">
        <v>150</v>
      </c>
      <c r="C38" t="s">
        <v>151</v>
      </c>
      <c r="D38" t="s">
        <v>27</v>
      </c>
      <c r="E38" t="s">
        <v>20</v>
      </c>
      <c r="F38" t="s">
        <v>21</v>
      </c>
      <c r="G38" t="s">
        <v>148</v>
      </c>
      <c r="H38" t="s">
        <v>152</v>
      </c>
      <c r="I38">
        <v>153</v>
      </c>
      <c r="J38">
        <v>10800.02600002289</v>
      </c>
      <c r="K38">
        <v>9</v>
      </c>
      <c r="L38">
        <v>1233</v>
      </c>
      <c r="M38">
        <v>185</v>
      </c>
      <c r="N38">
        <v>191</v>
      </c>
      <c r="O38">
        <v>199</v>
      </c>
      <c r="P38" s="1">
        <v>24.83660130718954</v>
      </c>
      <c r="Q38" s="1">
        <v>20.915032679738559</v>
      </c>
    </row>
    <row r="39" spans="1:17" x14ac:dyDescent="0.25">
      <c r="A39">
        <v>38</v>
      </c>
      <c r="B39" t="s">
        <v>153</v>
      </c>
      <c r="C39" t="s">
        <v>154</v>
      </c>
      <c r="D39" t="s">
        <v>19</v>
      </c>
      <c r="E39" t="s">
        <v>28</v>
      </c>
      <c r="F39" t="s">
        <v>58</v>
      </c>
      <c r="G39" t="s">
        <v>148</v>
      </c>
      <c r="H39" t="s">
        <v>152</v>
      </c>
      <c r="I39">
        <v>6844</v>
      </c>
      <c r="J39">
        <v>10800.035000085831</v>
      </c>
      <c r="K39">
        <v>9</v>
      </c>
      <c r="L39">
        <v>948</v>
      </c>
      <c r="M39">
        <v>9962</v>
      </c>
      <c r="N39">
        <v>10058</v>
      </c>
      <c r="O39">
        <v>10058</v>
      </c>
      <c r="P39" s="1">
        <v>46.960841613091759</v>
      </c>
      <c r="Q39" s="1">
        <v>45.558153126826419</v>
      </c>
    </row>
    <row r="40" spans="1:17" x14ac:dyDescent="0.25">
      <c r="A40">
        <v>39</v>
      </c>
      <c r="B40" t="s">
        <v>155</v>
      </c>
      <c r="C40" t="s">
        <v>156</v>
      </c>
      <c r="D40" t="s">
        <v>27</v>
      </c>
      <c r="E40" t="s">
        <v>20</v>
      </c>
      <c r="F40" t="s">
        <v>41</v>
      </c>
      <c r="G40" t="s">
        <v>157</v>
      </c>
      <c r="H40" t="s">
        <v>158</v>
      </c>
      <c r="I40">
        <v>67</v>
      </c>
      <c r="J40">
        <v>10800.043999910349</v>
      </c>
      <c r="K40">
        <v>9</v>
      </c>
      <c r="L40">
        <v>684</v>
      </c>
      <c r="M40">
        <v>144</v>
      </c>
      <c r="N40">
        <v>156</v>
      </c>
      <c r="O40">
        <v>224</v>
      </c>
      <c r="P40" s="1">
        <v>132.8358208955224</v>
      </c>
      <c r="Q40" s="1">
        <v>114.9253731343284</v>
      </c>
    </row>
    <row r="41" spans="1:17" x14ac:dyDescent="0.25">
      <c r="A41">
        <v>40</v>
      </c>
      <c r="B41" t="s">
        <v>159</v>
      </c>
      <c r="C41" t="s">
        <v>160</v>
      </c>
      <c r="D41" t="s">
        <v>27</v>
      </c>
      <c r="E41" t="s">
        <v>20</v>
      </c>
      <c r="F41" t="s">
        <v>21</v>
      </c>
      <c r="G41" t="s">
        <v>157</v>
      </c>
      <c r="H41" t="s">
        <v>158</v>
      </c>
      <c r="I41">
        <v>120</v>
      </c>
      <c r="J41">
        <v>10800.059000015261</v>
      </c>
      <c r="K41">
        <v>9</v>
      </c>
      <c r="L41">
        <v>654</v>
      </c>
      <c r="M41">
        <v>192</v>
      </c>
      <c r="N41">
        <v>200</v>
      </c>
      <c r="O41">
        <v>224</v>
      </c>
      <c r="P41" s="1">
        <v>66.666666666666657</v>
      </c>
      <c r="Q41" s="1">
        <v>60</v>
      </c>
    </row>
    <row r="42" spans="1:17" x14ac:dyDescent="0.25">
      <c r="A42">
        <v>41</v>
      </c>
      <c r="B42" t="s">
        <v>161</v>
      </c>
      <c r="C42" t="s">
        <v>162</v>
      </c>
      <c r="D42" t="s">
        <v>32</v>
      </c>
      <c r="E42" t="s">
        <v>28</v>
      </c>
      <c r="F42" t="s">
        <v>58</v>
      </c>
      <c r="G42" t="s">
        <v>163</v>
      </c>
      <c r="H42" t="s">
        <v>164</v>
      </c>
      <c r="I42">
        <v>2507</v>
      </c>
      <c r="J42">
        <v>10800.03399991989</v>
      </c>
      <c r="K42">
        <v>9</v>
      </c>
      <c r="L42">
        <v>1697</v>
      </c>
      <c r="M42">
        <v>7397</v>
      </c>
      <c r="N42">
        <v>8432</v>
      </c>
      <c r="O42">
        <v>11375</v>
      </c>
      <c r="P42" s="1">
        <v>236.3382528919027</v>
      </c>
      <c r="Q42" s="1">
        <v>195.05384922217789</v>
      </c>
    </row>
    <row r="43" spans="1:17" x14ac:dyDescent="0.25">
      <c r="A43">
        <v>42</v>
      </c>
      <c r="B43" t="s">
        <v>165</v>
      </c>
      <c r="C43" t="s">
        <v>166</v>
      </c>
      <c r="D43" t="s">
        <v>32</v>
      </c>
      <c r="E43" t="s">
        <v>28</v>
      </c>
      <c r="F43" t="s">
        <v>41</v>
      </c>
      <c r="G43" t="s">
        <v>167</v>
      </c>
      <c r="H43" t="s">
        <v>168</v>
      </c>
      <c r="I43">
        <v>1998</v>
      </c>
      <c r="J43">
        <v>10800.051000118259</v>
      </c>
      <c r="K43">
        <v>9</v>
      </c>
      <c r="L43">
        <v>949</v>
      </c>
      <c r="M43">
        <v>5021</v>
      </c>
      <c r="N43">
        <v>5395</v>
      </c>
      <c r="O43">
        <v>13193</v>
      </c>
      <c r="P43" s="1">
        <v>170.02002002002001</v>
      </c>
      <c r="Q43" s="1">
        <v>151.30130130130129</v>
      </c>
    </row>
    <row r="44" spans="1:17" x14ac:dyDescent="0.25">
      <c r="A44">
        <v>43</v>
      </c>
      <c r="B44" t="s">
        <v>169</v>
      </c>
      <c r="C44" t="s">
        <v>170</v>
      </c>
      <c r="D44" t="s">
        <v>27</v>
      </c>
      <c r="E44" t="s">
        <v>20</v>
      </c>
      <c r="F44" t="s">
        <v>58</v>
      </c>
      <c r="G44" t="s">
        <v>167</v>
      </c>
      <c r="H44" t="s">
        <v>171</v>
      </c>
      <c r="I44">
        <v>131</v>
      </c>
      <c r="J44">
        <v>10800.044999837881</v>
      </c>
      <c r="K44">
        <v>9</v>
      </c>
      <c r="L44">
        <v>615</v>
      </c>
      <c r="M44">
        <v>229</v>
      </c>
      <c r="N44">
        <v>234</v>
      </c>
      <c r="O44">
        <v>263</v>
      </c>
      <c r="P44" s="1">
        <v>78.625954198473281</v>
      </c>
      <c r="Q44" s="1">
        <v>74.809160305343511</v>
      </c>
    </row>
    <row r="45" spans="1:17" x14ac:dyDescent="0.25">
      <c r="A45">
        <v>44</v>
      </c>
      <c r="B45" t="s">
        <v>172</v>
      </c>
      <c r="C45" t="s">
        <v>173</v>
      </c>
      <c r="D45" t="s">
        <v>32</v>
      </c>
      <c r="E45" t="s">
        <v>20</v>
      </c>
      <c r="F45" t="s">
        <v>41</v>
      </c>
      <c r="G45" t="s">
        <v>174</v>
      </c>
      <c r="H45" t="s">
        <v>175</v>
      </c>
      <c r="I45">
        <v>51</v>
      </c>
      <c r="J45">
        <v>10800.085000038151</v>
      </c>
      <c r="K45">
        <v>9</v>
      </c>
      <c r="L45">
        <v>711</v>
      </c>
      <c r="M45">
        <v>109</v>
      </c>
      <c r="N45">
        <v>114</v>
      </c>
      <c r="O45">
        <v>279</v>
      </c>
      <c r="P45" s="1">
        <v>123.5294117647059</v>
      </c>
      <c r="Q45" s="1">
        <v>113.7254901960784</v>
      </c>
    </row>
    <row r="46" spans="1:17" x14ac:dyDescent="0.25">
      <c r="A46">
        <v>45</v>
      </c>
      <c r="B46" t="s">
        <v>176</v>
      </c>
      <c r="C46" t="s">
        <v>177</v>
      </c>
      <c r="D46" t="s">
        <v>27</v>
      </c>
      <c r="E46" t="s">
        <v>28</v>
      </c>
      <c r="F46" t="s">
        <v>58</v>
      </c>
      <c r="G46" t="s">
        <v>178</v>
      </c>
      <c r="H46" t="s">
        <v>179</v>
      </c>
      <c r="I46">
        <v>5644</v>
      </c>
      <c r="J46">
        <v>10800.069999933239</v>
      </c>
      <c r="K46">
        <v>9</v>
      </c>
      <c r="L46">
        <v>477</v>
      </c>
      <c r="M46">
        <v>12067</v>
      </c>
      <c r="N46">
        <v>12067</v>
      </c>
      <c r="O46">
        <v>15107</v>
      </c>
      <c r="P46" s="1">
        <v>113.80226789510979</v>
      </c>
      <c r="Q46" s="1">
        <v>113.80226789510979</v>
      </c>
    </row>
    <row r="47" spans="1:17" x14ac:dyDescent="0.25">
      <c r="A47">
        <v>46</v>
      </c>
      <c r="B47" t="s">
        <v>180</v>
      </c>
      <c r="C47" t="s">
        <v>181</v>
      </c>
      <c r="D47" t="s">
        <v>27</v>
      </c>
      <c r="E47" t="s">
        <v>20</v>
      </c>
      <c r="F47" t="s">
        <v>41</v>
      </c>
      <c r="G47" t="s">
        <v>182</v>
      </c>
      <c r="H47" t="s">
        <v>183</v>
      </c>
      <c r="I47">
        <v>109</v>
      </c>
      <c r="J47">
        <v>10800.050999879841</v>
      </c>
      <c r="K47">
        <v>9</v>
      </c>
      <c r="L47">
        <v>371</v>
      </c>
      <c r="M47">
        <v>269</v>
      </c>
      <c r="N47">
        <v>270</v>
      </c>
      <c r="O47">
        <v>317</v>
      </c>
      <c r="P47" s="1">
        <v>147.7064220183486</v>
      </c>
      <c r="Q47" s="1">
        <v>146.7889908256881</v>
      </c>
    </row>
    <row r="48" spans="1:17" x14ac:dyDescent="0.25">
      <c r="A48">
        <v>47</v>
      </c>
      <c r="B48" t="s">
        <v>184</v>
      </c>
      <c r="C48" t="s">
        <v>185</v>
      </c>
      <c r="D48" t="s">
        <v>32</v>
      </c>
      <c r="E48" t="s">
        <v>28</v>
      </c>
      <c r="F48" t="s">
        <v>41</v>
      </c>
      <c r="G48" t="s">
        <v>186</v>
      </c>
      <c r="H48" t="s">
        <v>187</v>
      </c>
      <c r="I48">
        <v>10297</v>
      </c>
      <c r="J48">
        <v>10800.10500001907</v>
      </c>
      <c r="K48">
        <v>9</v>
      </c>
      <c r="L48">
        <v>1</v>
      </c>
      <c r="M48">
        <v>15767</v>
      </c>
      <c r="N48">
        <v>15767</v>
      </c>
      <c r="O48">
        <v>20158</v>
      </c>
      <c r="P48" s="1">
        <v>53.122268621928711</v>
      </c>
      <c r="Q48" s="1">
        <v>53.122268621928711</v>
      </c>
    </row>
    <row r="49" spans="1:17" x14ac:dyDescent="0.25">
      <c r="A49">
        <v>48</v>
      </c>
      <c r="B49" t="s">
        <v>188</v>
      </c>
      <c r="C49" t="s">
        <v>189</v>
      </c>
      <c r="D49" t="s">
        <v>19</v>
      </c>
      <c r="E49" t="s">
        <v>20</v>
      </c>
      <c r="F49" t="s">
        <v>21</v>
      </c>
      <c r="G49" t="s">
        <v>190</v>
      </c>
      <c r="H49" t="s">
        <v>191</v>
      </c>
      <c r="I49">
        <v>204</v>
      </c>
      <c r="J49">
        <v>10800.099999904631</v>
      </c>
      <c r="K49">
        <v>9</v>
      </c>
      <c r="L49">
        <v>1</v>
      </c>
      <c r="M49">
        <v>416</v>
      </c>
      <c r="N49">
        <v>416</v>
      </c>
      <c r="O49">
        <v>416</v>
      </c>
      <c r="P49" s="1">
        <v>103.92156862745099</v>
      </c>
      <c r="Q49" s="1">
        <v>103.92156862745099</v>
      </c>
    </row>
    <row r="50" spans="1:17" x14ac:dyDescent="0.25">
      <c r="A50">
        <v>49</v>
      </c>
      <c r="B50" t="s">
        <v>192</v>
      </c>
      <c r="C50" t="s">
        <v>193</v>
      </c>
      <c r="D50" t="s">
        <v>19</v>
      </c>
      <c r="E50" t="s">
        <v>28</v>
      </c>
      <c r="F50" t="s">
        <v>21</v>
      </c>
      <c r="G50" t="s">
        <v>194</v>
      </c>
      <c r="H50" t="s">
        <v>195</v>
      </c>
      <c r="I50">
        <v>0</v>
      </c>
      <c r="J50">
        <v>10800.03900003433</v>
      </c>
      <c r="K50">
        <v>9</v>
      </c>
      <c r="L50">
        <v>1</v>
      </c>
      <c r="M50">
        <v>22177</v>
      </c>
      <c r="N50">
        <v>22177</v>
      </c>
      <c r="O50">
        <v>22177</v>
      </c>
    </row>
    <row r="51" spans="1:17" x14ac:dyDescent="0.25">
      <c r="A51">
        <v>50</v>
      </c>
      <c r="B51" t="s">
        <v>196</v>
      </c>
      <c r="C51" t="s">
        <v>197</v>
      </c>
      <c r="D51" t="s">
        <v>27</v>
      </c>
      <c r="E51" t="s">
        <v>28</v>
      </c>
      <c r="F51" t="s">
        <v>58</v>
      </c>
      <c r="G51" t="s">
        <v>198</v>
      </c>
      <c r="H51" t="s">
        <v>199</v>
      </c>
      <c r="I51">
        <v>0</v>
      </c>
      <c r="J51">
        <v>10800.04999995232</v>
      </c>
      <c r="K51">
        <v>9</v>
      </c>
      <c r="L51">
        <v>1</v>
      </c>
      <c r="M51">
        <v>22323</v>
      </c>
      <c r="N51">
        <v>22323</v>
      </c>
      <c r="O51">
        <v>22323</v>
      </c>
    </row>
    <row r="52" spans="1:17" x14ac:dyDescent="0.25">
      <c r="A52">
        <v>51</v>
      </c>
      <c r="B52" t="s">
        <v>200</v>
      </c>
      <c r="C52" t="s">
        <v>201</v>
      </c>
      <c r="D52" t="s">
        <v>19</v>
      </c>
      <c r="E52" t="s">
        <v>28</v>
      </c>
      <c r="F52" t="s">
        <v>58</v>
      </c>
      <c r="G52" t="s">
        <v>85</v>
      </c>
      <c r="H52" t="s">
        <v>202</v>
      </c>
      <c r="I52">
        <v>0</v>
      </c>
      <c r="J52">
        <v>10800.0600001812</v>
      </c>
      <c r="K52">
        <v>9</v>
      </c>
      <c r="L52">
        <v>1</v>
      </c>
      <c r="M52">
        <v>24862</v>
      </c>
      <c r="N52">
        <v>24862</v>
      </c>
      <c r="O52">
        <v>24862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CE91-923C-4B79-A3B6-4205EF7CFFAC}">
  <dimension ref="A1:AJ53"/>
  <sheetViews>
    <sheetView topLeftCell="O1" workbookViewId="0">
      <selection activeCell="AD1" sqref="AD1:AD1048576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6.42578125" bestFit="1" customWidth="1"/>
    <col min="12" max="12" width="11" bestFit="1" customWidth="1"/>
    <col min="13" max="13" width="6" bestFit="1" customWidth="1"/>
    <col min="14" max="14" width="7.42578125" bestFit="1" customWidth="1"/>
    <col min="15" max="15" width="14.42578125" bestFit="1" customWidth="1"/>
    <col min="16" max="16" width="9" bestFit="1" customWidth="1"/>
    <col min="21" max="21" width="11" bestFit="1" customWidth="1"/>
    <col min="24" max="24" width="14.42578125" bestFit="1" customWidth="1"/>
    <col min="25" max="25" width="14.42578125" customWidth="1"/>
    <col min="26" max="26" width="12.5703125" bestFit="1" customWidth="1"/>
    <col min="27" max="27" width="8.5703125" bestFit="1" customWidth="1"/>
    <col min="28" max="28" width="8.42578125" bestFit="1" customWidth="1"/>
    <col min="29" max="29" width="7.5703125" bestFit="1" customWidth="1"/>
    <col min="30" max="30" width="12" bestFit="1" customWidth="1"/>
    <col min="31" max="31" width="8.42578125" bestFit="1" customWidth="1"/>
    <col min="32" max="32" width="7.5703125" bestFit="1" customWidth="1"/>
    <col min="33" max="33" width="19.42578125" bestFit="1" customWidth="1"/>
    <col min="34" max="34" width="19.28515625" bestFit="1" customWidth="1"/>
    <col min="35" max="36" width="20.140625" bestFit="1" customWidth="1"/>
  </cols>
  <sheetData>
    <row r="1" spans="1:3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203</v>
      </c>
      <c r="AB1" t="s">
        <v>204</v>
      </c>
      <c r="AC1" t="s">
        <v>205</v>
      </c>
      <c r="AD1" s="4" t="s">
        <v>12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208</v>
      </c>
    </row>
    <row r="2" spans="1:36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2">
        <v>0</v>
      </c>
      <c r="J2" s="2">
        <v>10800.076000213619</v>
      </c>
      <c r="K2" s="2">
        <v>9</v>
      </c>
      <c r="L2" s="2">
        <v>1</v>
      </c>
      <c r="M2" s="2">
        <v>574</v>
      </c>
      <c r="N2" s="2">
        <v>574</v>
      </c>
      <c r="O2" s="2">
        <v>574</v>
      </c>
      <c r="P2" s="3"/>
      <c r="Q2" s="3"/>
      <c r="R2" s="5">
        <v>11</v>
      </c>
      <c r="S2" s="5">
        <v>10801.521767599999</v>
      </c>
      <c r="T2" s="5" t="s">
        <v>24</v>
      </c>
      <c r="U2" s="5">
        <v>0</v>
      </c>
      <c r="V2" s="5">
        <v>574</v>
      </c>
      <c r="W2" s="5">
        <v>0</v>
      </c>
      <c r="X2" s="5">
        <v>0</v>
      </c>
      <c r="Y2" s="6">
        <v>-100</v>
      </c>
      <c r="Z2" s="6">
        <v>5118.181818181818</v>
      </c>
      <c r="AA2">
        <f>MAX(I2,R2)</f>
        <v>11</v>
      </c>
      <c r="AB2">
        <f>IF(I2=AA2,1,0)</f>
        <v>0</v>
      </c>
      <c r="AC2">
        <f>IF(R2=AA2,1,0)</f>
        <v>1</v>
      </c>
      <c r="AD2">
        <f>MIN(M2,V2)</f>
        <v>574</v>
      </c>
      <c r="AE2">
        <f>IF(M2=AD2,1,0)</f>
        <v>1</v>
      </c>
      <c r="AF2">
        <f>IF(V2=AD2,1,0)</f>
        <v>1</v>
      </c>
      <c r="AG2" s="7" t="str">
        <f>IF(I2&lt;&gt;0,(AD2-I2)/I2,"")</f>
        <v/>
      </c>
      <c r="AH2" s="7">
        <f>IF(R2&lt;&gt;0,(AD2-R2)/R2,"")</f>
        <v>51.18181818181818</v>
      </c>
      <c r="AI2" s="7">
        <f>(M2-$AD2)/$AD2</f>
        <v>0</v>
      </c>
      <c r="AJ2" s="7">
        <f>(V2-$AD2)/$AD2</f>
        <v>0</v>
      </c>
    </row>
    <row r="3" spans="1:36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21</v>
      </c>
      <c r="G3" t="s">
        <v>22</v>
      </c>
      <c r="H3" t="s">
        <v>29</v>
      </c>
      <c r="I3" s="2">
        <v>0</v>
      </c>
      <c r="J3" s="2">
        <v>10800.06299996376</v>
      </c>
      <c r="K3" s="2">
        <v>9</v>
      </c>
      <c r="L3" s="2">
        <v>1</v>
      </c>
      <c r="M3" s="2">
        <v>28957</v>
      </c>
      <c r="N3" s="2">
        <v>28957</v>
      </c>
      <c r="O3" s="2">
        <v>28957</v>
      </c>
      <c r="P3" s="3"/>
      <c r="Q3" s="3"/>
      <c r="R3" s="5">
        <v>538</v>
      </c>
      <c r="S3" s="5">
        <v>10801.3400179</v>
      </c>
      <c r="T3" s="5" t="s">
        <v>24</v>
      </c>
      <c r="U3" s="5">
        <v>0</v>
      </c>
      <c r="V3" s="5">
        <v>28957</v>
      </c>
      <c r="W3" s="5">
        <v>0</v>
      </c>
      <c r="X3" s="5">
        <v>0</v>
      </c>
      <c r="Y3" s="6">
        <v>-100</v>
      </c>
      <c r="Z3" s="6">
        <v>5282.3420074349442</v>
      </c>
      <c r="AA3">
        <f t="shared" ref="AA3:AA52" si="0">MAX(I3,R3)</f>
        <v>538</v>
      </c>
      <c r="AB3">
        <f t="shared" ref="AB3:AB52" si="1">IF(I3=AA3,1,0)</f>
        <v>0</v>
      </c>
      <c r="AC3">
        <f t="shared" ref="AC3:AC52" si="2">IF(R3=AA3,1,0)</f>
        <v>1</v>
      </c>
      <c r="AD3">
        <f t="shared" ref="AD3:AD52" si="3">MIN(M3,V3)</f>
        <v>28957</v>
      </c>
      <c r="AE3">
        <f t="shared" ref="AE3:AE52" si="4">IF(M3=AD3,1,0)</f>
        <v>1</v>
      </c>
      <c r="AF3">
        <f t="shared" ref="AF3:AF52" si="5">IF(V3=AD3,1,0)</f>
        <v>1</v>
      </c>
      <c r="AG3" s="7" t="str">
        <f t="shared" ref="AG3:AG52" si="6">IF(I3&lt;&gt;0,(AD3-I3)/I3,"")</f>
        <v/>
      </c>
      <c r="AH3" s="7">
        <f t="shared" ref="AH3:AH52" si="7">IF(R3&lt;&gt;0,(AD3-R3)/R3,"")</f>
        <v>52.823420074349443</v>
      </c>
      <c r="AI3" s="7">
        <f t="shared" ref="AI3:AI52" si="8">(M3-$AD3)/$AD3</f>
        <v>0</v>
      </c>
      <c r="AJ3" s="7">
        <f t="shared" ref="AJ3:AJ52" si="9">(V3-$AD3)/$AD3</f>
        <v>0</v>
      </c>
    </row>
    <row r="4" spans="1:36" x14ac:dyDescent="0.25">
      <c r="A4">
        <v>3</v>
      </c>
      <c r="B4" t="s">
        <v>30</v>
      </c>
      <c r="C4" t="s">
        <v>31</v>
      </c>
      <c r="D4" t="s">
        <v>32</v>
      </c>
      <c r="E4" t="s">
        <v>28</v>
      </c>
      <c r="F4" t="s">
        <v>21</v>
      </c>
      <c r="G4" t="s">
        <v>33</v>
      </c>
      <c r="H4" t="s">
        <v>34</v>
      </c>
      <c r="I4" s="2">
        <v>2023</v>
      </c>
      <c r="J4" s="2">
        <v>84.692999839782715</v>
      </c>
      <c r="K4" s="2">
        <v>2</v>
      </c>
      <c r="L4" s="2">
        <v>4079</v>
      </c>
      <c r="M4" s="2">
        <v>2023</v>
      </c>
      <c r="N4" s="2">
        <v>2246</v>
      </c>
      <c r="O4" s="2">
        <v>2608</v>
      </c>
      <c r="P4" s="3">
        <v>11.023232822540781</v>
      </c>
      <c r="Q4" s="3">
        <v>0</v>
      </c>
      <c r="R4" s="5">
        <v>2023</v>
      </c>
      <c r="S4" s="5">
        <v>104.87462499999999</v>
      </c>
      <c r="T4" s="5" t="s">
        <v>35</v>
      </c>
      <c r="U4" s="5">
        <v>3107</v>
      </c>
      <c r="V4" s="5">
        <v>2023</v>
      </c>
      <c r="W4" s="5">
        <v>2253.746092951139</v>
      </c>
      <c r="X4" s="5">
        <v>2366.319412796799</v>
      </c>
      <c r="Y4" s="6">
        <v>11.406134105345471</v>
      </c>
      <c r="Z4" s="6">
        <v>0</v>
      </c>
      <c r="AA4">
        <f t="shared" si="0"/>
        <v>2023</v>
      </c>
      <c r="AB4">
        <f t="shared" si="1"/>
        <v>1</v>
      </c>
      <c r="AC4">
        <f t="shared" si="2"/>
        <v>1</v>
      </c>
      <c r="AD4">
        <f t="shared" si="3"/>
        <v>2023</v>
      </c>
      <c r="AE4">
        <f t="shared" si="4"/>
        <v>1</v>
      </c>
      <c r="AF4">
        <f t="shared" si="5"/>
        <v>1</v>
      </c>
      <c r="AG4" s="7">
        <f t="shared" si="6"/>
        <v>0</v>
      </c>
      <c r="AH4" s="7">
        <f t="shared" si="7"/>
        <v>0</v>
      </c>
      <c r="AI4" s="7">
        <f t="shared" si="8"/>
        <v>0</v>
      </c>
      <c r="AJ4" s="7">
        <f t="shared" si="9"/>
        <v>0</v>
      </c>
    </row>
    <row r="5" spans="1:36" x14ac:dyDescent="0.25">
      <c r="A5">
        <v>4</v>
      </c>
      <c r="B5" t="s">
        <v>36</v>
      </c>
      <c r="C5" t="s">
        <v>37</v>
      </c>
      <c r="D5" t="s">
        <v>32</v>
      </c>
      <c r="E5" t="s">
        <v>28</v>
      </c>
      <c r="F5" t="s">
        <v>21</v>
      </c>
      <c r="G5" t="s">
        <v>33</v>
      </c>
      <c r="H5" t="s">
        <v>38</v>
      </c>
      <c r="I5" s="2">
        <v>1466</v>
      </c>
      <c r="J5" s="2">
        <v>14.045000076293951</v>
      </c>
      <c r="K5" s="2">
        <v>2</v>
      </c>
      <c r="L5" s="2">
        <v>406</v>
      </c>
      <c r="M5" s="2">
        <v>1466</v>
      </c>
      <c r="N5" s="2">
        <v>1783</v>
      </c>
      <c r="O5" s="2">
        <v>2575</v>
      </c>
      <c r="P5" s="3">
        <v>21.623465211459759</v>
      </c>
      <c r="Q5" s="3">
        <v>0</v>
      </c>
      <c r="R5" s="5">
        <v>1466</v>
      </c>
      <c r="S5" s="5">
        <v>555.98731499999997</v>
      </c>
      <c r="T5" s="5" t="s">
        <v>35</v>
      </c>
      <c r="U5" s="5">
        <v>29052</v>
      </c>
      <c r="V5" s="5">
        <v>1466</v>
      </c>
      <c r="W5" s="5">
        <v>1833.9012343118379</v>
      </c>
      <c r="X5" s="5">
        <v>2002.3427353551569</v>
      </c>
      <c r="Y5" s="6">
        <v>25.09558214951149</v>
      </c>
      <c r="Z5" s="6">
        <v>0</v>
      </c>
      <c r="AA5">
        <f t="shared" si="0"/>
        <v>1466</v>
      </c>
      <c r="AB5">
        <f t="shared" si="1"/>
        <v>1</v>
      </c>
      <c r="AC5">
        <f t="shared" si="2"/>
        <v>1</v>
      </c>
      <c r="AD5">
        <f t="shared" si="3"/>
        <v>1466</v>
      </c>
      <c r="AE5">
        <f t="shared" si="4"/>
        <v>1</v>
      </c>
      <c r="AF5">
        <f t="shared" si="5"/>
        <v>1</v>
      </c>
      <c r="AG5" s="7">
        <f t="shared" si="6"/>
        <v>0</v>
      </c>
      <c r="AH5" s="7">
        <f t="shared" si="7"/>
        <v>0</v>
      </c>
      <c r="AI5" s="7">
        <f t="shared" si="8"/>
        <v>0</v>
      </c>
      <c r="AJ5" s="7">
        <f t="shared" si="9"/>
        <v>0</v>
      </c>
    </row>
    <row r="6" spans="1:36" x14ac:dyDescent="0.25">
      <c r="A6">
        <v>5</v>
      </c>
      <c r="B6" t="s">
        <v>39</v>
      </c>
      <c r="C6" t="s">
        <v>40</v>
      </c>
      <c r="D6" t="s">
        <v>27</v>
      </c>
      <c r="E6" t="s">
        <v>28</v>
      </c>
      <c r="F6" t="s">
        <v>41</v>
      </c>
      <c r="G6" t="s">
        <v>42</v>
      </c>
      <c r="H6" t="s">
        <v>43</v>
      </c>
      <c r="I6" s="2">
        <v>0</v>
      </c>
      <c r="J6" s="2">
        <v>10800.08800005913</v>
      </c>
      <c r="K6" s="2">
        <v>9</v>
      </c>
      <c r="L6" s="2">
        <v>1</v>
      </c>
      <c r="M6" s="2">
        <v>32997</v>
      </c>
      <c r="N6" s="2">
        <v>32997</v>
      </c>
      <c r="O6" s="2">
        <v>32997</v>
      </c>
      <c r="P6" s="3"/>
      <c r="Q6" s="3"/>
      <c r="R6" s="5">
        <v>0</v>
      </c>
      <c r="S6" s="5">
        <v>10801.3400179</v>
      </c>
      <c r="T6" s="5" t="s">
        <v>24</v>
      </c>
      <c r="U6" s="5">
        <v>0</v>
      </c>
      <c r="V6" s="5">
        <v>28957</v>
      </c>
      <c r="W6" s="5">
        <v>0</v>
      </c>
      <c r="X6" s="5">
        <v>0</v>
      </c>
      <c r="Y6" s="6"/>
      <c r="Z6" s="6"/>
      <c r="AA6">
        <f t="shared" si="0"/>
        <v>0</v>
      </c>
      <c r="AB6">
        <f t="shared" si="1"/>
        <v>1</v>
      </c>
      <c r="AC6">
        <f t="shared" si="2"/>
        <v>1</v>
      </c>
      <c r="AD6">
        <f t="shared" si="3"/>
        <v>28957</v>
      </c>
      <c r="AE6">
        <f t="shared" si="4"/>
        <v>0</v>
      </c>
      <c r="AF6">
        <f t="shared" si="5"/>
        <v>1</v>
      </c>
      <c r="AG6" s="7" t="str">
        <f t="shared" si="6"/>
        <v/>
      </c>
      <c r="AH6" s="7" t="str">
        <f t="shared" si="7"/>
        <v/>
      </c>
      <c r="AI6" s="7">
        <f t="shared" si="8"/>
        <v>0.13951721518113064</v>
      </c>
      <c r="AJ6" s="7">
        <f t="shared" si="9"/>
        <v>0</v>
      </c>
    </row>
    <row r="7" spans="1:36" x14ac:dyDescent="0.25">
      <c r="A7">
        <v>6</v>
      </c>
      <c r="B7" t="s">
        <v>44</v>
      </c>
      <c r="C7" t="s">
        <v>45</v>
      </c>
      <c r="D7" t="s">
        <v>32</v>
      </c>
      <c r="E7" t="s">
        <v>20</v>
      </c>
      <c r="F7" t="s">
        <v>41</v>
      </c>
      <c r="G7" t="s">
        <v>46</v>
      </c>
      <c r="H7" t="s">
        <v>47</v>
      </c>
      <c r="I7" s="2">
        <v>0</v>
      </c>
      <c r="J7" s="2">
        <v>10800.128000020981</v>
      </c>
      <c r="K7" s="2">
        <v>9</v>
      </c>
      <c r="L7" s="2">
        <v>1</v>
      </c>
      <c r="M7" s="2">
        <v>656</v>
      </c>
      <c r="N7" s="2">
        <v>656</v>
      </c>
      <c r="O7" s="2">
        <v>656</v>
      </c>
      <c r="P7" s="3"/>
      <c r="Q7" s="3"/>
      <c r="R7" s="5">
        <v>0</v>
      </c>
      <c r="S7" s="5">
        <v>0</v>
      </c>
      <c r="T7" s="5"/>
      <c r="U7" s="5">
        <v>0</v>
      </c>
      <c r="V7" s="5"/>
      <c r="W7" s="5">
        <v>0</v>
      </c>
      <c r="X7" s="5">
        <v>0</v>
      </c>
      <c r="Y7" s="6"/>
      <c r="Z7" s="6"/>
      <c r="AA7">
        <f t="shared" si="0"/>
        <v>0</v>
      </c>
      <c r="AB7">
        <f t="shared" si="1"/>
        <v>1</v>
      </c>
      <c r="AC7">
        <f t="shared" si="2"/>
        <v>1</v>
      </c>
      <c r="AD7">
        <f t="shared" si="3"/>
        <v>656</v>
      </c>
      <c r="AE7">
        <f t="shared" si="4"/>
        <v>1</v>
      </c>
      <c r="AF7">
        <f t="shared" si="5"/>
        <v>0</v>
      </c>
      <c r="AG7" s="7" t="str">
        <f t="shared" si="6"/>
        <v/>
      </c>
      <c r="AH7" s="7" t="str">
        <f t="shared" si="7"/>
        <v/>
      </c>
      <c r="AI7" s="7">
        <f t="shared" si="8"/>
        <v>0</v>
      </c>
      <c r="AJ7" s="7">
        <f t="shared" si="9"/>
        <v>-1</v>
      </c>
    </row>
    <row r="8" spans="1:36" x14ac:dyDescent="0.25">
      <c r="A8">
        <v>7</v>
      </c>
      <c r="B8" t="s">
        <v>48</v>
      </c>
      <c r="C8" t="s">
        <v>49</v>
      </c>
      <c r="D8" t="s">
        <v>19</v>
      </c>
      <c r="E8" t="s">
        <v>20</v>
      </c>
      <c r="F8" t="s">
        <v>41</v>
      </c>
      <c r="G8" t="s">
        <v>50</v>
      </c>
      <c r="H8" t="s">
        <v>51</v>
      </c>
      <c r="I8" s="2">
        <v>0</v>
      </c>
      <c r="J8" s="2">
        <v>10800.169999837881</v>
      </c>
      <c r="K8" s="2">
        <v>9</v>
      </c>
      <c r="L8" s="2">
        <v>1</v>
      </c>
      <c r="M8" s="2">
        <v>723</v>
      </c>
      <c r="N8" s="2">
        <v>723</v>
      </c>
      <c r="O8" s="2">
        <v>723</v>
      </c>
      <c r="P8" s="3"/>
      <c r="Q8" s="3"/>
      <c r="R8" s="5">
        <v>0</v>
      </c>
      <c r="S8" s="5">
        <v>10801.521767599999</v>
      </c>
      <c r="T8" s="5" t="s">
        <v>24</v>
      </c>
      <c r="U8" s="5">
        <v>0</v>
      </c>
      <c r="V8" s="5">
        <v>574</v>
      </c>
      <c r="W8" s="5">
        <v>0</v>
      </c>
      <c r="X8" s="5">
        <v>0</v>
      </c>
      <c r="Y8" s="6"/>
      <c r="Z8" s="6"/>
      <c r="AA8">
        <f t="shared" si="0"/>
        <v>0</v>
      </c>
      <c r="AB8">
        <f t="shared" si="1"/>
        <v>1</v>
      </c>
      <c r="AC8">
        <f t="shared" si="2"/>
        <v>1</v>
      </c>
      <c r="AD8">
        <f t="shared" si="3"/>
        <v>574</v>
      </c>
      <c r="AE8">
        <f t="shared" si="4"/>
        <v>0</v>
      </c>
      <c r="AF8">
        <f t="shared" si="5"/>
        <v>1</v>
      </c>
      <c r="AG8" s="7" t="str">
        <f t="shared" si="6"/>
        <v/>
      </c>
      <c r="AH8" s="7" t="str">
        <f t="shared" si="7"/>
        <v/>
      </c>
      <c r="AI8" s="7">
        <f t="shared" si="8"/>
        <v>0.25958188153310102</v>
      </c>
      <c r="AJ8" s="7">
        <f t="shared" si="9"/>
        <v>0</v>
      </c>
    </row>
    <row r="9" spans="1:36" x14ac:dyDescent="0.25">
      <c r="A9">
        <v>8</v>
      </c>
      <c r="B9" t="s">
        <v>52</v>
      </c>
      <c r="C9" t="s">
        <v>53</v>
      </c>
      <c r="D9" t="s">
        <v>27</v>
      </c>
      <c r="E9" t="s">
        <v>20</v>
      </c>
      <c r="F9" t="s">
        <v>21</v>
      </c>
      <c r="G9" t="s">
        <v>54</v>
      </c>
      <c r="H9" t="s">
        <v>55</v>
      </c>
      <c r="I9" s="2">
        <v>43</v>
      </c>
      <c r="J9" s="2">
        <v>10800.04500007629</v>
      </c>
      <c r="K9" s="2">
        <v>9</v>
      </c>
      <c r="L9" s="2">
        <v>151714</v>
      </c>
      <c r="M9" s="2">
        <v>56</v>
      </c>
      <c r="N9" s="2">
        <v>63</v>
      </c>
      <c r="O9" s="2">
        <v>69</v>
      </c>
      <c r="P9" s="3">
        <v>46.511627906976742</v>
      </c>
      <c r="Q9" s="3">
        <v>30.232558139534881</v>
      </c>
      <c r="R9" s="5">
        <v>43</v>
      </c>
      <c r="S9" s="5">
        <v>10800.0649247</v>
      </c>
      <c r="T9" s="5" t="s">
        <v>24</v>
      </c>
      <c r="U9" s="5">
        <v>54666</v>
      </c>
      <c r="V9" s="5">
        <v>59.266349259527317</v>
      </c>
      <c r="W9" s="5">
        <v>64.851451730362271</v>
      </c>
      <c r="X9" s="5">
        <v>67.220977264402705</v>
      </c>
      <c r="Y9" s="6">
        <v>50.817329605493647</v>
      </c>
      <c r="Z9" s="6">
        <v>37.828719208203061</v>
      </c>
      <c r="AA9">
        <f t="shared" si="0"/>
        <v>43</v>
      </c>
      <c r="AB9">
        <f t="shared" si="1"/>
        <v>1</v>
      </c>
      <c r="AC9">
        <f t="shared" si="2"/>
        <v>1</v>
      </c>
      <c r="AD9">
        <f t="shared" si="3"/>
        <v>56</v>
      </c>
      <c r="AE9">
        <f t="shared" si="4"/>
        <v>1</v>
      </c>
      <c r="AF9">
        <f t="shared" si="5"/>
        <v>0</v>
      </c>
      <c r="AG9" s="7">
        <f t="shared" si="6"/>
        <v>0.30232558139534882</v>
      </c>
      <c r="AH9" s="7">
        <f t="shared" si="7"/>
        <v>0.30232558139534882</v>
      </c>
      <c r="AI9" s="7">
        <f t="shared" si="8"/>
        <v>0</v>
      </c>
      <c r="AJ9" s="7">
        <f t="shared" si="9"/>
        <v>5.8327665348702089E-2</v>
      </c>
    </row>
    <row r="10" spans="1:36" x14ac:dyDescent="0.25">
      <c r="A10">
        <v>9</v>
      </c>
      <c r="B10" t="s">
        <v>56</v>
      </c>
      <c r="C10" t="s">
        <v>57</v>
      </c>
      <c r="D10" t="s">
        <v>19</v>
      </c>
      <c r="E10" t="s">
        <v>20</v>
      </c>
      <c r="F10" t="s">
        <v>58</v>
      </c>
      <c r="G10" t="s">
        <v>59</v>
      </c>
      <c r="H10" t="s">
        <v>60</v>
      </c>
      <c r="I10" s="2">
        <v>0</v>
      </c>
      <c r="J10" s="2">
        <v>10800.105999946591</v>
      </c>
      <c r="K10" s="2">
        <v>9</v>
      </c>
      <c r="L10" s="2">
        <v>1</v>
      </c>
      <c r="M10" s="2">
        <v>782</v>
      </c>
      <c r="N10" s="2">
        <v>782</v>
      </c>
      <c r="O10" s="2">
        <v>782</v>
      </c>
      <c r="P10" s="3"/>
      <c r="Q10" s="3"/>
      <c r="R10" s="5">
        <v>17</v>
      </c>
      <c r="S10" s="5">
        <v>10802.745031099999</v>
      </c>
      <c r="T10" s="5" t="s">
        <v>24</v>
      </c>
      <c r="U10" s="5">
        <v>0</v>
      </c>
      <c r="V10" s="5">
        <v>782</v>
      </c>
      <c r="W10" s="5">
        <v>0</v>
      </c>
      <c r="X10" s="5">
        <v>0</v>
      </c>
      <c r="Y10" s="6">
        <v>-100</v>
      </c>
      <c r="Z10" s="6">
        <v>4500</v>
      </c>
      <c r="AA10">
        <f t="shared" si="0"/>
        <v>17</v>
      </c>
      <c r="AB10">
        <f t="shared" si="1"/>
        <v>0</v>
      </c>
      <c r="AC10">
        <f t="shared" si="2"/>
        <v>1</v>
      </c>
      <c r="AD10">
        <f t="shared" si="3"/>
        <v>782</v>
      </c>
      <c r="AE10">
        <f t="shared" si="4"/>
        <v>1</v>
      </c>
      <c r="AF10">
        <f t="shared" si="5"/>
        <v>1</v>
      </c>
      <c r="AG10" s="7" t="str">
        <f t="shared" si="6"/>
        <v/>
      </c>
      <c r="AH10" s="7">
        <f t="shared" si="7"/>
        <v>45</v>
      </c>
      <c r="AI10" s="7">
        <f t="shared" si="8"/>
        <v>0</v>
      </c>
      <c r="AJ10" s="7">
        <f t="shared" si="9"/>
        <v>0</v>
      </c>
    </row>
    <row r="11" spans="1:36" x14ac:dyDescent="0.25">
      <c r="A11">
        <v>10</v>
      </c>
      <c r="B11" t="s">
        <v>61</v>
      </c>
      <c r="C11" t="s">
        <v>62</v>
      </c>
      <c r="D11" t="s">
        <v>32</v>
      </c>
      <c r="E11" t="s">
        <v>20</v>
      </c>
      <c r="F11" t="s">
        <v>58</v>
      </c>
      <c r="G11" t="s">
        <v>63</v>
      </c>
      <c r="H11" t="s">
        <v>64</v>
      </c>
      <c r="I11" s="2">
        <v>34</v>
      </c>
      <c r="J11" s="2">
        <v>156.2279999256134</v>
      </c>
      <c r="K11" s="2">
        <v>2</v>
      </c>
      <c r="L11" s="2">
        <v>6233</v>
      </c>
      <c r="M11" s="2">
        <v>34</v>
      </c>
      <c r="N11" s="2">
        <v>45</v>
      </c>
      <c r="O11" s="2">
        <v>75</v>
      </c>
      <c r="P11" s="3">
        <v>32.352941176470587</v>
      </c>
      <c r="Q11" s="3">
        <v>0</v>
      </c>
      <c r="R11" s="5">
        <v>34</v>
      </c>
      <c r="S11" s="5">
        <v>1138.113916</v>
      </c>
      <c r="T11" s="5" t="s">
        <v>35</v>
      </c>
      <c r="U11" s="5">
        <v>37848</v>
      </c>
      <c r="V11" s="5">
        <v>34</v>
      </c>
      <c r="W11" s="5">
        <v>46.999177981889353</v>
      </c>
      <c r="X11" s="5">
        <v>53.223728356220683</v>
      </c>
      <c r="Y11" s="6">
        <v>38.232876417321613</v>
      </c>
      <c r="Z11" s="6">
        <v>0</v>
      </c>
      <c r="AA11">
        <f t="shared" si="0"/>
        <v>34</v>
      </c>
      <c r="AB11">
        <f t="shared" si="1"/>
        <v>1</v>
      </c>
      <c r="AC11">
        <f t="shared" si="2"/>
        <v>1</v>
      </c>
      <c r="AD11">
        <f t="shared" si="3"/>
        <v>34</v>
      </c>
      <c r="AE11">
        <f t="shared" si="4"/>
        <v>1</v>
      </c>
      <c r="AF11">
        <f t="shared" si="5"/>
        <v>1</v>
      </c>
      <c r="AG11" s="7">
        <f t="shared" si="6"/>
        <v>0</v>
      </c>
      <c r="AH11" s="7">
        <f t="shared" si="7"/>
        <v>0</v>
      </c>
      <c r="AI11" s="7">
        <f t="shared" si="8"/>
        <v>0</v>
      </c>
      <c r="AJ11" s="7">
        <f t="shared" si="9"/>
        <v>0</v>
      </c>
    </row>
    <row r="12" spans="1:36" x14ac:dyDescent="0.25">
      <c r="A12">
        <v>11</v>
      </c>
      <c r="B12" t="s">
        <v>65</v>
      </c>
      <c r="C12" t="s">
        <v>66</v>
      </c>
      <c r="D12" t="s">
        <v>32</v>
      </c>
      <c r="E12" t="s">
        <v>28</v>
      </c>
      <c r="F12" t="s">
        <v>41</v>
      </c>
      <c r="G12" t="s">
        <v>63</v>
      </c>
      <c r="H12" t="s">
        <v>64</v>
      </c>
      <c r="I12" s="2">
        <v>736</v>
      </c>
      <c r="J12" s="2">
        <v>32.486000061035163</v>
      </c>
      <c r="K12" s="2">
        <v>2</v>
      </c>
      <c r="L12" s="2">
        <v>51</v>
      </c>
      <c r="M12" s="2">
        <v>736</v>
      </c>
      <c r="N12" s="2">
        <v>1805</v>
      </c>
      <c r="O12" s="2">
        <v>3800</v>
      </c>
      <c r="P12" s="3">
        <v>145.24456521739131</v>
      </c>
      <c r="Q12" s="3">
        <v>0</v>
      </c>
      <c r="R12" s="5">
        <v>736</v>
      </c>
      <c r="S12" s="5">
        <v>30.2276855</v>
      </c>
      <c r="T12" s="5" t="s">
        <v>35</v>
      </c>
      <c r="U12" s="5">
        <v>137</v>
      </c>
      <c r="V12" s="5">
        <v>736</v>
      </c>
      <c r="W12" s="5">
        <v>1859.9970770568329</v>
      </c>
      <c r="X12" s="5">
        <v>2751.8498929488942</v>
      </c>
      <c r="Y12" s="6">
        <v>152.71699416533059</v>
      </c>
      <c r="Z12" s="6">
        <v>0</v>
      </c>
      <c r="AA12">
        <f t="shared" si="0"/>
        <v>736</v>
      </c>
      <c r="AB12">
        <f t="shared" si="1"/>
        <v>1</v>
      </c>
      <c r="AC12">
        <f t="shared" si="2"/>
        <v>1</v>
      </c>
      <c r="AD12">
        <f t="shared" si="3"/>
        <v>736</v>
      </c>
      <c r="AE12">
        <f t="shared" si="4"/>
        <v>1</v>
      </c>
      <c r="AF12">
        <f t="shared" si="5"/>
        <v>1</v>
      </c>
      <c r="AG12" s="7">
        <f t="shared" si="6"/>
        <v>0</v>
      </c>
      <c r="AH12" s="7">
        <f t="shared" si="7"/>
        <v>0</v>
      </c>
      <c r="AI12" s="7">
        <f t="shared" si="8"/>
        <v>0</v>
      </c>
      <c r="AJ12" s="7">
        <f t="shared" si="9"/>
        <v>0</v>
      </c>
    </row>
    <row r="13" spans="1:36" x14ac:dyDescent="0.25">
      <c r="A13">
        <v>12</v>
      </c>
      <c r="B13" t="s">
        <v>67</v>
      </c>
      <c r="C13" t="s">
        <v>68</v>
      </c>
      <c r="D13" t="s">
        <v>19</v>
      </c>
      <c r="E13" t="s">
        <v>28</v>
      </c>
      <c r="F13" t="s">
        <v>58</v>
      </c>
      <c r="G13" t="s">
        <v>69</v>
      </c>
      <c r="H13" t="s">
        <v>70</v>
      </c>
      <c r="I13" s="2">
        <v>0</v>
      </c>
      <c r="J13" s="2">
        <v>10800.224999904631</v>
      </c>
      <c r="K13" s="2">
        <v>9</v>
      </c>
      <c r="L13" s="2">
        <v>1</v>
      </c>
      <c r="M13" s="2">
        <v>50583</v>
      </c>
      <c r="N13" s="2">
        <v>50583</v>
      </c>
      <c r="O13" s="2">
        <v>50583</v>
      </c>
      <c r="P13" s="3"/>
      <c r="Q13" s="3"/>
      <c r="R13" s="5">
        <v>887</v>
      </c>
      <c r="S13" s="5">
        <v>10801.637726499999</v>
      </c>
      <c r="T13" s="5" t="s">
        <v>24</v>
      </c>
      <c r="U13" s="5">
        <v>0</v>
      </c>
      <c r="V13" s="5">
        <v>50583</v>
      </c>
      <c r="W13" s="5">
        <v>0</v>
      </c>
      <c r="X13" s="5">
        <v>0</v>
      </c>
      <c r="Y13" s="6">
        <v>-100</v>
      </c>
      <c r="Z13" s="6">
        <v>5602.7057497181513</v>
      </c>
      <c r="AA13">
        <f t="shared" si="0"/>
        <v>887</v>
      </c>
      <c r="AB13">
        <f t="shared" si="1"/>
        <v>0</v>
      </c>
      <c r="AC13">
        <f t="shared" si="2"/>
        <v>1</v>
      </c>
      <c r="AD13">
        <f t="shared" si="3"/>
        <v>50583</v>
      </c>
      <c r="AE13">
        <f t="shared" si="4"/>
        <v>1</v>
      </c>
      <c r="AF13">
        <f t="shared" si="5"/>
        <v>1</v>
      </c>
      <c r="AG13" s="7" t="str">
        <f t="shared" si="6"/>
        <v/>
      </c>
      <c r="AH13" s="7">
        <f t="shared" si="7"/>
        <v>56.027057497181509</v>
      </c>
      <c r="AI13" s="7">
        <f t="shared" si="8"/>
        <v>0</v>
      </c>
      <c r="AJ13" s="7">
        <f t="shared" si="9"/>
        <v>0</v>
      </c>
    </row>
    <row r="14" spans="1:36" x14ac:dyDescent="0.25">
      <c r="A14">
        <v>13</v>
      </c>
      <c r="B14" t="s">
        <v>71</v>
      </c>
      <c r="C14" t="s">
        <v>72</v>
      </c>
      <c r="D14" t="s">
        <v>19</v>
      </c>
      <c r="E14" t="s">
        <v>20</v>
      </c>
      <c r="F14" t="s">
        <v>41</v>
      </c>
      <c r="G14" t="s">
        <v>73</v>
      </c>
      <c r="H14" t="s">
        <v>74</v>
      </c>
      <c r="I14" s="2">
        <v>57</v>
      </c>
      <c r="J14" s="2">
        <v>10800.014999866489</v>
      </c>
      <c r="K14" s="2">
        <v>9</v>
      </c>
      <c r="L14" s="2">
        <v>23680</v>
      </c>
      <c r="M14" s="2">
        <v>71</v>
      </c>
      <c r="N14" s="2">
        <v>82</v>
      </c>
      <c r="O14" s="2">
        <v>99</v>
      </c>
      <c r="P14" s="3">
        <v>43.859649122807006</v>
      </c>
      <c r="Q14" s="3">
        <v>24.561403508771932</v>
      </c>
      <c r="R14" s="5">
        <v>53</v>
      </c>
      <c r="S14" s="5">
        <v>10800.0711746</v>
      </c>
      <c r="T14" s="5" t="s">
        <v>24</v>
      </c>
      <c r="U14" s="5">
        <v>20982</v>
      </c>
      <c r="V14" s="5">
        <v>77.125933645572729</v>
      </c>
      <c r="W14" s="5">
        <v>83.70223281004246</v>
      </c>
      <c r="X14" s="5">
        <v>95.393987070522286</v>
      </c>
      <c r="Y14" s="6">
        <v>57.928741151023509</v>
      </c>
      <c r="Z14" s="6">
        <v>45.52062951994855</v>
      </c>
      <c r="AA14">
        <f t="shared" si="0"/>
        <v>57</v>
      </c>
      <c r="AB14">
        <f t="shared" si="1"/>
        <v>1</v>
      </c>
      <c r="AC14">
        <f t="shared" si="2"/>
        <v>0</v>
      </c>
      <c r="AD14">
        <f t="shared" si="3"/>
        <v>71</v>
      </c>
      <c r="AE14">
        <f t="shared" si="4"/>
        <v>1</v>
      </c>
      <c r="AF14">
        <f t="shared" si="5"/>
        <v>0</v>
      </c>
      <c r="AG14" s="7">
        <f t="shared" si="6"/>
        <v>0.24561403508771928</v>
      </c>
      <c r="AH14" s="7">
        <f t="shared" si="7"/>
        <v>0.33962264150943394</v>
      </c>
      <c r="AI14" s="7">
        <f t="shared" si="8"/>
        <v>0</v>
      </c>
      <c r="AJ14" s="7">
        <f t="shared" si="9"/>
        <v>8.628075557144689E-2</v>
      </c>
    </row>
    <row r="15" spans="1:36" x14ac:dyDescent="0.25">
      <c r="A15">
        <v>14</v>
      </c>
      <c r="B15" t="s">
        <v>75</v>
      </c>
      <c r="C15" t="s">
        <v>76</v>
      </c>
      <c r="D15" t="s">
        <v>32</v>
      </c>
      <c r="E15" t="s">
        <v>28</v>
      </c>
      <c r="F15" t="s">
        <v>58</v>
      </c>
      <c r="G15" t="s">
        <v>73</v>
      </c>
      <c r="H15" t="s">
        <v>74</v>
      </c>
      <c r="I15" s="2">
        <v>1927</v>
      </c>
      <c r="J15" s="2">
        <v>10800.026999950411</v>
      </c>
      <c r="K15" s="2">
        <v>9</v>
      </c>
      <c r="L15" s="2">
        <v>120212</v>
      </c>
      <c r="M15" s="2">
        <v>2430.9999999999991</v>
      </c>
      <c r="N15" s="2">
        <v>2892</v>
      </c>
      <c r="O15" s="2">
        <v>5008</v>
      </c>
      <c r="P15" s="3">
        <v>50.077841203943947</v>
      </c>
      <c r="Q15" s="3">
        <v>26.15464452516861</v>
      </c>
      <c r="R15" s="5">
        <v>1927</v>
      </c>
      <c r="S15" s="5">
        <v>10800.023503500001</v>
      </c>
      <c r="T15" s="5" t="s">
        <v>24</v>
      </c>
      <c r="U15" s="5">
        <v>43773</v>
      </c>
      <c r="V15" s="5">
        <v>2656.1284799617279</v>
      </c>
      <c r="W15" s="5">
        <v>3042.495733913262</v>
      </c>
      <c r="X15" s="5">
        <v>3562.901704525113</v>
      </c>
      <c r="Y15" s="6">
        <v>57.887687281435497</v>
      </c>
      <c r="Z15" s="6">
        <v>37.837492473364208</v>
      </c>
      <c r="AA15">
        <f t="shared" si="0"/>
        <v>1927</v>
      </c>
      <c r="AB15">
        <f t="shared" si="1"/>
        <v>1</v>
      </c>
      <c r="AC15">
        <f t="shared" si="2"/>
        <v>1</v>
      </c>
      <c r="AD15">
        <f t="shared" si="3"/>
        <v>2430.9999999999991</v>
      </c>
      <c r="AE15">
        <f t="shared" si="4"/>
        <v>1</v>
      </c>
      <c r="AF15">
        <f t="shared" si="5"/>
        <v>0</v>
      </c>
      <c r="AG15" s="7">
        <f t="shared" si="6"/>
        <v>0.26154644525168608</v>
      </c>
      <c r="AH15" s="7">
        <f t="shared" si="7"/>
        <v>0.26154644525168608</v>
      </c>
      <c r="AI15" s="7">
        <f t="shared" si="8"/>
        <v>0</v>
      </c>
      <c r="AJ15" s="7">
        <f t="shared" si="9"/>
        <v>9.2607354982200268E-2</v>
      </c>
    </row>
    <row r="16" spans="1:36" x14ac:dyDescent="0.25">
      <c r="A16">
        <v>15</v>
      </c>
      <c r="B16" t="s">
        <v>77</v>
      </c>
      <c r="C16" t="s">
        <v>78</v>
      </c>
      <c r="D16" t="s">
        <v>19</v>
      </c>
      <c r="E16" t="s">
        <v>20</v>
      </c>
      <c r="F16" t="s">
        <v>58</v>
      </c>
      <c r="G16" t="s">
        <v>73</v>
      </c>
      <c r="H16" t="s">
        <v>74</v>
      </c>
      <c r="I16" s="2">
        <v>59</v>
      </c>
      <c r="J16" s="2">
        <v>10800.01300001144</v>
      </c>
      <c r="K16" s="2">
        <v>9</v>
      </c>
      <c r="L16" s="2">
        <v>18104</v>
      </c>
      <c r="M16" s="2">
        <v>78</v>
      </c>
      <c r="N16" s="2">
        <v>89</v>
      </c>
      <c r="O16" s="2">
        <v>99</v>
      </c>
      <c r="P16" s="3">
        <v>50.847457627118636</v>
      </c>
      <c r="Q16" s="3">
        <v>32.20338983050847</v>
      </c>
      <c r="R16" s="5">
        <v>59</v>
      </c>
      <c r="S16" s="5">
        <v>10800.047972799999</v>
      </c>
      <c r="T16" s="5" t="s">
        <v>24</v>
      </c>
      <c r="U16" s="5">
        <v>25321</v>
      </c>
      <c r="V16" s="5">
        <v>82.078327458997293</v>
      </c>
      <c r="W16" s="5">
        <v>91.434539899316974</v>
      </c>
      <c r="X16" s="5">
        <v>99</v>
      </c>
      <c r="Y16" s="6">
        <v>54.973796439520292</v>
      </c>
      <c r="Z16" s="6">
        <v>39.115809252537787</v>
      </c>
      <c r="AA16">
        <f t="shared" si="0"/>
        <v>59</v>
      </c>
      <c r="AB16">
        <f t="shared" si="1"/>
        <v>1</v>
      </c>
      <c r="AC16">
        <f t="shared" si="2"/>
        <v>1</v>
      </c>
      <c r="AD16">
        <f t="shared" si="3"/>
        <v>78</v>
      </c>
      <c r="AE16">
        <f t="shared" si="4"/>
        <v>1</v>
      </c>
      <c r="AF16">
        <f t="shared" si="5"/>
        <v>0</v>
      </c>
      <c r="AG16" s="7">
        <f t="shared" si="6"/>
        <v>0.32203389830508472</v>
      </c>
      <c r="AH16" s="7">
        <f t="shared" si="7"/>
        <v>0.32203389830508472</v>
      </c>
      <c r="AI16" s="7">
        <f t="shared" si="8"/>
        <v>0</v>
      </c>
      <c r="AJ16" s="7">
        <f t="shared" si="9"/>
        <v>5.2286249474324274E-2</v>
      </c>
    </row>
    <row r="17" spans="1:36" x14ac:dyDescent="0.25">
      <c r="A17">
        <v>16</v>
      </c>
      <c r="B17" t="s">
        <v>79</v>
      </c>
      <c r="C17" t="s">
        <v>80</v>
      </c>
      <c r="D17" t="s">
        <v>19</v>
      </c>
      <c r="E17" t="s">
        <v>28</v>
      </c>
      <c r="F17" t="s">
        <v>58</v>
      </c>
      <c r="G17" t="s">
        <v>73</v>
      </c>
      <c r="H17" t="s">
        <v>74</v>
      </c>
      <c r="I17" s="2">
        <v>2739</v>
      </c>
      <c r="J17" s="2">
        <v>10800.014999866489</v>
      </c>
      <c r="K17" s="2">
        <v>9</v>
      </c>
      <c r="L17" s="2">
        <v>16526</v>
      </c>
      <c r="M17" s="2">
        <v>4267</v>
      </c>
      <c r="N17" s="2">
        <v>4660</v>
      </c>
      <c r="O17" s="2">
        <v>5008</v>
      </c>
      <c r="P17" s="3">
        <v>70.135085797736394</v>
      </c>
      <c r="Q17" s="3">
        <v>55.786783497626871</v>
      </c>
      <c r="R17" s="5">
        <v>2739</v>
      </c>
      <c r="S17" s="5">
        <v>10800.044992900001</v>
      </c>
      <c r="T17" s="5" t="s">
        <v>24</v>
      </c>
      <c r="U17" s="5">
        <v>41837</v>
      </c>
      <c r="V17" s="5">
        <v>4364.8994368582134</v>
      </c>
      <c r="W17" s="5">
        <v>4698.5547092553397</v>
      </c>
      <c r="X17" s="5">
        <v>5008</v>
      </c>
      <c r="Y17" s="6">
        <v>71.542705704831675</v>
      </c>
      <c r="Z17" s="6">
        <v>59.361060126258238</v>
      </c>
      <c r="AA17">
        <f t="shared" si="0"/>
        <v>2739</v>
      </c>
      <c r="AB17">
        <f t="shared" si="1"/>
        <v>1</v>
      </c>
      <c r="AC17">
        <f t="shared" si="2"/>
        <v>1</v>
      </c>
      <c r="AD17">
        <f t="shared" si="3"/>
        <v>4267</v>
      </c>
      <c r="AE17">
        <f t="shared" si="4"/>
        <v>1</v>
      </c>
      <c r="AF17">
        <f t="shared" si="5"/>
        <v>0</v>
      </c>
      <c r="AG17" s="7">
        <f t="shared" si="6"/>
        <v>0.55786783497626868</v>
      </c>
      <c r="AH17" s="7">
        <f t="shared" si="7"/>
        <v>0.55786783497626868</v>
      </c>
      <c r="AI17" s="7">
        <f t="shared" si="8"/>
        <v>0</v>
      </c>
      <c r="AJ17" s="7">
        <f t="shared" si="9"/>
        <v>2.2943388061451474E-2</v>
      </c>
    </row>
    <row r="18" spans="1:36" x14ac:dyDescent="0.25">
      <c r="A18">
        <v>17</v>
      </c>
      <c r="B18" t="s">
        <v>81</v>
      </c>
      <c r="C18" t="s">
        <v>82</v>
      </c>
      <c r="D18" t="s">
        <v>32</v>
      </c>
      <c r="E18" t="s">
        <v>28</v>
      </c>
      <c r="F18" t="s">
        <v>58</v>
      </c>
      <c r="G18" t="s">
        <v>73</v>
      </c>
      <c r="H18" t="s">
        <v>74</v>
      </c>
      <c r="I18" s="2">
        <v>2098</v>
      </c>
      <c r="J18" s="2">
        <v>10800.023000001909</v>
      </c>
      <c r="K18" s="2">
        <v>9</v>
      </c>
      <c r="L18" s="2">
        <v>174499</v>
      </c>
      <c r="M18" s="2">
        <v>2415</v>
      </c>
      <c r="N18" s="2">
        <v>2788</v>
      </c>
      <c r="O18" s="2">
        <v>5008</v>
      </c>
      <c r="P18" s="3">
        <v>32.8884652049571</v>
      </c>
      <c r="Q18" s="3">
        <v>15.10962821734986</v>
      </c>
      <c r="R18" s="5">
        <v>2098</v>
      </c>
      <c r="S18" s="5">
        <v>10800.040203799999</v>
      </c>
      <c r="T18" s="5" t="s">
        <v>24</v>
      </c>
      <c r="U18" s="5">
        <v>37431</v>
      </c>
      <c r="V18" s="5">
        <v>2558.060835112276</v>
      </c>
      <c r="W18" s="5">
        <v>2914.0223339519821</v>
      </c>
      <c r="X18" s="5">
        <v>3055.0227854227019</v>
      </c>
      <c r="Y18" s="6">
        <v>38.895249473402373</v>
      </c>
      <c r="Z18" s="6">
        <v>21.928543141671859</v>
      </c>
      <c r="AA18">
        <f t="shared" si="0"/>
        <v>2098</v>
      </c>
      <c r="AB18">
        <f t="shared" si="1"/>
        <v>1</v>
      </c>
      <c r="AC18">
        <f t="shared" si="2"/>
        <v>1</v>
      </c>
      <c r="AD18">
        <f t="shared" si="3"/>
        <v>2415</v>
      </c>
      <c r="AE18">
        <f t="shared" si="4"/>
        <v>1</v>
      </c>
      <c r="AF18">
        <f t="shared" si="5"/>
        <v>0</v>
      </c>
      <c r="AG18" s="7">
        <f t="shared" si="6"/>
        <v>0.15109628217349858</v>
      </c>
      <c r="AH18" s="7">
        <f t="shared" si="7"/>
        <v>0.15109628217349858</v>
      </c>
      <c r="AI18" s="7">
        <f t="shared" si="8"/>
        <v>0</v>
      </c>
      <c r="AJ18" s="7">
        <f t="shared" si="9"/>
        <v>5.9238441040279907E-2</v>
      </c>
    </row>
    <row r="19" spans="1:36" x14ac:dyDescent="0.25">
      <c r="A19">
        <v>18</v>
      </c>
      <c r="B19" t="s">
        <v>83</v>
      </c>
      <c r="C19" t="s">
        <v>84</v>
      </c>
      <c r="D19" t="s">
        <v>27</v>
      </c>
      <c r="E19" t="s">
        <v>20</v>
      </c>
      <c r="F19" t="s">
        <v>58</v>
      </c>
      <c r="G19" t="s">
        <v>73</v>
      </c>
      <c r="H19" t="s">
        <v>85</v>
      </c>
      <c r="I19" s="2">
        <v>30</v>
      </c>
      <c r="J19" s="2">
        <v>10621.57500004768</v>
      </c>
      <c r="K19" s="2">
        <v>2</v>
      </c>
      <c r="L19" s="2">
        <v>119055</v>
      </c>
      <c r="M19" s="2">
        <v>30</v>
      </c>
      <c r="N19" s="2">
        <v>57</v>
      </c>
      <c r="O19" s="2">
        <v>98</v>
      </c>
      <c r="P19" s="3">
        <v>90</v>
      </c>
      <c r="Q19" s="3">
        <v>0</v>
      </c>
      <c r="R19" s="5">
        <v>30</v>
      </c>
      <c r="S19" s="5">
        <v>10800.305982899999</v>
      </c>
      <c r="T19" s="5" t="s">
        <v>24</v>
      </c>
      <c r="U19" s="5">
        <v>64742</v>
      </c>
      <c r="V19" s="5">
        <v>46.471856250092081</v>
      </c>
      <c r="W19" s="5">
        <v>63.605890676792477</v>
      </c>
      <c r="X19" s="5">
        <v>70.348713273621584</v>
      </c>
      <c r="Y19" s="6">
        <v>112.01963558930829</v>
      </c>
      <c r="Z19" s="6">
        <v>54.906187500306928</v>
      </c>
      <c r="AA19">
        <f t="shared" si="0"/>
        <v>30</v>
      </c>
      <c r="AB19">
        <f t="shared" si="1"/>
        <v>1</v>
      </c>
      <c r="AC19">
        <f t="shared" si="2"/>
        <v>1</v>
      </c>
      <c r="AD19">
        <f t="shared" si="3"/>
        <v>30</v>
      </c>
      <c r="AE19">
        <f t="shared" si="4"/>
        <v>1</v>
      </c>
      <c r="AF19">
        <f t="shared" si="5"/>
        <v>0</v>
      </c>
      <c r="AG19" s="7">
        <f t="shared" si="6"/>
        <v>0</v>
      </c>
      <c r="AH19" s="7">
        <f t="shared" si="7"/>
        <v>0</v>
      </c>
      <c r="AI19" s="7">
        <f t="shared" si="8"/>
        <v>0</v>
      </c>
      <c r="AJ19" s="7">
        <f t="shared" si="9"/>
        <v>0.54906187500306936</v>
      </c>
    </row>
    <row r="20" spans="1:36" x14ac:dyDescent="0.25">
      <c r="A20">
        <v>19</v>
      </c>
      <c r="B20" t="s">
        <v>86</v>
      </c>
      <c r="C20" t="s">
        <v>87</v>
      </c>
      <c r="D20" t="s">
        <v>32</v>
      </c>
      <c r="E20" t="s">
        <v>28</v>
      </c>
      <c r="F20" t="s">
        <v>21</v>
      </c>
      <c r="G20" t="s">
        <v>73</v>
      </c>
      <c r="H20" t="s">
        <v>74</v>
      </c>
      <c r="I20" s="2">
        <v>2178</v>
      </c>
      <c r="J20" s="2">
        <v>10800.042000055309</v>
      </c>
      <c r="K20" s="2">
        <v>9</v>
      </c>
      <c r="L20" s="2">
        <v>33892</v>
      </c>
      <c r="M20" s="2">
        <v>3024.9999999993461</v>
      </c>
      <c r="N20" s="2">
        <v>3654</v>
      </c>
      <c r="O20" s="2">
        <v>5008</v>
      </c>
      <c r="P20" s="3">
        <v>67.768595041322314</v>
      </c>
      <c r="Q20" s="3">
        <v>38.888888888858837</v>
      </c>
      <c r="R20" s="5">
        <v>2178</v>
      </c>
      <c r="S20" s="5">
        <v>10800.0570281</v>
      </c>
      <c r="T20" s="5" t="s">
        <v>24</v>
      </c>
      <c r="U20" s="5">
        <v>26225</v>
      </c>
      <c r="V20" s="5">
        <v>3314.187869318866</v>
      </c>
      <c r="W20" s="5">
        <v>3847.7136316099782</v>
      </c>
      <c r="X20" s="5">
        <v>4150.1419192480053</v>
      </c>
      <c r="Y20" s="6">
        <v>76.662701175848397</v>
      </c>
      <c r="Z20" s="6">
        <v>52.166568839250047</v>
      </c>
      <c r="AA20">
        <f t="shared" si="0"/>
        <v>2178</v>
      </c>
      <c r="AB20">
        <f t="shared" si="1"/>
        <v>1</v>
      </c>
      <c r="AC20">
        <f t="shared" si="2"/>
        <v>1</v>
      </c>
      <c r="AD20">
        <f t="shared" si="3"/>
        <v>3024.9999999993461</v>
      </c>
      <c r="AE20">
        <f t="shared" si="4"/>
        <v>1</v>
      </c>
      <c r="AF20">
        <f t="shared" si="5"/>
        <v>0</v>
      </c>
      <c r="AG20" s="7">
        <f t="shared" si="6"/>
        <v>0.38888888888858864</v>
      </c>
      <c r="AH20" s="7">
        <f t="shared" si="7"/>
        <v>0.38888888888858864</v>
      </c>
      <c r="AI20" s="7">
        <f t="shared" si="8"/>
        <v>0</v>
      </c>
      <c r="AJ20" s="7">
        <f t="shared" si="9"/>
        <v>9.5599295642837159E-2</v>
      </c>
    </row>
    <row r="21" spans="1:36" x14ac:dyDescent="0.25">
      <c r="A21">
        <v>20</v>
      </c>
      <c r="B21" t="s">
        <v>88</v>
      </c>
      <c r="C21" t="s">
        <v>89</v>
      </c>
      <c r="D21" t="s">
        <v>32</v>
      </c>
      <c r="E21" t="s">
        <v>20</v>
      </c>
      <c r="F21" t="s">
        <v>41</v>
      </c>
      <c r="G21" t="s">
        <v>90</v>
      </c>
      <c r="H21" t="s">
        <v>91</v>
      </c>
      <c r="I21" s="2">
        <v>0</v>
      </c>
      <c r="J21" s="2">
        <v>10800.201000213619</v>
      </c>
      <c r="K21" s="2">
        <v>9</v>
      </c>
      <c r="L21" s="2">
        <v>1</v>
      </c>
      <c r="M21" s="2">
        <v>1059</v>
      </c>
      <c r="N21" s="2">
        <v>1059</v>
      </c>
      <c r="O21" s="2">
        <v>1059</v>
      </c>
      <c r="P21" s="3"/>
      <c r="Q21" s="3"/>
      <c r="R21" s="5">
        <v>0</v>
      </c>
      <c r="S21" s="5">
        <v>1138.113916</v>
      </c>
      <c r="T21" s="5" t="s">
        <v>35</v>
      </c>
      <c r="U21" s="5">
        <v>37848</v>
      </c>
      <c r="V21" s="5">
        <v>34</v>
      </c>
      <c r="W21" s="5">
        <v>46.999177981889353</v>
      </c>
      <c r="X21" s="5">
        <v>53.223728356220683</v>
      </c>
      <c r="Y21" s="6"/>
      <c r="Z21" s="6"/>
      <c r="AA21">
        <f t="shared" si="0"/>
        <v>0</v>
      </c>
      <c r="AB21">
        <f t="shared" si="1"/>
        <v>1</v>
      </c>
      <c r="AC21">
        <f t="shared" si="2"/>
        <v>1</v>
      </c>
      <c r="AD21">
        <f t="shared" si="3"/>
        <v>34</v>
      </c>
      <c r="AE21">
        <f t="shared" si="4"/>
        <v>0</v>
      </c>
      <c r="AF21">
        <f t="shared" si="5"/>
        <v>1</v>
      </c>
      <c r="AG21" s="7" t="str">
        <f t="shared" si="6"/>
        <v/>
      </c>
      <c r="AH21" s="7" t="str">
        <f t="shared" si="7"/>
        <v/>
      </c>
      <c r="AI21" s="7">
        <f t="shared" si="8"/>
        <v>30.147058823529413</v>
      </c>
      <c r="AJ21" s="7">
        <f t="shared" si="9"/>
        <v>0</v>
      </c>
    </row>
    <row r="22" spans="1:36" x14ac:dyDescent="0.25">
      <c r="A22">
        <v>21</v>
      </c>
      <c r="B22" t="s">
        <v>92</v>
      </c>
      <c r="C22" t="s">
        <v>93</v>
      </c>
      <c r="D22" t="s">
        <v>19</v>
      </c>
      <c r="E22" t="s">
        <v>20</v>
      </c>
      <c r="F22" t="s">
        <v>21</v>
      </c>
      <c r="G22" t="s">
        <v>94</v>
      </c>
      <c r="H22" t="s">
        <v>95</v>
      </c>
      <c r="I22" s="2">
        <v>0</v>
      </c>
      <c r="J22" s="2">
        <v>10800.171999931341</v>
      </c>
      <c r="K22" s="2">
        <v>9</v>
      </c>
      <c r="L22" s="2">
        <v>1</v>
      </c>
      <c r="M22" s="2">
        <v>1083</v>
      </c>
      <c r="N22" s="2">
        <v>1083</v>
      </c>
      <c r="O22" s="2">
        <v>1083</v>
      </c>
      <c r="P22" s="3"/>
      <c r="Q22" s="3"/>
      <c r="R22" s="5">
        <v>32</v>
      </c>
      <c r="S22" s="5">
        <v>10802.334278800001</v>
      </c>
      <c r="T22" s="5" t="s">
        <v>24</v>
      </c>
      <c r="U22" s="5">
        <v>0</v>
      </c>
      <c r="V22" s="5">
        <v>1083</v>
      </c>
      <c r="W22" s="5">
        <v>91.434539899316974</v>
      </c>
      <c r="X22" s="5">
        <v>99</v>
      </c>
      <c r="Y22" s="6">
        <v>185.7329371853655</v>
      </c>
      <c r="Z22" s="6">
        <v>3284.375</v>
      </c>
      <c r="AA22">
        <f t="shared" si="0"/>
        <v>32</v>
      </c>
      <c r="AB22">
        <f t="shared" si="1"/>
        <v>0</v>
      </c>
      <c r="AC22">
        <f t="shared" si="2"/>
        <v>1</v>
      </c>
      <c r="AD22">
        <f t="shared" si="3"/>
        <v>1083</v>
      </c>
      <c r="AE22">
        <f t="shared" si="4"/>
        <v>1</v>
      </c>
      <c r="AF22">
        <f t="shared" si="5"/>
        <v>1</v>
      </c>
      <c r="AG22" s="7" t="str">
        <f t="shared" si="6"/>
        <v/>
      </c>
      <c r="AH22" s="7">
        <f t="shared" si="7"/>
        <v>32.84375</v>
      </c>
      <c r="AI22" s="7">
        <f t="shared" si="8"/>
        <v>0</v>
      </c>
      <c r="AJ22" s="7">
        <f t="shared" si="9"/>
        <v>0</v>
      </c>
    </row>
    <row r="23" spans="1:36" x14ac:dyDescent="0.25">
      <c r="A23">
        <v>22</v>
      </c>
      <c r="B23" t="s">
        <v>96</v>
      </c>
      <c r="C23" t="s">
        <v>97</v>
      </c>
      <c r="D23" t="s">
        <v>27</v>
      </c>
      <c r="E23" t="s">
        <v>28</v>
      </c>
      <c r="F23" t="s">
        <v>21</v>
      </c>
      <c r="G23" t="s">
        <v>98</v>
      </c>
      <c r="H23" t="s">
        <v>99</v>
      </c>
      <c r="I23" s="2">
        <v>4246</v>
      </c>
      <c r="J23" s="2">
        <v>10800.00999999046</v>
      </c>
      <c r="K23" s="2">
        <v>9</v>
      </c>
      <c r="L23" s="2">
        <v>24060</v>
      </c>
      <c r="M23" s="2">
        <v>4578</v>
      </c>
      <c r="N23" s="2">
        <v>4787</v>
      </c>
      <c r="O23" s="2">
        <v>5050</v>
      </c>
      <c r="P23" s="3">
        <v>12.741403674046159</v>
      </c>
      <c r="Q23" s="3">
        <v>7.8191238813000474</v>
      </c>
      <c r="R23" s="5">
        <v>4197</v>
      </c>
      <c r="S23" s="5">
        <v>10800.023252200001</v>
      </c>
      <c r="T23" s="5" t="s">
        <v>24</v>
      </c>
      <c r="U23" s="5">
        <v>25319</v>
      </c>
      <c r="V23" s="5">
        <v>4727.5163083174957</v>
      </c>
      <c r="W23" s="5">
        <v>4830.2290456620276</v>
      </c>
      <c r="X23" s="5">
        <v>4947.2101800943046</v>
      </c>
      <c r="Y23" s="6">
        <v>15.0876589388141</v>
      </c>
      <c r="Z23" s="6">
        <v>12.64036950959008</v>
      </c>
      <c r="AA23">
        <f t="shared" si="0"/>
        <v>4246</v>
      </c>
      <c r="AB23">
        <f t="shared" si="1"/>
        <v>1</v>
      </c>
      <c r="AC23">
        <f t="shared" si="2"/>
        <v>0</v>
      </c>
      <c r="AD23">
        <f t="shared" si="3"/>
        <v>4578</v>
      </c>
      <c r="AE23">
        <f t="shared" si="4"/>
        <v>1</v>
      </c>
      <c r="AF23">
        <f t="shared" si="5"/>
        <v>0</v>
      </c>
      <c r="AG23" s="7">
        <f t="shared" si="6"/>
        <v>7.8191238813000469E-2</v>
      </c>
      <c r="AH23" s="7">
        <f t="shared" si="7"/>
        <v>9.0779127948534669E-2</v>
      </c>
      <c r="AI23" s="7">
        <f t="shared" si="8"/>
        <v>0</v>
      </c>
      <c r="AJ23" s="7">
        <f t="shared" si="9"/>
        <v>3.2659744062362543E-2</v>
      </c>
    </row>
    <row r="24" spans="1:36" x14ac:dyDescent="0.25">
      <c r="A24">
        <v>23</v>
      </c>
      <c r="B24" t="s">
        <v>100</v>
      </c>
      <c r="C24" t="s">
        <v>101</v>
      </c>
      <c r="D24" t="s">
        <v>19</v>
      </c>
      <c r="E24" t="s">
        <v>20</v>
      </c>
      <c r="F24" t="s">
        <v>58</v>
      </c>
      <c r="G24" t="s">
        <v>98</v>
      </c>
      <c r="H24" t="s">
        <v>102</v>
      </c>
      <c r="I24" s="2">
        <v>53</v>
      </c>
      <c r="J24" s="2">
        <v>10800.00800013542</v>
      </c>
      <c r="K24" s="2">
        <v>9</v>
      </c>
      <c r="L24" s="2">
        <v>15061</v>
      </c>
      <c r="M24" s="2">
        <v>87</v>
      </c>
      <c r="N24" s="2">
        <v>92</v>
      </c>
      <c r="O24" s="2">
        <v>104</v>
      </c>
      <c r="P24" s="3">
        <v>73.584905660377359</v>
      </c>
      <c r="Q24" s="3">
        <v>64.15094339622641</v>
      </c>
      <c r="R24" s="5">
        <v>41</v>
      </c>
      <c r="S24" s="5">
        <v>10800.0292852</v>
      </c>
      <c r="T24" s="5" t="s">
        <v>24</v>
      </c>
      <c r="U24" s="5">
        <v>20294</v>
      </c>
      <c r="V24" s="5">
        <v>89.821033768414452</v>
      </c>
      <c r="W24" s="5">
        <v>93.297805676136605</v>
      </c>
      <c r="X24" s="5">
        <v>96.776625703705349</v>
      </c>
      <c r="Y24" s="6">
        <v>127.55562360033321</v>
      </c>
      <c r="Z24" s="6">
        <v>119.07569211808401</v>
      </c>
      <c r="AA24">
        <f t="shared" si="0"/>
        <v>53</v>
      </c>
      <c r="AB24">
        <f t="shared" si="1"/>
        <v>1</v>
      </c>
      <c r="AC24">
        <f t="shared" si="2"/>
        <v>0</v>
      </c>
      <c r="AD24">
        <f t="shared" si="3"/>
        <v>87</v>
      </c>
      <c r="AE24">
        <f t="shared" si="4"/>
        <v>1</v>
      </c>
      <c r="AF24">
        <f t="shared" si="5"/>
        <v>0</v>
      </c>
      <c r="AG24" s="7">
        <f t="shared" si="6"/>
        <v>0.64150943396226412</v>
      </c>
      <c r="AH24" s="7">
        <f t="shared" si="7"/>
        <v>1.1219512195121952</v>
      </c>
      <c r="AI24" s="7">
        <f t="shared" si="8"/>
        <v>0</v>
      </c>
      <c r="AJ24" s="7">
        <f t="shared" si="9"/>
        <v>3.242567549901669E-2</v>
      </c>
    </row>
    <row r="25" spans="1:36" x14ac:dyDescent="0.25">
      <c r="A25">
        <v>24</v>
      </c>
      <c r="B25" t="s">
        <v>103</v>
      </c>
      <c r="C25" t="s">
        <v>104</v>
      </c>
      <c r="D25" t="s">
        <v>27</v>
      </c>
      <c r="E25" t="s">
        <v>28</v>
      </c>
      <c r="F25" t="s">
        <v>21</v>
      </c>
      <c r="G25" t="s">
        <v>105</v>
      </c>
      <c r="H25" t="s">
        <v>106</v>
      </c>
      <c r="I25" s="2">
        <v>2123</v>
      </c>
      <c r="J25" s="2">
        <v>10800.007999897</v>
      </c>
      <c r="K25" s="2">
        <v>9</v>
      </c>
      <c r="L25" s="2">
        <v>18058</v>
      </c>
      <c r="M25" s="2">
        <v>3613.9999999728129</v>
      </c>
      <c r="N25" s="2">
        <v>4176</v>
      </c>
      <c r="O25" s="2">
        <v>5363</v>
      </c>
      <c r="P25" s="3">
        <v>96.702779086198774</v>
      </c>
      <c r="Q25" s="3">
        <v>70.230805462685481</v>
      </c>
      <c r="R25" s="5">
        <v>2123</v>
      </c>
      <c r="S25" s="5">
        <v>10800.0435077</v>
      </c>
      <c r="T25" s="5" t="s">
        <v>24</v>
      </c>
      <c r="U25" s="5">
        <v>11127</v>
      </c>
      <c r="V25" s="5">
        <v>3910.290142916931</v>
      </c>
      <c r="W25" s="5">
        <v>4181.4888622729704</v>
      </c>
      <c r="X25" s="5">
        <v>4436.460335493347</v>
      </c>
      <c r="Y25" s="6">
        <v>96.961321821618924</v>
      </c>
      <c r="Z25" s="6">
        <v>84.187006260806953</v>
      </c>
      <c r="AA25">
        <f t="shared" si="0"/>
        <v>2123</v>
      </c>
      <c r="AB25">
        <f t="shared" si="1"/>
        <v>1</v>
      </c>
      <c r="AC25">
        <f t="shared" si="2"/>
        <v>1</v>
      </c>
      <c r="AD25">
        <f t="shared" si="3"/>
        <v>3613.9999999728129</v>
      </c>
      <c r="AE25">
        <f t="shared" si="4"/>
        <v>1</v>
      </c>
      <c r="AF25">
        <f t="shared" si="5"/>
        <v>0</v>
      </c>
      <c r="AG25" s="7">
        <f t="shared" si="6"/>
        <v>0.70230805462685486</v>
      </c>
      <c r="AH25" s="7">
        <f t="shared" si="7"/>
        <v>0.70230805462685486</v>
      </c>
      <c r="AI25" s="7">
        <f t="shared" si="8"/>
        <v>0</v>
      </c>
      <c r="AJ25" s="7">
        <f t="shared" si="9"/>
        <v>8.1983990853997504E-2</v>
      </c>
    </row>
    <row r="26" spans="1:36" x14ac:dyDescent="0.25">
      <c r="A26">
        <v>25</v>
      </c>
      <c r="B26" t="s">
        <v>107</v>
      </c>
      <c r="C26" t="s">
        <v>108</v>
      </c>
      <c r="D26" t="s">
        <v>19</v>
      </c>
      <c r="E26" t="s">
        <v>20</v>
      </c>
      <c r="F26" t="s">
        <v>58</v>
      </c>
      <c r="G26" t="s">
        <v>109</v>
      </c>
      <c r="H26" t="s">
        <v>110</v>
      </c>
      <c r="I26" s="2">
        <v>65</v>
      </c>
      <c r="J26" s="2">
        <v>10800.016999959949</v>
      </c>
      <c r="K26" s="2">
        <v>9</v>
      </c>
      <c r="L26" s="2">
        <v>7674</v>
      </c>
      <c r="M26" s="2">
        <v>121</v>
      </c>
      <c r="N26" s="2">
        <v>123</v>
      </c>
      <c r="O26" s="2">
        <v>123</v>
      </c>
      <c r="P26" s="3">
        <v>89.230769230769241</v>
      </c>
      <c r="Q26" s="3">
        <v>86.153846153846118</v>
      </c>
      <c r="R26" s="5">
        <v>0</v>
      </c>
      <c r="S26" s="5">
        <v>10800.0292852</v>
      </c>
      <c r="T26" s="5" t="s">
        <v>24</v>
      </c>
      <c r="U26" s="5">
        <v>20294</v>
      </c>
      <c r="V26" s="5">
        <v>89.821033768414452</v>
      </c>
      <c r="W26" s="5">
        <v>123</v>
      </c>
      <c r="X26" s="5">
        <v>123</v>
      </c>
      <c r="Y26" s="6"/>
      <c r="Z26" s="6"/>
      <c r="AA26">
        <f t="shared" si="0"/>
        <v>65</v>
      </c>
      <c r="AB26">
        <f t="shared" si="1"/>
        <v>1</v>
      </c>
      <c r="AC26">
        <f t="shared" si="2"/>
        <v>0</v>
      </c>
      <c r="AD26">
        <f t="shared" si="3"/>
        <v>89.821033768414452</v>
      </c>
      <c r="AE26">
        <f t="shared" si="4"/>
        <v>0</v>
      </c>
      <c r="AF26">
        <f t="shared" si="5"/>
        <v>1</v>
      </c>
      <c r="AG26" s="7">
        <f t="shared" si="6"/>
        <v>0.38186205797560696</v>
      </c>
      <c r="AH26" s="7" t="str">
        <f t="shared" si="7"/>
        <v/>
      </c>
      <c r="AI26" s="7">
        <f t="shared" si="8"/>
        <v>0.34712321739665419</v>
      </c>
      <c r="AJ26" s="7">
        <f t="shared" si="9"/>
        <v>0</v>
      </c>
    </row>
    <row r="27" spans="1:36" x14ac:dyDescent="0.25">
      <c r="A27">
        <v>26</v>
      </c>
      <c r="B27" t="s">
        <v>111</v>
      </c>
      <c r="C27" t="s">
        <v>112</v>
      </c>
      <c r="D27" t="s">
        <v>27</v>
      </c>
      <c r="E27" t="s">
        <v>20</v>
      </c>
      <c r="F27" t="s">
        <v>21</v>
      </c>
      <c r="G27" t="s">
        <v>113</v>
      </c>
      <c r="H27" t="s">
        <v>114</v>
      </c>
      <c r="I27" s="2">
        <v>120</v>
      </c>
      <c r="J27" s="2">
        <v>10800.016000032419</v>
      </c>
      <c r="K27" s="2">
        <v>9</v>
      </c>
      <c r="L27" s="2">
        <v>5472</v>
      </c>
      <c r="M27" s="2">
        <v>122</v>
      </c>
      <c r="N27" s="2">
        <v>123</v>
      </c>
      <c r="O27" s="2">
        <v>126</v>
      </c>
      <c r="P27" s="3">
        <v>2.5</v>
      </c>
      <c r="Q27" s="3">
        <v>1.666666666666667</v>
      </c>
      <c r="R27" s="5">
        <v>117</v>
      </c>
      <c r="S27" s="5">
        <v>10800.068918299999</v>
      </c>
      <c r="T27" s="5" t="s">
        <v>24</v>
      </c>
      <c r="U27" s="5">
        <v>6282</v>
      </c>
      <c r="V27" s="5">
        <v>122.86931583176521</v>
      </c>
      <c r="W27" s="5">
        <v>123.6578226831566</v>
      </c>
      <c r="X27" s="5">
        <v>124.24339306139581</v>
      </c>
      <c r="Y27" s="6">
        <v>5.6904467377406798</v>
      </c>
      <c r="Z27" s="6">
        <v>5.016509257918992</v>
      </c>
      <c r="AA27">
        <f t="shared" si="0"/>
        <v>120</v>
      </c>
      <c r="AB27">
        <f t="shared" si="1"/>
        <v>1</v>
      </c>
      <c r="AC27">
        <f t="shared" si="2"/>
        <v>0</v>
      </c>
      <c r="AD27">
        <f t="shared" si="3"/>
        <v>122</v>
      </c>
      <c r="AE27">
        <f t="shared" si="4"/>
        <v>1</v>
      </c>
      <c r="AF27">
        <f t="shared" si="5"/>
        <v>0</v>
      </c>
      <c r="AG27" s="7">
        <f t="shared" si="6"/>
        <v>1.6666666666666666E-2</v>
      </c>
      <c r="AH27" s="7">
        <f t="shared" si="7"/>
        <v>4.2735042735042736E-2</v>
      </c>
      <c r="AI27" s="7">
        <f t="shared" si="8"/>
        <v>0</v>
      </c>
      <c r="AJ27" s="7">
        <f t="shared" si="9"/>
        <v>7.1255396046328388E-3</v>
      </c>
    </row>
    <row r="28" spans="1:36" x14ac:dyDescent="0.25">
      <c r="A28">
        <v>27</v>
      </c>
      <c r="B28" t="s">
        <v>115</v>
      </c>
      <c r="C28" t="s">
        <v>116</v>
      </c>
      <c r="D28" t="s">
        <v>32</v>
      </c>
      <c r="E28" t="s">
        <v>28</v>
      </c>
      <c r="F28" t="s">
        <v>58</v>
      </c>
      <c r="G28" t="s">
        <v>113</v>
      </c>
      <c r="H28" t="s">
        <v>117</v>
      </c>
      <c r="I28" s="2">
        <v>3076</v>
      </c>
      <c r="J28" s="2">
        <v>10800.01099991798</v>
      </c>
      <c r="K28" s="2">
        <v>9</v>
      </c>
      <c r="L28" s="2">
        <v>13360</v>
      </c>
      <c r="M28" s="2">
        <v>4003.999999999965</v>
      </c>
      <c r="N28" s="2">
        <v>4455</v>
      </c>
      <c r="O28" s="2">
        <v>6503</v>
      </c>
      <c r="P28" s="3">
        <v>44.83094928478544</v>
      </c>
      <c r="Q28" s="3">
        <v>30.16905071521342</v>
      </c>
      <c r="R28" s="5">
        <v>2846</v>
      </c>
      <c r="S28" s="5">
        <v>10800.038827300001</v>
      </c>
      <c r="T28" s="5" t="s">
        <v>24</v>
      </c>
      <c r="U28" s="5">
        <v>12823</v>
      </c>
      <c r="V28" s="5">
        <v>4336.8818459374161</v>
      </c>
      <c r="W28" s="5">
        <v>4694.2581400326253</v>
      </c>
      <c r="X28" s="5">
        <v>5319.4081380122852</v>
      </c>
      <c r="Y28" s="6">
        <v>64.942309909790069</v>
      </c>
      <c r="Z28" s="6">
        <v>52.385166758166413</v>
      </c>
      <c r="AA28">
        <f t="shared" si="0"/>
        <v>3076</v>
      </c>
      <c r="AB28">
        <f t="shared" si="1"/>
        <v>1</v>
      </c>
      <c r="AC28">
        <f t="shared" si="2"/>
        <v>0</v>
      </c>
      <c r="AD28">
        <f t="shared" si="3"/>
        <v>4003.999999999965</v>
      </c>
      <c r="AE28">
        <f t="shared" si="4"/>
        <v>1</v>
      </c>
      <c r="AF28">
        <f t="shared" si="5"/>
        <v>0</v>
      </c>
      <c r="AG28" s="7">
        <f t="shared" si="6"/>
        <v>0.30169050715213425</v>
      </c>
      <c r="AH28" s="7">
        <f t="shared" si="7"/>
        <v>0.40688685874910929</v>
      </c>
      <c r="AI28" s="7">
        <f t="shared" si="8"/>
        <v>0</v>
      </c>
      <c r="AJ28" s="7">
        <f t="shared" si="9"/>
        <v>8.3137324160203294E-2</v>
      </c>
    </row>
    <row r="29" spans="1:36" x14ac:dyDescent="0.25">
      <c r="A29">
        <v>28</v>
      </c>
      <c r="B29" t="s">
        <v>118</v>
      </c>
      <c r="C29" t="s">
        <v>119</v>
      </c>
      <c r="D29" t="s">
        <v>32</v>
      </c>
      <c r="E29" t="s">
        <v>20</v>
      </c>
      <c r="F29" t="s">
        <v>41</v>
      </c>
      <c r="G29" t="s">
        <v>120</v>
      </c>
      <c r="H29" t="s">
        <v>121</v>
      </c>
      <c r="I29" s="2">
        <v>32</v>
      </c>
      <c r="J29" s="2">
        <v>2728.1229999065399</v>
      </c>
      <c r="K29" s="2">
        <v>2</v>
      </c>
      <c r="L29" s="2">
        <v>40682</v>
      </c>
      <c r="M29" s="2">
        <v>32</v>
      </c>
      <c r="N29" s="2">
        <v>53</v>
      </c>
      <c r="O29" s="2">
        <v>135</v>
      </c>
      <c r="P29" s="3">
        <v>65.625</v>
      </c>
      <c r="Q29" s="3">
        <v>0</v>
      </c>
      <c r="R29" s="5">
        <v>32</v>
      </c>
      <c r="S29" s="5">
        <v>10800.0855256</v>
      </c>
      <c r="T29" s="5" t="s">
        <v>24</v>
      </c>
      <c r="U29" s="5">
        <v>41409</v>
      </c>
      <c r="V29" s="5">
        <v>48.151820819234182</v>
      </c>
      <c r="W29" s="5">
        <v>57.534495480103871</v>
      </c>
      <c r="X29" s="5">
        <v>72.684100216602317</v>
      </c>
      <c r="Y29" s="6">
        <v>79.795298375324592</v>
      </c>
      <c r="Z29" s="6">
        <v>50.474440060106822</v>
      </c>
      <c r="AA29">
        <f t="shared" si="0"/>
        <v>32</v>
      </c>
      <c r="AB29">
        <f t="shared" si="1"/>
        <v>1</v>
      </c>
      <c r="AC29">
        <f t="shared" si="2"/>
        <v>1</v>
      </c>
      <c r="AD29">
        <f t="shared" si="3"/>
        <v>32</v>
      </c>
      <c r="AE29">
        <f t="shared" si="4"/>
        <v>1</v>
      </c>
      <c r="AF29">
        <f t="shared" si="5"/>
        <v>0</v>
      </c>
      <c r="AG29" s="7">
        <f t="shared" si="6"/>
        <v>0</v>
      </c>
      <c r="AH29" s="7">
        <f t="shared" si="7"/>
        <v>0</v>
      </c>
      <c r="AI29" s="7">
        <f t="shared" si="8"/>
        <v>0</v>
      </c>
      <c r="AJ29" s="7">
        <f t="shared" si="9"/>
        <v>0.50474440060106818</v>
      </c>
    </row>
    <row r="30" spans="1:36" x14ac:dyDescent="0.25">
      <c r="A30">
        <v>29</v>
      </c>
      <c r="B30" t="s">
        <v>122</v>
      </c>
      <c r="C30" t="s">
        <v>123</v>
      </c>
      <c r="D30" t="s">
        <v>27</v>
      </c>
      <c r="E30" t="s">
        <v>28</v>
      </c>
      <c r="F30" t="s">
        <v>21</v>
      </c>
      <c r="G30" t="s">
        <v>124</v>
      </c>
      <c r="H30" t="s">
        <v>125</v>
      </c>
      <c r="I30" s="2">
        <v>4339</v>
      </c>
      <c r="J30" s="2">
        <v>10800.011999845499</v>
      </c>
      <c r="K30" s="2">
        <v>9</v>
      </c>
      <c r="L30" s="2">
        <v>6495</v>
      </c>
      <c r="M30" s="2">
        <v>6072</v>
      </c>
      <c r="N30" s="2">
        <v>6533</v>
      </c>
      <c r="O30" s="2">
        <v>7242</v>
      </c>
      <c r="P30" s="3">
        <v>50.564646231850652</v>
      </c>
      <c r="Q30" s="3">
        <v>39.940078359068913</v>
      </c>
      <c r="R30" s="5">
        <v>4230</v>
      </c>
      <c r="S30" s="5">
        <v>10800.105197000001</v>
      </c>
      <c r="T30" s="5" t="s">
        <v>24</v>
      </c>
      <c r="U30" s="5">
        <v>10360</v>
      </c>
      <c r="V30" s="5">
        <v>6351.0148518215938</v>
      </c>
      <c r="W30" s="5">
        <v>6645.4573676156406</v>
      </c>
      <c r="X30" s="5">
        <v>6864.900611848796</v>
      </c>
      <c r="Y30" s="6">
        <v>57.103011054743277</v>
      </c>
      <c r="Z30" s="6">
        <v>50.142195078524679</v>
      </c>
      <c r="AA30">
        <f t="shared" si="0"/>
        <v>4339</v>
      </c>
      <c r="AB30">
        <f t="shared" si="1"/>
        <v>1</v>
      </c>
      <c r="AC30">
        <f t="shared" si="2"/>
        <v>0</v>
      </c>
      <c r="AD30">
        <f t="shared" si="3"/>
        <v>6072</v>
      </c>
      <c r="AE30">
        <f t="shared" si="4"/>
        <v>1</v>
      </c>
      <c r="AF30">
        <f t="shared" si="5"/>
        <v>0</v>
      </c>
      <c r="AG30" s="7">
        <f t="shared" si="6"/>
        <v>0.39940078359068909</v>
      </c>
      <c r="AH30" s="7">
        <f t="shared" si="7"/>
        <v>0.43546099290780144</v>
      </c>
      <c r="AI30" s="7">
        <f t="shared" si="8"/>
        <v>0</v>
      </c>
      <c r="AJ30" s="7">
        <f t="shared" si="9"/>
        <v>4.5951062552963398E-2</v>
      </c>
    </row>
    <row r="31" spans="1:36" x14ac:dyDescent="0.25">
      <c r="A31">
        <v>30</v>
      </c>
      <c r="B31" t="s">
        <v>126</v>
      </c>
      <c r="C31" t="s">
        <v>127</v>
      </c>
      <c r="D31" t="s">
        <v>19</v>
      </c>
      <c r="E31" t="s">
        <v>28</v>
      </c>
      <c r="F31" t="s">
        <v>41</v>
      </c>
      <c r="G31" t="s">
        <v>128</v>
      </c>
      <c r="H31" t="s">
        <v>129</v>
      </c>
      <c r="I31" s="2">
        <v>3209</v>
      </c>
      <c r="J31" s="2">
        <v>10800.021000146869</v>
      </c>
      <c r="K31" s="2">
        <v>9</v>
      </c>
      <c r="L31" s="2">
        <v>3567</v>
      </c>
      <c r="M31" s="2">
        <v>5426</v>
      </c>
      <c r="N31" s="2">
        <v>5957</v>
      </c>
      <c r="O31" s="2">
        <v>7533</v>
      </c>
      <c r="P31" s="3">
        <v>85.634153942038012</v>
      </c>
      <c r="Q31" s="3">
        <v>69.08694297288875</v>
      </c>
      <c r="R31" s="5">
        <v>0</v>
      </c>
      <c r="S31" s="5">
        <v>10800.044992900001</v>
      </c>
      <c r="T31" s="5" t="s">
        <v>24</v>
      </c>
      <c r="U31" s="5">
        <v>41837</v>
      </c>
      <c r="V31" s="5">
        <v>4364.8994368582134</v>
      </c>
      <c r="W31" s="5">
        <v>6002.603226858535</v>
      </c>
      <c r="X31" s="5">
        <v>6807.6478155151108</v>
      </c>
      <c r="Y31" s="6"/>
      <c r="Z31" s="6"/>
      <c r="AA31">
        <f t="shared" si="0"/>
        <v>3209</v>
      </c>
      <c r="AB31">
        <f t="shared" si="1"/>
        <v>1</v>
      </c>
      <c r="AC31">
        <f t="shared" si="2"/>
        <v>0</v>
      </c>
      <c r="AD31">
        <f t="shared" si="3"/>
        <v>4364.8994368582134</v>
      </c>
      <c r="AE31">
        <f t="shared" si="4"/>
        <v>0</v>
      </c>
      <c r="AF31">
        <f t="shared" si="5"/>
        <v>1</v>
      </c>
      <c r="AG31" s="7">
        <f t="shared" si="6"/>
        <v>0.36020549606052149</v>
      </c>
      <c r="AH31" s="7" t="str">
        <f t="shared" si="7"/>
        <v/>
      </c>
      <c r="AI31" s="7">
        <f t="shared" si="8"/>
        <v>0.24309851314823194</v>
      </c>
      <c r="AJ31" s="7">
        <f t="shared" si="9"/>
        <v>0</v>
      </c>
    </row>
    <row r="32" spans="1:36" x14ac:dyDescent="0.25">
      <c r="A32">
        <v>31</v>
      </c>
      <c r="B32" t="s">
        <v>130</v>
      </c>
      <c r="C32" t="s">
        <v>131</v>
      </c>
      <c r="D32" t="s">
        <v>27</v>
      </c>
      <c r="E32" t="s">
        <v>28</v>
      </c>
      <c r="F32" t="s">
        <v>58</v>
      </c>
      <c r="G32" t="s">
        <v>128</v>
      </c>
      <c r="H32" t="s">
        <v>129</v>
      </c>
      <c r="I32" s="2">
        <v>4539</v>
      </c>
      <c r="J32" s="2">
        <v>10800.01200008392</v>
      </c>
      <c r="K32" s="2">
        <v>9</v>
      </c>
      <c r="L32" s="2">
        <v>6761</v>
      </c>
      <c r="M32" s="2">
        <v>5612</v>
      </c>
      <c r="N32" s="2">
        <v>6110</v>
      </c>
      <c r="O32" s="2">
        <v>7533</v>
      </c>
      <c r="P32" s="3">
        <v>34.61114782991848</v>
      </c>
      <c r="Q32" s="3">
        <v>23.63956818682529</v>
      </c>
      <c r="R32" s="5">
        <v>4119</v>
      </c>
      <c r="S32" s="5">
        <v>10800.109193</v>
      </c>
      <c r="T32" s="5" t="s">
        <v>24</v>
      </c>
      <c r="U32" s="5">
        <v>7810</v>
      </c>
      <c r="V32" s="5">
        <v>5884.2672692978394</v>
      </c>
      <c r="W32" s="5">
        <v>6399.0193130216649</v>
      </c>
      <c r="X32" s="5">
        <v>7017.4528862101251</v>
      </c>
      <c r="Y32" s="6">
        <v>55.353709954398283</v>
      </c>
      <c r="Z32" s="6">
        <v>42.856695054572427</v>
      </c>
      <c r="AA32">
        <f t="shared" si="0"/>
        <v>4539</v>
      </c>
      <c r="AB32">
        <f t="shared" si="1"/>
        <v>1</v>
      </c>
      <c r="AC32">
        <f t="shared" si="2"/>
        <v>0</v>
      </c>
      <c r="AD32">
        <f t="shared" si="3"/>
        <v>5612</v>
      </c>
      <c r="AE32">
        <f t="shared" si="4"/>
        <v>1</v>
      </c>
      <c r="AF32">
        <f t="shared" si="5"/>
        <v>0</v>
      </c>
      <c r="AG32" s="7">
        <f t="shared" si="6"/>
        <v>0.23639568186825291</v>
      </c>
      <c r="AH32" s="7">
        <f t="shared" si="7"/>
        <v>0.36246661811119202</v>
      </c>
      <c r="AI32" s="7">
        <f t="shared" si="8"/>
        <v>0</v>
      </c>
      <c r="AJ32" s="7">
        <f t="shared" si="9"/>
        <v>4.8515194101539462E-2</v>
      </c>
    </row>
    <row r="33" spans="1:36" x14ac:dyDescent="0.25">
      <c r="A33">
        <v>32</v>
      </c>
      <c r="B33" t="s">
        <v>132</v>
      </c>
      <c r="C33" t="s">
        <v>133</v>
      </c>
      <c r="D33" t="s">
        <v>27</v>
      </c>
      <c r="E33" t="s">
        <v>20</v>
      </c>
      <c r="F33" t="s">
        <v>21</v>
      </c>
      <c r="G33" t="s">
        <v>128</v>
      </c>
      <c r="H33" t="s">
        <v>129</v>
      </c>
      <c r="I33" s="2">
        <v>107</v>
      </c>
      <c r="J33" s="2">
        <v>10800.276999950411</v>
      </c>
      <c r="K33" s="2">
        <v>9</v>
      </c>
      <c r="L33" s="2">
        <v>10202</v>
      </c>
      <c r="M33" s="2">
        <v>137</v>
      </c>
      <c r="N33" s="2">
        <v>144</v>
      </c>
      <c r="O33" s="2">
        <v>149</v>
      </c>
      <c r="P33" s="3">
        <v>34.579439252336449</v>
      </c>
      <c r="Q33" s="3">
        <v>28.037383177570089</v>
      </c>
      <c r="R33" s="5">
        <v>107</v>
      </c>
      <c r="S33" s="5">
        <v>10800.0341582</v>
      </c>
      <c r="T33" s="5" t="s">
        <v>24</v>
      </c>
      <c r="U33" s="5">
        <v>8473</v>
      </c>
      <c r="V33" s="5">
        <v>141.65421153131169</v>
      </c>
      <c r="W33" s="5">
        <v>146.23446605937309</v>
      </c>
      <c r="X33" s="5">
        <v>147.85204890501501</v>
      </c>
      <c r="Y33" s="6">
        <v>36.667725289133699</v>
      </c>
      <c r="Z33" s="6">
        <v>32.387113580665194</v>
      </c>
      <c r="AA33">
        <f t="shared" si="0"/>
        <v>107</v>
      </c>
      <c r="AB33">
        <f t="shared" si="1"/>
        <v>1</v>
      </c>
      <c r="AC33">
        <f t="shared" si="2"/>
        <v>1</v>
      </c>
      <c r="AD33">
        <f t="shared" si="3"/>
        <v>137</v>
      </c>
      <c r="AE33">
        <f t="shared" si="4"/>
        <v>1</v>
      </c>
      <c r="AF33">
        <f t="shared" si="5"/>
        <v>0</v>
      </c>
      <c r="AG33" s="7">
        <f t="shared" si="6"/>
        <v>0.28037383177570091</v>
      </c>
      <c r="AH33" s="7">
        <f t="shared" si="7"/>
        <v>0.28037383177570091</v>
      </c>
      <c r="AI33" s="7">
        <f t="shared" si="8"/>
        <v>0</v>
      </c>
      <c r="AJ33" s="7">
        <f t="shared" si="9"/>
        <v>3.3972346943880932E-2</v>
      </c>
    </row>
    <row r="34" spans="1:36" x14ac:dyDescent="0.25">
      <c r="A34">
        <v>33</v>
      </c>
      <c r="B34" t="s">
        <v>134</v>
      </c>
      <c r="C34" t="s">
        <v>135</v>
      </c>
      <c r="D34" t="s">
        <v>19</v>
      </c>
      <c r="E34" t="s">
        <v>20</v>
      </c>
      <c r="F34" t="s">
        <v>41</v>
      </c>
      <c r="G34" t="s">
        <v>136</v>
      </c>
      <c r="H34" t="s">
        <v>137</v>
      </c>
      <c r="I34" s="2">
        <v>38</v>
      </c>
      <c r="J34" s="2">
        <v>10800.04299998283</v>
      </c>
      <c r="K34" s="2">
        <v>9</v>
      </c>
      <c r="L34" s="2">
        <v>11806</v>
      </c>
      <c r="M34" s="2">
        <v>106</v>
      </c>
      <c r="N34" s="2">
        <v>114</v>
      </c>
      <c r="O34" s="2">
        <v>151</v>
      </c>
      <c r="P34" s="3">
        <v>200</v>
      </c>
      <c r="Q34" s="3">
        <v>178.9473684210526</v>
      </c>
      <c r="R34" s="5">
        <v>0</v>
      </c>
      <c r="S34" s="5">
        <v>10800.0292852</v>
      </c>
      <c r="T34" s="5" t="s">
        <v>24</v>
      </c>
      <c r="U34" s="5">
        <v>20294</v>
      </c>
      <c r="V34" s="5">
        <v>89.821033768414452</v>
      </c>
      <c r="W34" s="5">
        <v>115.53914672360099</v>
      </c>
      <c r="X34" s="5">
        <v>131.21034741406089</v>
      </c>
      <c r="Y34" s="6"/>
      <c r="Z34" s="6"/>
      <c r="AA34">
        <f t="shared" si="0"/>
        <v>38</v>
      </c>
      <c r="AB34">
        <f t="shared" si="1"/>
        <v>1</v>
      </c>
      <c r="AC34">
        <f t="shared" si="2"/>
        <v>0</v>
      </c>
      <c r="AD34">
        <f t="shared" si="3"/>
        <v>89.821033768414452</v>
      </c>
      <c r="AE34">
        <f t="shared" si="4"/>
        <v>0</v>
      </c>
      <c r="AF34">
        <f t="shared" si="5"/>
        <v>1</v>
      </c>
      <c r="AG34" s="7">
        <f t="shared" si="6"/>
        <v>1.363711414958275</v>
      </c>
      <c r="AH34" s="7" t="str">
        <f t="shared" si="7"/>
        <v/>
      </c>
      <c r="AI34" s="7">
        <f t="shared" si="8"/>
        <v>0.18012447143839128</v>
      </c>
      <c r="AJ34" s="7">
        <f t="shared" si="9"/>
        <v>0</v>
      </c>
    </row>
    <row r="35" spans="1:36" x14ac:dyDescent="0.25">
      <c r="A35">
        <v>34</v>
      </c>
      <c r="B35" t="s">
        <v>138</v>
      </c>
      <c r="C35" t="s">
        <v>139</v>
      </c>
      <c r="D35" t="s">
        <v>19</v>
      </c>
      <c r="E35" t="s">
        <v>28</v>
      </c>
      <c r="F35" t="s">
        <v>41</v>
      </c>
      <c r="G35" t="s">
        <v>140</v>
      </c>
      <c r="H35" t="s">
        <v>141</v>
      </c>
      <c r="I35" s="2">
        <v>3978</v>
      </c>
      <c r="J35" s="2">
        <v>10800.025000095369</v>
      </c>
      <c r="K35" s="2">
        <v>9</v>
      </c>
      <c r="L35" s="2">
        <v>7605</v>
      </c>
      <c r="M35" s="2">
        <v>6571</v>
      </c>
      <c r="N35" s="2">
        <v>6992</v>
      </c>
      <c r="O35" s="2">
        <v>8037</v>
      </c>
      <c r="P35" s="3">
        <v>75.766716943187532</v>
      </c>
      <c r="Q35" s="3">
        <v>65.183509301156363</v>
      </c>
      <c r="R35" s="5">
        <v>3978</v>
      </c>
      <c r="S35" s="5">
        <v>10800.045983800001</v>
      </c>
      <c r="T35" s="5" t="s">
        <v>24</v>
      </c>
      <c r="U35" s="5">
        <v>3932</v>
      </c>
      <c r="V35" s="5">
        <v>6402.9632330354862</v>
      </c>
      <c r="W35" s="5">
        <v>7031.9512167098983</v>
      </c>
      <c r="X35" s="5">
        <v>7654.0173378995951</v>
      </c>
      <c r="Y35" s="6">
        <v>76.771021033431325</v>
      </c>
      <c r="Z35" s="6">
        <v>60.959357290987583</v>
      </c>
      <c r="AA35">
        <f t="shared" si="0"/>
        <v>3978</v>
      </c>
      <c r="AB35">
        <f t="shared" si="1"/>
        <v>1</v>
      </c>
      <c r="AC35">
        <f t="shared" si="2"/>
        <v>1</v>
      </c>
      <c r="AD35">
        <f t="shared" si="3"/>
        <v>6402.9632330354862</v>
      </c>
      <c r="AE35">
        <f t="shared" si="4"/>
        <v>0</v>
      </c>
      <c r="AF35">
        <f t="shared" si="5"/>
        <v>1</v>
      </c>
      <c r="AG35" s="7">
        <f t="shared" si="6"/>
        <v>0.60959357290987581</v>
      </c>
      <c r="AH35" s="7">
        <f t="shared" si="7"/>
        <v>0.60959357290987581</v>
      </c>
      <c r="AI35" s="7">
        <f t="shared" si="8"/>
        <v>2.6243593918756858E-2</v>
      </c>
      <c r="AJ35" s="7">
        <f t="shared" si="9"/>
        <v>0</v>
      </c>
    </row>
    <row r="36" spans="1:36" x14ac:dyDescent="0.25">
      <c r="A36">
        <v>35</v>
      </c>
      <c r="B36" t="s">
        <v>142</v>
      </c>
      <c r="C36" t="s">
        <v>143</v>
      </c>
      <c r="D36" t="s">
        <v>19</v>
      </c>
      <c r="E36" t="s">
        <v>28</v>
      </c>
      <c r="F36" t="s">
        <v>21</v>
      </c>
      <c r="G36" t="s">
        <v>144</v>
      </c>
      <c r="H36" t="s">
        <v>145</v>
      </c>
      <c r="I36" s="2">
        <v>6149</v>
      </c>
      <c r="J36" s="2">
        <v>10800.05599999428</v>
      </c>
      <c r="K36" s="2">
        <v>9</v>
      </c>
      <c r="L36" s="2">
        <v>1072</v>
      </c>
      <c r="M36" s="2">
        <v>9467</v>
      </c>
      <c r="N36" s="2">
        <v>9637</v>
      </c>
      <c r="O36" s="2">
        <v>9863</v>
      </c>
      <c r="P36" s="3">
        <v>56.72467067815905</v>
      </c>
      <c r="Q36" s="3">
        <v>53.95999349487721</v>
      </c>
      <c r="R36" s="5">
        <v>5304</v>
      </c>
      <c r="S36" s="5">
        <v>10800.0703546</v>
      </c>
      <c r="T36" s="5" t="s">
        <v>24</v>
      </c>
      <c r="U36" s="5">
        <v>3284</v>
      </c>
      <c r="V36" s="5">
        <v>9655.9831870101207</v>
      </c>
      <c r="W36" s="5">
        <v>9863</v>
      </c>
      <c r="X36" s="5">
        <v>9863</v>
      </c>
      <c r="Y36" s="6">
        <v>85.953996983408757</v>
      </c>
      <c r="Z36" s="6">
        <v>82.050965064293379</v>
      </c>
      <c r="AA36">
        <f t="shared" si="0"/>
        <v>6149</v>
      </c>
      <c r="AB36">
        <f t="shared" si="1"/>
        <v>1</v>
      </c>
      <c r="AC36">
        <f t="shared" si="2"/>
        <v>0</v>
      </c>
      <c r="AD36">
        <f t="shared" si="3"/>
        <v>9467</v>
      </c>
      <c r="AE36">
        <f t="shared" si="4"/>
        <v>1</v>
      </c>
      <c r="AF36">
        <f t="shared" si="5"/>
        <v>0</v>
      </c>
      <c r="AG36" s="7">
        <f t="shared" si="6"/>
        <v>0.53959993494877212</v>
      </c>
      <c r="AH36" s="7">
        <f t="shared" si="7"/>
        <v>0.78487933634992457</v>
      </c>
      <c r="AI36" s="7">
        <f t="shared" si="8"/>
        <v>0</v>
      </c>
      <c r="AJ36" s="7">
        <f t="shared" si="9"/>
        <v>1.9962309814103799E-2</v>
      </c>
    </row>
    <row r="37" spans="1:36" x14ac:dyDescent="0.25">
      <c r="A37">
        <v>36</v>
      </c>
      <c r="B37" t="s">
        <v>146</v>
      </c>
      <c r="C37" t="s">
        <v>147</v>
      </c>
      <c r="D37" t="s">
        <v>32</v>
      </c>
      <c r="E37" t="s">
        <v>20</v>
      </c>
      <c r="F37" t="s">
        <v>21</v>
      </c>
      <c r="G37" t="s">
        <v>148</v>
      </c>
      <c r="H37" t="s">
        <v>149</v>
      </c>
      <c r="I37" s="2">
        <v>6</v>
      </c>
      <c r="J37" s="2">
        <v>10800.039999961849</v>
      </c>
      <c r="K37" s="2">
        <v>9</v>
      </c>
      <c r="L37" s="2">
        <v>10650</v>
      </c>
      <c r="M37" s="2">
        <v>51</v>
      </c>
      <c r="N37" s="2">
        <v>124</v>
      </c>
      <c r="O37" s="2">
        <v>197</v>
      </c>
      <c r="P37" s="3">
        <v>1966.666666666667</v>
      </c>
      <c r="Q37" s="3">
        <v>750</v>
      </c>
      <c r="R37" s="5">
        <v>6</v>
      </c>
      <c r="S37" s="5">
        <v>10805.361605800001</v>
      </c>
      <c r="T37" s="5" t="s">
        <v>24</v>
      </c>
      <c r="U37" s="5">
        <v>3135</v>
      </c>
      <c r="V37" s="5">
        <v>110.3279490046893</v>
      </c>
      <c r="W37" s="5">
        <v>137.08901156151799</v>
      </c>
      <c r="X37" s="5">
        <v>155.77411450288179</v>
      </c>
      <c r="Y37" s="6">
        <v>2184.8168593586338</v>
      </c>
      <c r="Z37" s="6">
        <v>1738.7991500781541</v>
      </c>
      <c r="AA37">
        <f t="shared" si="0"/>
        <v>6</v>
      </c>
      <c r="AB37">
        <f t="shared" si="1"/>
        <v>1</v>
      </c>
      <c r="AC37">
        <f t="shared" si="2"/>
        <v>1</v>
      </c>
      <c r="AD37">
        <f t="shared" si="3"/>
        <v>51</v>
      </c>
      <c r="AE37">
        <f t="shared" si="4"/>
        <v>1</v>
      </c>
      <c r="AF37">
        <f t="shared" si="5"/>
        <v>0</v>
      </c>
      <c r="AG37" s="7">
        <f t="shared" si="6"/>
        <v>7.5</v>
      </c>
      <c r="AH37" s="7">
        <f t="shared" si="7"/>
        <v>7.5</v>
      </c>
      <c r="AI37" s="7">
        <f t="shared" si="8"/>
        <v>0</v>
      </c>
      <c r="AJ37" s="7">
        <f t="shared" si="9"/>
        <v>1.163293117739006</v>
      </c>
    </row>
    <row r="38" spans="1:36" x14ac:dyDescent="0.25">
      <c r="A38">
        <v>37</v>
      </c>
      <c r="B38" t="s">
        <v>150</v>
      </c>
      <c r="C38" t="s">
        <v>151</v>
      </c>
      <c r="D38" t="s">
        <v>27</v>
      </c>
      <c r="E38" t="s">
        <v>20</v>
      </c>
      <c r="F38" t="s">
        <v>21</v>
      </c>
      <c r="G38" t="s">
        <v>148</v>
      </c>
      <c r="H38" t="s">
        <v>152</v>
      </c>
      <c r="I38" s="2">
        <v>153</v>
      </c>
      <c r="J38" s="2">
        <v>10800.02600002289</v>
      </c>
      <c r="K38" s="2">
        <v>9</v>
      </c>
      <c r="L38" s="2">
        <v>1233</v>
      </c>
      <c r="M38" s="2">
        <v>185</v>
      </c>
      <c r="N38" s="2">
        <v>191</v>
      </c>
      <c r="O38" s="2">
        <v>199</v>
      </c>
      <c r="P38" s="3">
        <v>24.83660130718954</v>
      </c>
      <c r="Q38" s="3">
        <v>20.915032679738559</v>
      </c>
      <c r="R38" s="5">
        <v>94</v>
      </c>
      <c r="S38" s="5">
        <v>10800.042774400001</v>
      </c>
      <c r="T38" s="5" t="s">
        <v>24</v>
      </c>
      <c r="U38" s="5">
        <v>1603</v>
      </c>
      <c r="V38" s="5">
        <v>189.65876629134911</v>
      </c>
      <c r="W38" s="5">
        <v>194.91685184471649</v>
      </c>
      <c r="X38" s="5">
        <v>197.55086249586429</v>
      </c>
      <c r="Y38" s="6">
        <v>107.3583530262941</v>
      </c>
      <c r="Z38" s="6">
        <v>101.7646449907969</v>
      </c>
      <c r="AA38">
        <f t="shared" si="0"/>
        <v>153</v>
      </c>
      <c r="AB38">
        <f t="shared" si="1"/>
        <v>1</v>
      </c>
      <c r="AC38">
        <f t="shared" si="2"/>
        <v>0</v>
      </c>
      <c r="AD38">
        <f t="shared" si="3"/>
        <v>185</v>
      </c>
      <c r="AE38">
        <f t="shared" si="4"/>
        <v>1</v>
      </c>
      <c r="AF38">
        <f t="shared" si="5"/>
        <v>0</v>
      </c>
      <c r="AG38" s="7">
        <f t="shared" si="6"/>
        <v>0.20915032679738563</v>
      </c>
      <c r="AH38" s="7">
        <f t="shared" si="7"/>
        <v>0.96808510638297873</v>
      </c>
      <c r="AI38" s="7">
        <f t="shared" si="8"/>
        <v>0</v>
      </c>
      <c r="AJ38" s="7">
        <f t="shared" si="9"/>
        <v>2.5182520493778972E-2</v>
      </c>
    </row>
    <row r="39" spans="1:36" x14ac:dyDescent="0.25">
      <c r="A39">
        <v>38</v>
      </c>
      <c r="B39" t="s">
        <v>153</v>
      </c>
      <c r="C39" t="s">
        <v>154</v>
      </c>
      <c r="D39" t="s">
        <v>19</v>
      </c>
      <c r="E39" t="s">
        <v>28</v>
      </c>
      <c r="F39" t="s">
        <v>58</v>
      </c>
      <c r="G39" t="s">
        <v>148</v>
      </c>
      <c r="H39" t="s">
        <v>152</v>
      </c>
      <c r="I39" s="2">
        <v>6844</v>
      </c>
      <c r="J39" s="2">
        <v>10800.035000085831</v>
      </c>
      <c r="K39" s="2">
        <v>9</v>
      </c>
      <c r="L39" s="2">
        <v>948</v>
      </c>
      <c r="M39" s="2">
        <v>9962</v>
      </c>
      <c r="N39" s="2">
        <v>10058</v>
      </c>
      <c r="O39" s="2">
        <v>10058</v>
      </c>
      <c r="P39" s="3">
        <v>46.960841613091759</v>
      </c>
      <c r="Q39" s="3">
        <v>45.558153126826419</v>
      </c>
      <c r="R39" s="5">
        <v>5048</v>
      </c>
      <c r="S39" s="5">
        <v>10800.1030309</v>
      </c>
      <c r="T39" s="5" t="s">
        <v>24</v>
      </c>
      <c r="U39" s="5">
        <v>1002</v>
      </c>
      <c r="V39" s="5">
        <v>10058</v>
      </c>
      <c r="W39" s="5">
        <v>10058</v>
      </c>
      <c r="X39" s="5">
        <v>10058</v>
      </c>
      <c r="Y39" s="6">
        <v>99.247226624405698</v>
      </c>
      <c r="Z39" s="6">
        <v>99.247226624405698</v>
      </c>
      <c r="AA39">
        <f t="shared" si="0"/>
        <v>6844</v>
      </c>
      <c r="AB39">
        <f t="shared" si="1"/>
        <v>1</v>
      </c>
      <c r="AC39">
        <f t="shared" si="2"/>
        <v>0</v>
      </c>
      <c r="AD39">
        <f t="shared" si="3"/>
        <v>9962</v>
      </c>
      <c r="AE39">
        <f t="shared" si="4"/>
        <v>1</v>
      </c>
      <c r="AF39">
        <f t="shared" si="5"/>
        <v>0</v>
      </c>
      <c r="AG39" s="7">
        <f t="shared" si="6"/>
        <v>0.45558153126826417</v>
      </c>
      <c r="AH39" s="7">
        <f t="shared" si="7"/>
        <v>0.97345483359746432</v>
      </c>
      <c r="AI39" s="7">
        <f t="shared" si="8"/>
        <v>0</v>
      </c>
      <c r="AJ39" s="7">
        <f t="shared" si="9"/>
        <v>9.6366191527805668E-3</v>
      </c>
    </row>
    <row r="40" spans="1:36" x14ac:dyDescent="0.25">
      <c r="A40">
        <v>39</v>
      </c>
      <c r="B40" t="s">
        <v>155</v>
      </c>
      <c r="C40" t="s">
        <v>156</v>
      </c>
      <c r="D40" t="s">
        <v>27</v>
      </c>
      <c r="E40" t="s">
        <v>20</v>
      </c>
      <c r="F40" t="s">
        <v>41</v>
      </c>
      <c r="G40" t="s">
        <v>157</v>
      </c>
      <c r="H40" t="s">
        <v>158</v>
      </c>
      <c r="I40" s="2">
        <v>67</v>
      </c>
      <c r="J40" s="2">
        <v>10800.043999910349</v>
      </c>
      <c r="K40" s="2">
        <v>9</v>
      </c>
      <c r="L40" s="2">
        <v>684</v>
      </c>
      <c r="M40" s="2">
        <v>144</v>
      </c>
      <c r="N40" s="2">
        <v>156</v>
      </c>
      <c r="O40" s="2">
        <v>224</v>
      </c>
      <c r="P40" s="3">
        <v>132.8358208955224</v>
      </c>
      <c r="Q40" s="3">
        <v>114.9253731343284</v>
      </c>
      <c r="R40" s="5">
        <v>60</v>
      </c>
      <c r="S40" s="5">
        <v>10800.143237</v>
      </c>
      <c r="T40" s="5" t="s">
        <v>24</v>
      </c>
      <c r="U40" s="5">
        <v>888</v>
      </c>
      <c r="V40" s="5">
        <v>157.27295327852599</v>
      </c>
      <c r="W40" s="5">
        <v>169.15481610335539</v>
      </c>
      <c r="X40" s="5">
        <v>189.51636908142299</v>
      </c>
      <c r="Y40" s="6">
        <v>181.92469350559239</v>
      </c>
      <c r="Z40" s="6">
        <v>162.12158879754341</v>
      </c>
      <c r="AA40">
        <f t="shared" si="0"/>
        <v>67</v>
      </c>
      <c r="AB40">
        <f t="shared" si="1"/>
        <v>1</v>
      </c>
      <c r="AC40">
        <f t="shared" si="2"/>
        <v>0</v>
      </c>
      <c r="AD40">
        <f t="shared" si="3"/>
        <v>144</v>
      </c>
      <c r="AE40">
        <f t="shared" si="4"/>
        <v>1</v>
      </c>
      <c r="AF40">
        <f t="shared" si="5"/>
        <v>0</v>
      </c>
      <c r="AG40" s="7">
        <f t="shared" si="6"/>
        <v>1.1492537313432836</v>
      </c>
      <c r="AH40" s="7">
        <f t="shared" si="7"/>
        <v>1.4</v>
      </c>
      <c r="AI40" s="7">
        <f t="shared" si="8"/>
        <v>0</v>
      </c>
      <c r="AJ40" s="7">
        <f t="shared" si="9"/>
        <v>9.2173286656430486E-2</v>
      </c>
    </row>
    <row r="41" spans="1:36" x14ac:dyDescent="0.25">
      <c r="A41">
        <v>40</v>
      </c>
      <c r="B41" t="s">
        <v>159</v>
      </c>
      <c r="C41" t="s">
        <v>160</v>
      </c>
      <c r="D41" t="s">
        <v>27</v>
      </c>
      <c r="E41" t="s">
        <v>20</v>
      </c>
      <c r="F41" t="s">
        <v>21</v>
      </c>
      <c r="G41" t="s">
        <v>157</v>
      </c>
      <c r="H41" t="s">
        <v>158</v>
      </c>
      <c r="I41" s="2">
        <v>120</v>
      </c>
      <c r="J41" s="2">
        <v>10800.059000015261</v>
      </c>
      <c r="K41" s="2">
        <v>9</v>
      </c>
      <c r="L41" s="2">
        <v>654</v>
      </c>
      <c r="M41" s="2">
        <v>192</v>
      </c>
      <c r="N41" s="2">
        <v>200</v>
      </c>
      <c r="O41" s="2">
        <v>224</v>
      </c>
      <c r="P41" s="3">
        <v>66.666666666666657</v>
      </c>
      <c r="Q41" s="3">
        <v>60</v>
      </c>
      <c r="R41" s="5">
        <v>94</v>
      </c>
      <c r="S41" s="5">
        <v>10800.179288900001</v>
      </c>
      <c r="T41" s="5" t="s">
        <v>24</v>
      </c>
      <c r="U41" s="5">
        <v>1564</v>
      </c>
      <c r="V41" s="5">
        <v>199.29250696804289</v>
      </c>
      <c r="W41" s="5">
        <v>211.62133123317619</v>
      </c>
      <c r="X41" s="5">
        <v>221.13253911654019</v>
      </c>
      <c r="Y41" s="6">
        <v>125.1290757799747</v>
      </c>
      <c r="Z41" s="6">
        <v>112.0133052851521</v>
      </c>
      <c r="AA41">
        <f t="shared" si="0"/>
        <v>120</v>
      </c>
      <c r="AB41">
        <f t="shared" si="1"/>
        <v>1</v>
      </c>
      <c r="AC41">
        <f t="shared" si="2"/>
        <v>0</v>
      </c>
      <c r="AD41">
        <f t="shared" si="3"/>
        <v>192</v>
      </c>
      <c r="AE41">
        <f t="shared" si="4"/>
        <v>1</v>
      </c>
      <c r="AF41">
        <f t="shared" si="5"/>
        <v>0</v>
      </c>
      <c r="AG41" s="7">
        <f t="shared" si="6"/>
        <v>0.6</v>
      </c>
      <c r="AH41" s="7">
        <f t="shared" si="7"/>
        <v>1.0425531914893618</v>
      </c>
      <c r="AI41" s="7">
        <f t="shared" si="8"/>
        <v>0</v>
      </c>
      <c r="AJ41" s="7">
        <f t="shared" si="9"/>
        <v>3.7981807125223366E-2</v>
      </c>
    </row>
    <row r="42" spans="1:36" x14ac:dyDescent="0.25">
      <c r="A42">
        <v>41</v>
      </c>
      <c r="B42" t="s">
        <v>161</v>
      </c>
      <c r="C42" t="s">
        <v>162</v>
      </c>
      <c r="D42" t="s">
        <v>32</v>
      </c>
      <c r="E42" t="s">
        <v>28</v>
      </c>
      <c r="F42" t="s">
        <v>58</v>
      </c>
      <c r="G42" t="s">
        <v>163</v>
      </c>
      <c r="H42" t="s">
        <v>164</v>
      </c>
      <c r="I42" s="2">
        <v>2507</v>
      </c>
      <c r="J42" s="2">
        <v>10800.03399991989</v>
      </c>
      <c r="K42" s="2">
        <v>9</v>
      </c>
      <c r="L42" s="2">
        <v>1697</v>
      </c>
      <c r="M42" s="2">
        <v>7397</v>
      </c>
      <c r="N42" s="2">
        <v>8432</v>
      </c>
      <c r="O42" s="2">
        <v>11375</v>
      </c>
      <c r="P42" s="3">
        <v>236.3382528919027</v>
      </c>
      <c r="Q42" s="3">
        <v>195.05384922217789</v>
      </c>
      <c r="R42" s="5">
        <v>2111</v>
      </c>
      <c r="S42" s="5">
        <v>10800.2158205</v>
      </c>
      <c r="T42" s="5" t="s">
        <v>24</v>
      </c>
      <c r="U42" s="5">
        <v>1454</v>
      </c>
      <c r="V42" s="5">
        <v>8501.2059208356786</v>
      </c>
      <c r="W42" s="5">
        <v>9697.998706033597</v>
      </c>
      <c r="X42" s="5">
        <v>10158.19050776543</v>
      </c>
      <c r="Y42" s="6">
        <v>359.40306518396949</v>
      </c>
      <c r="Z42" s="6">
        <v>302.70989677099368</v>
      </c>
      <c r="AA42">
        <f t="shared" si="0"/>
        <v>2507</v>
      </c>
      <c r="AB42">
        <f t="shared" si="1"/>
        <v>1</v>
      </c>
      <c r="AC42">
        <f t="shared" si="2"/>
        <v>0</v>
      </c>
      <c r="AD42">
        <f t="shared" si="3"/>
        <v>7397</v>
      </c>
      <c r="AE42">
        <f t="shared" si="4"/>
        <v>1</v>
      </c>
      <c r="AF42">
        <f t="shared" si="5"/>
        <v>0</v>
      </c>
      <c r="AG42" s="7">
        <f t="shared" si="6"/>
        <v>1.950538492221779</v>
      </c>
      <c r="AH42" s="7">
        <f t="shared" si="7"/>
        <v>2.5040265277119849</v>
      </c>
      <c r="AI42" s="7">
        <f t="shared" si="8"/>
        <v>0</v>
      </c>
      <c r="AJ42" s="7">
        <f t="shared" si="9"/>
        <v>0.14927753424843568</v>
      </c>
    </row>
    <row r="43" spans="1:36" x14ac:dyDescent="0.25">
      <c r="A43">
        <v>42</v>
      </c>
      <c r="B43" t="s">
        <v>165</v>
      </c>
      <c r="C43" t="s">
        <v>166</v>
      </c>
      <c r="D43" t="s">
        <v>32</v>
      </c>
      <c r="E43" t="s">
        <v>28</v>
      </c>
      <c r="F43" t="s">
        <v>41</v>
      </c>
      <c r="G43" t="s">
        <v>167</v>
      </c>
      <c r="H43" t="s">
        <v>168</v>
      </c>
      <c r="I43" s="2">
        <v>1998</v>
      </c>
      <c r="J43" s="2">
        <v>10800.051000118259</v>
      </c>
      <c r="K43" s="2">
        <v>9</v>
      </c>
      <c r="L43" s="2">
        <v>949</v>
      </c>
      <c r="M43" s="2">
        <v>5021</v>
      </c>
      <c r="N43" s="2">
        <v>5395</v>
      </c>
      <c r="O43" s="2">
        <v>13193</v>
      </c>
      <c r="P43" s="3">
        <v>170.02002002002001</v>
      </c>
      <c r="Q43" s="3">
        <v>151.30130130130129</v>
      </c>
      <c r="R43" s="5">
        <v>1998</v>
      </c>
      <c r="S43" s="5">
        <v>10800.085255800001</v>
      </c>
      <c r="T43" s="5" t="s">
        <v>24</v>
      </c>
      <c r="U43" s="5">
        <v>673</v>
      </c>
      <c r="V43" s="5">
        <v>5649.6485352470818</v>
      </c>
      <c r="W43" s="5">
        <v>5925.7041049140207</v>
      </c>
      <c r="X43" s="5">
        <v>7071.0631488089493</v>
      </c>
      <c r="Y43" s="6">
        <v>196.58178703273381</v>
      </c>
      <c r="Z43" s="6">
        <v>182.76519195430839</v>
      </c>
      <c r="AA43">
        <f t="shared" si="0"/>
        <v>1998</v>
      </c>
      <c r="AB43">
        <f t="shared" si="1"/>
        <v>1</v>
      </c>
      <c r="AC43">
        <f t="shared" si="2"/>
        <v>1</v>
      </c>
      <c r="AD43">
        <f t="shared" si="3"/>
        <v>5021</v>
      </c>
      <c r="AE43">
        <f t="shared" si="4"/>
        <v>1</v>
      </c>
      <c r="AF43">
        <f t="shared" si="5"/>
        <v>0</v>
      </c>
      <c r="AG43" s="7">
        <f t="shared" si="6"/>
        <v>1.5130130130130131</v>
      </c>
      <c r="AH43" s="7">
        <f t="shared" si="7"/>
        <v>1.5130130130130131</v>
      </c>
      <c r="AI43" s="7">
        <f t="shared" si="8"/>
        <v>0</v>
      </c>
      <c r="AJ43" s="7">
        <f t="shared" si="9"/>
        <v>0.12520385087573827</v>
      </c>
    </row>
    <row r="44" spans="1:36" x14ac:dyDescent="0.25">
      <c r="A44">
        <v>43</v>
      </c>
      <c r="B44" t="s">
        <v>169</v>
      </c>
      <c r="C44" t="s">
        <v>170</v>
      </c>
      <c r="D44" t="s">
        <v>27</v>
      </c>
      <c r="E44" t="s">
        <v>20</v>
      </c>
      <c r="F44" t="s">
        <v>58</v>
      </c>
      <c r="G44" t="s">
        <v>167</v>
      </c>
      <c r="H44" t="s">
        <v>171</v>
      </c>
      <c r="I44" s="2">
        <v>131</v>
      </c>
      <c r="J44" s="2">
        <v>10800.044999837881</v>
      </c>
      <c r="K44" s="2">
        <v>9</v>
      </c>
      <c r="L44" s="2">
        <v>615</v>
      </c>
      <c r="M44" s="2">
        <v>229</v>
      </c>
      <c r="N44" s="2">
        <v>234</v>
      </c>
      <c r="O44" s="2">
        <v>263</v>
      </c>
      <c r="P44" s="3">
        <v>78.625954198473281</v>
      </c>
      <c r="Q44" s="3">
        <v>74.809160305343511</v>
      </c>
      <c r="R44" s="5">
        <v>0</v>
      </c>
      <c r="S44" s="5">
        <v>10800.179288900001</v>
      </c>
      <c r="T44" s="5" t="s">
        <v>24</v>
      </c>
      <c r="U44" s="5">
        <v>1564</v>
      </c>
      <c r="V44" s="5">
        <v>199.29250696804289</v>
      </c>
      <c r="W44" s="5">
        <v>242.87882558865829</v>
      </c>
      <c r="X44" s="5">
        <v>252.94055092490609</v>
      </c>
      <c r="Y44" s="6"/>
      <c r="Z44" s="6"/>
      <c r="AA44">
        <f t="shared" si="0"/>
        <v>131</v>
      </c>
      <c r="AB44">
        <f t="shared" si="1"/>
        <v>1</v>
      </c>
      <c r="AC44">
        <f t="shared" si="2"/>
        <v>0</v>
      </c>
      <c r="AD44">
        <f t="shared" si="3"/>
        <v>199.29250696804289</v>
      </c>
      <c r="AE44">
        <f t="shared" si="4"/>
        <v>0</v>
      </c>
      <c r="AF44">
        <f t="shared" si="5"/>
        <v>1</v>
      </c>
      <c r="AG44" s="7">
        <f t="shared" si="6"/>
        <v>0.52131684708429682</v>
      </c>
      <c r="AH44" s="7" t="str">
        <f t="shared" si="7"/>
        <v/>
      </c>
      <c r="AI44" s="7">
        <f t="shared" si="8"/>
        <v>0.14906477661360742</v>
      </c>
      <c r="AJ44" s="7">
        <f t="shared" si="9"/>
        <v>0</v>
      </c>
    </row>
    <row r="45" spans="1:36" x14ac:dyDescent="0.25">
      <c r="A45">
        <v>44</v>
      </c>
      <c r="B45" t="s">
        <v>172</v>
      </c>
      <c r="C45" t="s">
        <v>173</v>
      </c>
      <c r="D45" t="s">
        <v>32</v>
      </c>
      <c r="E45" t="s">
        <v>20</v>
      </c>
      <c r="F45" t="s">
        <v>41</v>
      </c>
      <c r="G45" t="s">
        <v>174</v>
      </c>
      <c r="H45" t="s">
        <v>175</v>
      </c>
      <c r="I45" s="2">
        <v>51</v>
      </c>
      <c r="J45" s="2">
        <v>10800.085000038151</v>
      </c>
      <c r="K45" s="2">
        <v>9</v>
      </c>
      <c r="L45" s="2">
        <v>711</v>
      </c>
      <c r="M45" s="2">
        <v>109</v>
      </c>
      <c r="N45" s="2">
        <v>114</v>
      </c>
      <c r="O45" s="2">
        <v>279</v>
      </c>
      <c r="P45" s="3">
        <v>123.5294117647059</v>
      </c>
      <c r="Q45" s="3">
        <v>113.7254901960784</v>
      </c>
      <c r="R45" s="5">
        <v>39</v>
      </c>
      <c r="S45" s="5">
        <v>10800.415787600001</v>
      </c>
      <c r="T45" s="5" t="s">
        <v>24</v>
      </c>
      <c r="U45" s="5">
        <v>1008</v>
      </c>
      <c r="V45" s="5">
        <v>125.4051851253612</v>
      </c>
      <c r="W45" s="5">
        <v>126.3616690607976</v>
      </c>
      <c r="X45" s="5">
        <v>142.49737703192639</v>
      </c>
      <c r="Y45" s="6">
        <v>224.00427964307079</v>
      </c>
      <c r="Z45" s="6">
        <v>221.55175673169529</v>
      </c>
      <c r="AA45">
        <f t="shared" si="0"/>
        <v>51</v>
      </c>
      <c r="AB45">
        <f t="shared" si="1"/>
        <v>1</v>
      </c>
      <c r="AC45">
        <f t="shared" si="2"/>
        <v>0</v>
      </c>
      <c r="AD45">
        <f t="shared" si="3"/>
        <v>109</v>
      </c>
      <c r="AE45">
        <f t="shared" si="4"/>
        <v>1</v>
      </c>
      <c r="AF45">
        <f t="shared" si="5"/>
        <v>0</v>
      </c>
      <c r="AG45" s="7">
        <f t="shared" si="6"/>
        <v>1.1372549019607843</v>
      </c>
      <c r="AH45" s="7">
        <f t="shared" si="7"/>
        <v>1.7948717948717949</v>
      </c>
      <c r="AI45" s="7">
        <f t="shared" si="8"/>
        <v>0</v>
      </c>
      <c r="AJ45" s="7">
        <f t="shared" si="9"/>
        <v>0.15050628555377249</v>
      </c>
    </row>
    <row r="46" spans="1:36" x14ac:dyDescent="0.25">
      <c r="A46">
        <v>45</v>
      </c>
      <c r="B46" t="s">
        <v>176</v>
      </c>
      <c r="C46" t="s">
        <v>177</v>
      </c>
      <c r="D46" t="s">
        <v>27</v>
      </c>
      <c r="E46" t="s">
        <v>28</v>
      </c>
      <c r="F46" t="s">
        <v>58</v>
      </c>
      <c r="G46" t="s">
        <v>178</v>
      </c>
      <c r="H46" t="s">
        <v>179</v>
      </c>
      <c r="I46" s="2">
        <v>5644</v>
      </c>
      <c r="J46" s="2">
        <v>10800.069999933239</v>
      </c>
      <c r="K46" s="2">
        <v>9</v>
      </c>
      <c r="L46" s="2">
        <v>477</v>
      </c>
      <c r="M46" s="2">
        <v>12067</v>
      </c>
      <c r="N46" s="2">
        <v>12067</v>
      </c>
      <c r="O46" s="2">
        <v>15107</v>
      </c>
      <c r="P46" s="3">
        <v>113.80226789510979</v>
      </c>
      <c r="Q46" s="3">
        <v>113.80226789510979</v>
      </c>
      <c r="R46" s="5">
        <v>0</v>
      </c>
      <c r="S46" s="5">
        <v>10800.109193</v>
      </c>
      <c r="T46" s="5" t="s">
        <v>24</v>
      </c>
      <c r="U46" s="5">
        <v>7810</v>
      </c>
      <c r="V46" s="5">
        <v>5884.2672692978394</v>
      </c>
      <c r="W46" s="5">
        <v>12835.79862832668</v>
      </c>
      <c r="X46" s="5">
        <v>13568.10076531642</v>
      </c>
      <c r="Y46" s="6"/>
      <c r="Z46" s="6"/>
      <c r="AA46">
        <f t="shared" si="0"/>
        <v>5644</v>
      </c>
      <c r="AB46">
        <f t="shared" si="1"/>
        <v>1</v>
      </c>
      <c r="AC46">
        <f t="shared" si="2"/>
        <v>0</v>
      </c>
      <c r="AD46">
        <f t="shared" si="3"/>
        <v>5884.2672692978394</v>
      </c>
      <c r="AE46">
        <f t="shared" si="4"/>
        <v>0</v>
      </c>
      <c r="AF46">
        <f t="shared" si="5"/>
        <v>1</v>
      </c>
      <c r="AG46" s="7">
        <f t="shared" si="6"/>
        <v>4.2570387898270633E-2</v>
      </c>
      <c r="AH46" s="7" t="str">
        <f t="shared" si="7"/>
        <v/>
      </c>
      <c r="AI46" s="7">
        <f t="shared" si="8"/>
        <v>1.0507226214828167</v>
      </c>
      <c r="AJ46" s="7">
        <f t="shared" si="9"/>
        <v>0</v>
      </c>
    </row>
    <row r="47" spans="1:36" x14ac:dyDescent="0.25">
      <c r="A47">
        <v>46</v>
      </c>
      <c r="B47" t="s">
        <v>180</v>
      </c>
      <c r="C47" t="s">
        <v>181</v>
      </c>
      <c r="D47" t="s">
        <v>27</v>
      </c>
      <c r="E47" t="s">
        <v>20</v>
      </c>
      <c r="F47" t="s">
        <v>41</v>
      </c>
      <c r="G47" t="s">
        <v>182</v>
      </c>
      <c r="H47" t="s">
        <v>183</v>
      </c>
      <c r="I47" s="2">
        <v>109</v>
      </c>
      <c r="J47" s="2">
        <v>10800.050999879841</v>
      </c>
      <c r="K47" s="2">
        <v>9</v>
      </c>
      <c r="L47" s="2">
        <v>371</v>
      </c>
      <c r="M47" s="2">
        <v>269</v>
      </c>
      <c r="N47" s="2">
        <v>270</v>
      </c>
      <c r="O47" s="2">
        <v>317</v>
      </c>
      <c r="P47" s="3">
        <v>147.7064220183486</v>
      </c>
      <c r="Q47" s="3">
        <v>146.7889908256881</v>
      </c>
      <c r="R47" s="5">
        <v>0</v>
      </c>
      <c r="S47" s="5">
        <v>10800.179288900001</v>
      </c>
      <c r="T47" s="5" t="s">
        <v>24</v>
      </c>
      <c r="U47" s="5">
        <v>1564</v>
      </c>
      <c r="V47" s="5">
        <v>199.29250696804289</v>
      </c>
      <c r="W47" s="5">
        <v>275.45713041784768</v>
      </c>
      <c r="X47" s="5">
        <v>286.84955189577528</v>
      </c>
      <c r="Y47" s="6"/>
      <c r="Z47" s="6"/>
      <c r="AA47">
        <f t="shared" si="0"/>
        <v>109</v>
      </c>
      <c r="AB47">
        <f t="shared" si="1"/>
        <v>1</v>
      </c>
      <c r="AC47">
        <f t="shared" si="2"/>
        <v>0</v>
      </c>
      <c r="AD47">
        <f t="shared" si="3"/>
        <v>199.29250696804289</v>
      </c>
      <c r="AE47">
        <f t="shared" si="4"/>
        <v>0</v>
      </c>
      <c r="AF47">
        <f t="shared" si="5"/>
        <v>1</v>
      </c>
      <c r="AG47" s="7">
        <f t="shared" si="6"/>
        <v>0.82837162356002647</v>
      </c>
      <c r="AH47" s="7" t="str">
        <f t="shared" si="7"/>
        <v/>
      </c>
      <c r="AI47" s="7">
        <f t="shared" si="8"/>
        <v>0.34977478126227246</v>
      </c>
      <c r="AJ47" s="7">
        <f t="shared" si="9"/>
        <v>0</v>
      </c>
    </row>
    <row r="48" spans="1:36" x14ac:dyDescent="0.25">
      <c r="A48">
        <v>47</v>
      </c>
      <c r="B48" t="s">
        <v>184</v>
      </c>
      <c r="C48" t="s">
        <v>185</v>
      </c>
      <c r="D48" t="s">
        <v>32</v>
      </c>
      <c r="E48" t="s">
        <v>28</v>
      </c>
      <c r="F48" t="s">
        <v>41</v>
      </c>
      <c r="G48" t="s">
        <v>186</v>
      </c>
      <c r="H48" t="s">
        <v>187</v>
      </c>
      <c r="I48" s="2">
        <v>10297</v>
      </c>
      <c r="J48" s="2">
        <v>10800.10500001907</v>
      </c>
      <c r="K48" s="2">
        <v>9</v>
      </c>
      <c r="L48" s="2">
        <v>1</v>
      </c>
      <c r="M48" s="2">
        <v>15767</v>
      </c>
      <c r="N48" s="2">
        <v>15767</v>
      </c>
      <c r="O48" s="2">
        <v>20158</v>
      </c>
      <c r="P48" s="3">
        <v>53.122268621928711</v>
      </c>
      <c r="Q48" s="3">
        <v>53.122268621928711</v>
      </c>
      <c r="R48" s="5">
        <v>6100</v>
      </c>
      <c r="S48" s="5">
        <v>10800.3010275</v>
      </c>
      <c r="T48" s="5" t="s">
        <v>24</v>
      </c>
      <c r="U48" s="5">
        <v>1</v>
      </c>
      <c r="V48" s="5">
        <v>16420.700319133091</v>
      </c>
      <c r="W48" s="5">
        <v>16420.750940895461</v>
      </c>
      <c r="X48" s="5">
        <v>17676.208576968191</v>
      </c>
      <c r="Y48" s="6">
        <v>169.19263837533529</v>
      </c>
      <c r="Z48" s="6">
        <v>169.19180851037851</v>
      </c>
      <c r="AA48">
        <f t="shared" si="0"/>
        <v>10297</v>
      </c>
      <c r="AB48">
        <f t="shared" si="1"/>
        <v>1</v>
      </c>
      <c r="AC48">
        <f t="shared" si="2"/>
        <v>0</v>
      </c>
      <c r="AD48">
        <f t="shared" si="3"/>
        <v>15767</v>
      </c>
      <c r="AE48">
        <f t="shared" si="4"/>
        <v>1</v>
      </c>
      <c r="AF48">
        <f t="shared" si="5"/>
        <v>0</v>
      </c>
      <c r="AG48" s="7">
        <f t="shared" si="6"/>
        <v>0.53122268621928714</v>
      </c>
      <c r="AH48" s="7">
        <f t="shared" si="7"/>
        <v>1.5847540983606558</v>
      </c>
      <c r="AI48" s="7">
        <f t="shared" si="8"/>
        <v>0</v>
      </c>
      <c r="AJ48" s="7">
        <f t="shared" si="9"/>
        <v>4.1460031656820662E-2</v>
      </c>
    </row>
    <row r="49" spans="1:36" x14ac:dyDescent="0.25">
      <c r="A49">
        <v>48</v>
      </c>
      <c r="B49" t="s">
        <v>188</v>
      </c>
      <c r="C49" t="s">
        <v>189</v>
      </c>
      <c r="D49" t="s">
        <v>19</v>
      </c>
      <c r="E49" t="s">
        <v>20</v>
      </c>
      <c r="F49" t="s">
        <v>21</v>
      </c>
      <c r="G49" t="s">
        <v>190</v>
      </c>
      <c r="H49" t="s">
        <v>191</v>
      </c>
      <c r="I49" s="2">
        <v>204</v>
      </c>
      <c r="J49" s="2">
        <v>10800.099999904631</v>
      </c>
      <c r="K49" s="2">
        <v>9</v>
      </c>
      <c r="L49" s="2">
        <v>1</v>
      </c>
      <c r="M49" s="2">
        <v>416</v>
      </c>
      <c r="N49" s="2">
        <v>416</v>
      </c>
      <c r="O49" s="2">
        <v>416</v>
      </c>
      <c r="P49" s="3">
        <v>103.92156862745099</v>
      </c>
      <c r="Q49" s="3">
        <v>103.92156862745099</v>
      </c>
      <c r="R49" s="5">
        <v>24</v>
      </c>
      <c r="S49" s="5">
        <v>10800.9565532</v>
      </c>
      <c r="T49" s="5" t="s">
        <v>24</v>
      </c>
      <c r="U49" s="5">
        <v>0</v>
      </c>
      <c r="V49" s="5">
        <v>416</v>
      </c>
      <c r="W49" s="5">
        <v>115.53914672360099</v>
      </c>
      <c r="X49" s="5">
        <v>131.21034741406089</v>
      </c>
      <c r="Y49" s="6">
        <v>381.41311134833768</v>
      </c>
      <c r="Z49" s="6">
        <v>1633.333333333333</v>
      </c>
      <c r="AA49">
        <f t="shared" si="0"/>
        <v>204</v>
      </c>
      <c r="AB49">
        <f t="shared" si="1"/>
        <v>1</v>
      </c>
      <c r="AC49">
        <f t="shared" si="2"/>
        <v>0</v>
      </c>
      <c r="AD49">
        <f t="shared" si="3"/>
        <v>416</v>
      </c>
      <c r="AE49">
        <f t="shared" si="4"/>
        <v>1</v>
      </c>
      <c r="AF49">
        <f t="shared" si="5"/>
        <v>1</v>
      </c>
      <c r="AG49" s="7">
        <f t="shared" si="6"/>
        <v>1.0392156862745099</v>
      </c>
      <c r="AH49" s="7">
        <f t="shared" si="7"/>
        <v>16.333333333333332</v>
      </c>
      <c r="AI49" s="7">
        <f t="shared" si="8"/>
        <v>0</v>
      </c>
      <c r="AJ49" s="7">
        <f t="shared" si="9"/>
        <v>0</v>
      </c>
    </row>
    <row r="50" spans="1:36" x14ac:dyDescent="0.25">
      <c r="A50">
        <v>49</v>
      </c>
      <c r="B50" t="s">
        <v>192</v>
      </c>
      <c r="C50" t="s">
        <v>193</v>
      </c>
      <c r="D50" t="s">
        <v>19</v>
      </c>
      <c r="E50" t="s">
        <v>28</v>
      </c>
      <c r="F50" t="s">
        <v>21</v>
      </c>
      <c r="G50" t="s">
        <v>194</v>
      </c>
      <c r="H50" t="s">
        <v>195</v>
      </c>
      <c r="I50" s="2">
        <v>0</v>
      </c>
      <c r="J50" s="2">
        <v>10800.03900003433</v>
      </c>
      <c r="K50" s="2">
        <v>9</v>
      </c>
      <c r="L50" s="2">
        <v>1</v>
      </c>
      <c r="M50" s="2">
        <v>22177</v>
      </c>
      <c r="N50" s="2">
        <v>22177</v>
      </c>
      <c r="O50" s="2">
        <v>22177</v>
      </c>
      <c r="P50" s="2"/>
      <c r="Q50" s="2"/>
      <c r="R50" s="5">
        <v>622</v>
      </c>
      <c r="S50" s="5">
        <v>10800.420538599999</v>
      </c>
      <c r="T50" s="5" t="s">
        <v>24</v>
      </c>
      <c r="U50" s="5">
        <v>0</v>
      </c>
      <c r="V50" s="5">
        <v>22177</v>
      </c>
      <c r="W50" s="5">
        <v>10058</v>
      </c>
      <c r="X50" s="5">
        <v>10058</v>
      </c>
      <c r="Y50" s="5">
        <v>1517.0418006430871</v>
      </c>
      <c r="Z50" s="5">
        <v>3465.4340836012861</v>
      </c>
      <c r="AA50">
        <f t="shared" si="0"/>
        <v>622</v>
      </c>
      <c r="AB50">
        <f t="shared" si="1"/>
        <v>0</v>
      </c>
      <c r="AC50">
        <f t="shared" si="2"/>
        <v>1</v>
      </c>
      <c r="AD50">
        <f t="shared" si="3"/>
        <v>22177</v>
      </c>
      <c r="AE50">
        <f t="shared" si="4"/>
        <v>1</v>
      </c>
      <c r="AF50">
        <f t="shared" si="5"/>
        <v>1</v>
      </c>
      <c r="AG50" s="7" t="str">
        <f t="shared" si="6"/>
        <v/>
      </c>
      <c r="AH50" s="7">
        <f t="shared" si="7"/>
        <v>34.654340836012864</v>
      </c>
      <c r="AI50" s="7">
        <f t="shared" si="8"/>
        <v>0</v>
      </c>
      <c r="AJ50" s="7">
        <f t="shared" si="9"/>
        <v>0</v>
      </c>
    </row>
    <row r="51" spans="1:36" x14ac:dyDescent="0.25">
      <c r="A51">
        <v>50</v>
      </c>
      <c r="B51" t="s">
        <v>196</v>
      </c>
      <c r="C51" t="s">
        <v>197</v>
      </c>
      <c r="D51" t="s">
        <v>27</v>
      </c>
      <c r="E51" t="s">
        <v>28</v>
      </c>
      <c r="F51" t="s">
        <v>58</v>
      </c>
      <c r="G51" t="s">
        <v>198</v>
      </c>
      <c r="H51" t="s">
        <v>199</v>
      </c>
      <c r="I51" s="2">
        <v>0</v>
      </c>
      <c r="J51" s="2">
        <v>10800.04999995232</v>
      </c>
      <c r="K51" s="2">
        <v>9</v>
      </c>
      <c r="L51" s="2">
        <v>1</v>
      </c>
      <c r="M51" s="2">
        <v>22323</v>
      </c>
      <c r="N51" s="2">
        <v>22323</v>
      </c>
      <c r="O51" s="2">
        <v>22323</v>
      </c>
      <c r="P51" s="2"/>
      <c r="Q51" s="2"/>
      <c r="R51" s="5">
        <v>0</v>
      </c>
      <c r="S51" s="5">
        <v>10800.109193</v>
      </c>
      <c r="T51" s="5" t="s">
        <v>24</v>
      </c>
      <c r="U51" s="5">
        <v>7810</v>
      </c>
      <c r="V51" s="5">
        <v>5884.2672692978394</v>
      </c>
      <c r="W51" s="5">
        <v>21778.59142007642</v>
      </c>
      <c r="X51" s="5">
        <v>21778.591420076398</v>
      </c>
      <c r="Y51" s="5"/>
      <c r="Z51" s="5"/>
      <c r="AA51">
        <f t="shared" si="0"/>
        <v>0</v>
      </c>
      <c r="AB51">
        <f t="shared" si="1"/>
        <v>1</v>
      </c>
      <c r="AC51">
        <f t="shared" si="2"/>
        <v>1</v>
      </c>
      <c r="AD51">
        <f t="shared" si="3"/>
        <v>5884.2672692978394</v>
      </c>
      <c r="AE51">
        <f t="shared" si="4"/>
        <v>0</v>
      </c>
      <c r="AF51">
        <f t="shared" si="5"/>
        <v>1</v>
      </c>
      <c r="AG51" s="7" t="str">
        <f t="shared" si="6"/>
        <v/>
      </c>
      <c r="AH51" s="7" t="str">
        <f t="shared" si="7"/>
        <v/>
      </c>
      <c r="AI51" s="7">
        <f t="shared" si="8"/>
        <v>2.7936754022839909</v>
      </c>
      <c r="AJ51" s="7">
        <f t="shared" si="9"/>
        <v>0</v>
      </c>
    </row>
    <row r="52" spans="1:36" x14ac:dyDescent="0.25">
      <c r="A52">
        <v>51</v>
      </c>
      <c r="B52" t="s">
        <v>200</v>
      </c>
      <c r="C52" t="s">
        <v>201</v>
      </c>
      <c r="D52" t="s">
        <v>19</v>
      </c>
      <c r="E52" t="s">
        <v>28</v>
      </c>
      <c r="F52" t="s">
        <v>58</v>
      </c>
      <c r="G52" t="s">
        <v>85</v>
      </c>
      <c r="H52" t="s">
        <v>202</v>
      </c>
      <c r="I52" s="2">
        <v>0</v>
      </c>
      <c r="J52" s="2">
        <v>10800.0600001812</v>
      </c>
      <c r="K52" s="2">
        <v>9</v>
      </c>
      <c r="L52" s="2">
        <v>1</v>
      </c>
      <c r="M52" s="2">
        <v>24862</v>
      </c>
      <c r="N52" s="2">
        <v>24862</v>
      </c>
      <c r="O52" s="2">
        <v>24862</v>
      </c>
      <c r="P52" s="2"/>
      <c r="Q52" s="2"/>
      <c r="R52" s="5">
        <v>0</v>
      </c>
      <c r="S52" s="5">
        <v>10800.420538599999</v>
      </c>
      <c r="T52" s="5" t="s">
        <v>24</v>
      </c>
      <c r="U52" s="5">
        <v>0</v>
      </c>
      <c r="V52" s="5">
        <v>22177</v>
      </c>
      <c r="W52" s="5">
        <v>10058</v>
      </c>
      <c r="X52" s="5">
        <v>10058</v>
      </c>
      <c r="Y52" s="5"/>
      <c r="Z52" s="5"/>
      <c r="AA52">
        <f t="shared" si="0"/>
        <v>0</v>
      </c>
      <c r="AB52">
        <f t="shared" si="1"/>
        <v>1</v>
      </c>
      <c r="AC52">
        <f t="shared" si="2"/>
        <v>1</v>
      </c>
      <c r="AD52">
        <f t="shared" si="3"/>
        <v>22177</v>
      </c>
      <c r="AE52">
        <f t="shared" si="4"/>
        <v>0</v>
      </c>
      <c r="AF52">
        <f t="shared" si="5"/>
        <v>1</v>
      </c>
      <c r="AG52" s="7" t="str">
        <f t="shared" si="6"/>
        <v/>
      </c>
      <c r="AH52" s="7" t="str">
        <f t="shared" si="7"/>
        <v/>
      </c>
      <c r="AI52" s="7">
        <f t="shared" si="8"/>
        <v>0.12107138025882672</v>
      </c>
      <c r="AJ52" s="7">
        <f t="shared" si="9"/>
        <v>0</v>
      </c>
    </row>
    <row r="53" spans="1:36" x14ac:dyDescent="0.25">
      <c r="AB53">
        <f>SUM(AB2:AB52)</f>
        <v>45</v>
      </c>
      <c r="AC53">
        <f>SUM(AC2:AC52)</f>
        <v>29</v>
      </c>
      <c r="AE53">
        <f>SUM(AE2:AE52)</f>
        <v>39</v>
      </c>
      <c r="AF53">
        <f>SUM(AF2:AF52)</f>
        <v>23</v>
      </c>
      <c r="AG53" s="7"/>
      <c r="AH53" s="7"/>
      <c r="AI53" s="7"/>
      <c r="AJ53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9122-8472-44EE-B3EB-8179BDDB3BE2}">
  <dimension ref="A1:F52"/>
  <sheetViews>
    <sheetView tabSelected="1" workbookViewId="0">
      <selection activeCell="I11" sqref="I11"/>
    </sheetView>
  </sheetViews>
  <sheetFormatPr defaultRowHeight="15" x14ac:dyDescent="0.25"/>
  <cols>
    <col min="1" max="1" width="22.28515625" bestFit="1" customWidth="1"/>
    <col min="3" max="3" width="21.7109375" bestFit="1" customWidth="1"/>
  </cols>
  <sheetData>
    <row r="1" spans="1:6" x14ac:dyDescent="0.25">
      <c r="B1" t="s">
        <v>210</v>
      </c>
      <c r="C1" t="s">
        <v>12</v>
      </c>
      <c r="D1" t="s">
        <v>209</v>
      </c>
    </row>
    <row r="2" spans="1:6" x14ac:dyDescent="0.25">
      <c r="A2" t="s">
        <v>17</v>
      </c>
      <c r="B2" s="2">
        <v>11</v>
      </c>
      <c r="C2">
        <v>574</v>
      </c>
      <c r="D2">
        <v>534</v>
      </c>
      <c r="E2">
        <f>IF(D2&gt;=B2,1,0)</f>
        <v>1</v>
      </c>
      <c r="F2" s="8">
        <f>(C2-D2)/C2</f>
        <v>6.968641114982578E-2</v>
      </c>
    </row>
    <row r="3" spans="1:6" x14ac:dyDescent="0.25">
      <c r="A3" t="s">
        <v>25</v>
      </c>
      <c r="B3" s="2">
        <v>538</v>
      </c>
      <c r="C3">
        <v>28957</v>
      </c>
      <c r="D3">
        <v>24002</v>
      </c>
      <c r="E3">
        <f t="shared" ref="E3:E52" si="0">IF(D3&gt;=B3,1,0)</f>
        <v>1</v>
      </c>
      <c r="F3" s="8">
        <f t="shared" ref="F3:F52" si="1">(C3-D3)/C3</f>
        <v>0.17111579238180752</v>
      </c>
    </row>
    <row r="4" spans="1:6" x14ac:dyDescent="0.25">
      <c r="A4" t="s">
        <v>30</v>
      </c>
      <c r="B4" s="2">
        <v>2023</v>
      </c>
      <c r="C4">
        <v>2023</v>
      </c>
      <c r="D4">
        <v>2023</v>
      </c>
      <c r="E4">
        <f t="shared" si="0"/>
        <v>1</v>
      </c>
      <c r="F4" s="8">
        <f t="shared" si="1"/>
        <v>0</v>
      </c>
    </row>
    <row r="5" spans="1:6" x14ac:dyDescent="0.25">
      <c r="A5" t="s">
        <v>36</v>
      </c>
      <c r="B5" s="2">
        <v>1466</v>
      </c>
      <c r="C5">
        <v>1466</v>
      </c>
      <c r="D5">
        <v>1466</v>
      </c>
      <c r="E5">
        <f t="shared" si="0"/>
        <v>1</v>
      </c>
      <c r="F5" s="8">
        <f t="shared" si="1"/>
        <v>0</v>
      </c>
    </row>
    <row r="6" spans="1:6" x14ac:dyDescent="0.25">
      <c r="A6" t="s">
        <v>39</v>
      </c>
      <c r="B6" s="2">
        <v>0</v>
      </c>
      <c r="C6">
        <v>28957</v>
      </c>
      <c r="D6">
        <v>8725</v>
      </c>
      <c r="E6">
        <f t="shared" si="0"/>
        <v>1</v>
      </c>
      <c r="F6" s="8">
        <f t="shared" si="1"/>
        <v>0.69869116275857301</v>
      </c>
    </row>
    <row r="7" spans="1:6" x14ac:dyDescent="0.25">
      <c r="A7" t="s">
        <v>44</v>
      </c>
      <c r="B7" s="2">
        <v>0</v>
      </c>
      <c r="C7">
        <v>656</v>
      </c>
      <c r="D7">
        <v>15</v>
      </c>
      <c r="E7">
        <f t="shared" si="0"/>
        <v>1</v>
      </c>
      <c r="F7" s="8">
        <f t="shared" si="1"/>
        <v>0.97713414634146345</v>
      </c>
    </row>
    <row r="8" spans="1:6" x14ac:dyDescent="0.25">
      <c r="A8" t="s">
        <v>48</v>
      </c>
      <c r="B8" s="2">
        <v>0</v>
      </c>
      <c r="C8">
        <v>574</v>
      </c>
      <c r="D8">
        <v>433</v>
      </c>
      <c r="E8">
        <f t="shared" si="0"/>
        <v>1</v>
      </c>
      <c r="F8" s="8">
        <f t="shared" si="1"/>
        <v>0.2456445993031359</v>
      </c>
    </row>
    <row r="9" spans="1:6" x14ac:dyDescent="0.25">
      <c r="A9" t="s">
        <v>52</v>
      </c>
      <c r="B9" s="2">
        <v>43</v>
      </c>
      <c r="C9">
        <v>56</v>
      </c>
      <c r="D9">
        <v>43</v>
      </c>
      <c r="E9">
        <f t="shared" si="0"/>
        <v>1</v>
      </c>
      <c r="F9" s="8">
        <f t="shared" si="1"/>
        <v>0.23214285714285715</v>
      </c>
    </row>
    <row r="10" spans="1:6" x14ac:dyDescent="0.25">
      <c r="A10" t="s">
        <v>56</v>
      </c>
      <c r="B10" s="2">
        <v>17</v>
      </c>
      <c r="C10">
        <v>782</v>
      </c>
      <c r="D10">
        <v>627</v>
      </c>
      <c r="E10">
        <f t="shared" si="0"/>
        <v>1</v>
      </c>
      <c r="F10" s="8">
        <f t="shared" si="1"/>
        <v>0.19820971867007672</v>
      </c>
    </row>
    <row r="11" spans="1:6" x14ac:dyDescent="0.25">
      <c r="A11" t="s">
        <v>61</v>
      </c>
      <c r="B11" s="2">
        <v>34</v>
      </c>
      <c r="C11">
        <v>34</v>
      </c>
      <c r="D11">
        <v>34</v>
      </c>
      <c r="E11">
        <f t="shared" si="0"/>
        <v>1</v>
      </c>
      <c r="F11" s="8">
        <f t="shared" si="1"/>
        <v>0</v>
      </c>
    </row>
    <row r="12" spans="1:6" x14ac:dyDescent="0.25">
      <c r="A12" t="s">
        <v>65</v>
      </c>
      <c r="B12" s="2">
        <v>736</v>
      </c>
      <c r="C12">
        <v>736</v>
      </c>
      <c r="D12">
        <v>736</v>
      </c>
      <c r="E12">
        <f t="shared" si="0"/>
        <v>1</v>
      </c>
      <c r="F12" s="8">
        <f t="shared" si="1"/>
        <v>0</v>
      </c>
    </row>
    <row r="13" spans="1:6" x14ac:dyDescent="0.25">
      <c r="A13" t="s">
        <v>67</v>
      </c>
      <c r="B13" s="2">
        <v>887</v>
      </c>
      <c r="C13">
        <v>50583</v>
      </c>
      <c r="E13">
        <f t="shared" si="0"/>
        <v>0</v>
      </c>
      <c r="F13" s="8">
        <f t="shared" si="1"/>
        <v>1</v>
      </c>
    </row>
    <row r="14" spans="1:6" x14ac:dyDescent="0.25">
      <c r="A14" t="s">
        <v>71</v>
      </c>
      <c r="B14" s="2">
        <v>57</v>
      </c>
      <c r="C14">
        <v>71</v>
      </c>
      <c r="D14">
        <v>57</v>
      </c>
      <c r="E14">
        <f t="shared" si="0"/>
        <v>1</v>
      </c>
      <c r="F14" s="8">
        <f t="shared" si="1"/>
        <v>0.19718309859154928</v>
      </c>
    </row>
    <row r="15" spans="1:6" x14ac:dyDescent="0.25">
      <c r="A15" t="s">
        <v>75</v>
      </c>
      <c r="B15" s="2">
        <v>1927</v>
      </c>
      <c r="C15">
        <v>2430.9999999999991</v>
      </c>
      <c r="D15">
        <v>1927</v>
      </c>
      <c r="E15">
        <f t="shared" si="0"/>
        <v>1</v>
      </c>
      <c r="F15" s="8">
        <f t="shared" si="1"/>
        <v>0.20732208967503055</v>
      </c>
    </row>
    <row r="16" spans="1:6" x14ac:dyDescent="0.25">
      <c r="A16" t="s">
        <v>77</v>
      </c>
      <c r="B16" s="2">
        <v>59</v>
      </c>
      <c r="C16">
        <v>78</v>
      </c>
      <c r="D16">
        <v>59</v>
      </c>
      <c r="E16">
        <f t="shared" si="0"/>
        <v>1</v>
      </c>
      <c r="F16" s="8">
        <f t="shared" si="1"/>
        <v>0.24358974358974358</v>
      </c>
    </row>
    <row r="17" spans="1:6" x14ac:dyDescent="0.25">
      <c r="A17" t="s">
        <v>79</v>
      </c>
      <c r="B17" s="2">
        <v>2739</v>
      </c>
      <c r="C17">
        <v>4267</v>
      </c>
      <c r="E17">
        <f t="shared" si="0"/>
        <v>0</v>
      </c>
      <c r="F17" s="8">
        <f t="shared" si="1"/>
        <v>1</v>
      </c>
    </row>
    <row r="18" spans="1:6" x14ac:dyDescent="0.25">
      <c r="A18" t="s">
        <v>81</v>
      </c>
      <c r="B18" s="2">
        <v>2098</v>
      </c>
      <c r="C18">
        <v>2415</v>
      </c>
      <c r="D18">
        <v>2098</v>
      </c>
      <c r="E18">
        <f t="shared" si="0"/>
        <v>1</v>
      </c>
      <c r="F18" s="8">
        <f t="shared" si="1"/>
        <v>0.13126293995859215</v>
      </c>
    </row>
    <row r="19" spans="1:6" x14ac:dyDescent="0.25">
      <c r="A19" t="s">
        <v>83</v>
      </c>
      <c r="B19" s="2">
        <v>30</v>
      </c>
      <c r="C19">
        <v>30</v>
      </c>
      <c r="D19">
        <v>30</v>
      </c>
      <c r="E19">
        <f t="shared" si="0"/>
        <v>1</v>
      </c>
      <c r="F19" s="8">
        <f t="shared" si="1"/>
        <v>0</v>
      </c>
    </row>
    <row r="20" spans="1:6" x14ac:dyDescent="0.25">
      <c r="A20" t="s">
        <v>86</v>
      </c>
      <c r="B20" s="2">
        <v>2178</v>
      </c>
      <c r="C20">
        <v>3024.9999999993461</v>
      </c>
      <c r="D20">
        <v>2178</v>
      </c>
      <c r="E20">
        <f t="shared" si="0"/>
        <v>1</v>
      </c>
      <c r="F20" s="8">
        <f t="shared" si="1"/>
        <v>0.27999999999984437</v>
      </c>
    </row>
    <row r="21" spans="1:6" x14ac:dyDescent="0.25">
      <c r="A21" t="s">
        <v>88</v>
      </c>
      <c r="B21" s="2">
        <v>0</v>
      </c>
      <c r="C21">
        <v>34</v>
      </c>
      <c r="D21">
        <v>502</v>
      </c>
      <c r="E21">
        <f t="shared" si="0"/>
        <v>1</v>
      </c>
      <c r="F21" s="8">
        <f t="shared" si="1"/>
        <v>-13.764705882352942</v>
      </c>
    </row>
    <row r="22" spans="1:6" x14ac:dyDescent="0.25">
      <c r="A22" t="s">
        <v>92</v>
      </c>
      <c r="B22" s="2">
        <v>32</v>
      </c>
      <c r="C22">
        <v>1083</v>
      </c>
      <c r="E22">
        <f t="shared" si="0"/>
        <v>0</v>
      </c>
      <c r="F22" s="8">
        <f t="shared" si="1"/>
        <v>1</v>
      </c>
    </row>
    <row r="23" spans="1:6" x14ac:dyDescent="0.25">
      <c r="A23" t="s">
        <v>96</v>
      </c>
      <c r="B23" s="2">
        <v>4246</v>
      </c>
      <c r="C23">
        <v>4578</v>
      </c>
      <c r="D23">
        <v>4246</v>
      </c>
      <c r="E23">
        <f t="shared" si="0"/>
        <v>1</v>
      </c>
      <c r="F23" s="8">
        <f t="shared" si="1"/>
        <v>7.2520751419833995E-2</v>
      </c>
    </row>
    <row r="24" spans="1:6" x14ac:dyDescent="0.25">
      <c r="A24" t="s">
        <v>100</v>
      </c>
      <c r="B24" s="2">
        <v>53</v>
      </c>
      <c r="C24">
        <v>87</v>
      </c>
      <c r="E24">
        <f t="shared" si="0"/>
        <v>0</v>
      </c>
      <c r="F24" s="8">
        <f t="shared" si="1"/>
        <v>1</v>
      </c>
    </row>
    <row r="25" spans="1:6" x14ac:dyDescent="0.25">
      <c r="A25" t="s">
        <v>103</v>
      </c>
      <c r="B25" s="2">
        <v>2123</v>
      </c>
      <c r="C25">
        <v>3613.9999999728129</v>
      </c>
      <c r="D25">
        <v>2123</v>
      </c>
      <c r="E25">
        <f t="shared" si="0"/>
        <v>1</v>
      </c>
      <c r="F25" s="8">
        <f t="shared" si="1"/>
        <v>0.4125622578815798</v>
      </c>
    </row>
    <row r="26" spans="1:6" x14ac:dyDescent="0.25">
      <c r="A26" t="s">
        <v>107</v>
      </c>
      <c r="B26" s="2">
        <v>65</v>
      </c>
      <c r="C26">
        <v>89.821033768414452</v>
      </c>
      <c r="E26">
        <f t="shared" si="0"/>
        <v>0</v>
      </c>
      <c r="F26" s="8">
        <f t="shared" si="1"/>
        <v>1</v>
      </c>
    </row>
    <row r="27" spans="1:6" x14ac:dyDescent="0.25">
      <c r="A27" t="s">
        <v>111</v>
      </c>
      <c r="B27" s="2">
        <v>120</v>
      </c>
      <c r="C27">
        <v>122</v>
      </c>
      <c r="D27">
        <v>120</v>
      </c>
      <c r="E27">
        <f t="shared" si="0"/>
        <v>1</v>
      </c>
      <c r="F27" s="8">
        <f t="shared" si="1"/>
        <v>1.6393442622950821E-2</v>
      </c>
    </row>
    <row r="28" spans="1:6" x14ac:dyDescent="0.25">
      <c r="A28" t="s">
        <v>115</v>
      </c>
      <c r="B28" s="2">
        <v>3076</v>
      </c>
      <c r="C28">
        <v>4003.999999999965</v>
      </c>
      <c r="D28">
        <v>3236</v>
      </c>
      <c r="E28">
        <f t="shared" si="0"/>
        <v>1</v>
      </c>
      <c r="F28" s="8">
        <f t="shared" si="1"/>
        <v>0.19180819180818473</v>
      </c>
    </row>
    <row r="29" spans="1:6" x14ac:dyDescent="0.25">
      <c r="A29" t="s">
        <v>118</v>
      </c>
      <c r="B29" s="2">
        <v>32</v>
      </c>
      <c r="C29">
        <v>32</v>
      </c>
      <c r="D29">
        <v>32</v>
      </c>
      <c r="E29">
        <f t="shared" si="0"/>
        <v>1</v>
      </c>
      <c r="F29" s="8">
        <f t="shared" si="1"/>
        <v>0</v>
      </c>
    </row>
    <row r="30" spans="1:6" x14ac:dyDescent="0.25">
      <c r="A30" t="s">
        <v>122</v>
      </c>
      <c r="B30" s="2">
        <v>4339</v>
      </c>
      <c r="C30">
        <v>6072</v>
      </c>
      <c r="D30">
        <v>4339</v>
      </c>
      <c r="E30">
        <f t="shared" si="0"/>
        <v>1</v>
      </c>
      <c r="F30" s="8">
        <f t="shared" si="1"/>
        <v>0.28540843214756256</v>
      </c>
    </row>
    <row r="31" spans="1:6" x14ac:dyDescent="0.25">
      <c r="A31" t="s">
        <v>126</v>
      </c>
      <c r="B31" s="2">
        <v>3209</v>
      </c>
      <c r="C31">
        <v>4364.8994368582134</v>
      </c>
      <c r="E31">
        <f t="shared" si="0"/>
        <v>0</v>
      </c>
      <c r="F31" s="8">
        <f t="shared" si="1"/>
        <v>1</v>
      </c>
    </row>
    <row r="32" spans="1:6" x14ac:dyDescent="0.25">
      <c r="A32" t="s">
        <v>130</v>
      </c>
      <c r="B32" s="2">
        <v>4539</v>
      </c>
      <c r="C32">
        <v>5612</v>
      </c>
      <c r="D32">
        <v>4539</v>
      </c>
      <c r="E32">
        <f t="shared" si="0"/>
        <v>1</v>
      </c>
      <c r="F32" s="8">
        <f t="shared" si="1"/>
        <v>0.19119743406985032</v>
      </c>
    </row>
    <row r="33" spans="1:6" x14ac:dyDescent="0.25">
      <c r="A33" t="s">
        <v>132</v>
      </c>
      <c r="B33" s="2">
        <v>107</v>
      </c>
      <c r="C33">
        <v>137</v>
      </c>
      <c r="D33">
        <v>113</v>
      </c>
      <c r="E33">
        <f t="shared" si="0"/>
        <v>1</v>
      </c>
      <c r="F33" s="8">
        <f t="shared" si="1"/>
        <v>0.17518248175182483</v>
      </c>
    </row>
    <row r="34" spans="1:6" x14ac:dyDescent="0.25">
      <c r="A34" t="s">
        <v>134</v>
      </c>
      <c r="B34" s="2">
        <v>38</v>
      </c>
      <c r="C34">
        <v>89.821033768414452</v>
      </c>
      <c r="E34">
        <f t="shared" si="0"/>
        <v>0</v>
      </c>
      <c r="F34" s="8">
        <f t="shared" si="1"/>
        <v>1</v>
      </c>
    </row>
    <row r="35" spans="1:6" x14ac:dyDescent="0.25">
      <c r="A35" t="s">
        <v>138</v>
      </c>
      <c r="B35" s="2">
        <v>3978</v>
      </c>
      <c r="C35">
        <v>6402.9632330354862</v>
      </c>
      <c r="E35">
        <f t="shared" si="0"/>
        <v>0</v>
      </c>
      <c r="F35" s="8">
        <f t="shared" si="1"/>
        <v>1</v>
      </c>
    </row>
    <row r="36" spans="1:6" x14ac:dyDescent="0.25">
      <c r="A36" t="s">
        <v>142</v>
      </c>
      <c r="B36" s="2">
        <v>6149</v>
      </c>
      <c r="C36">
        <v>9467</v>
      </c>
      <c r="E36">
        <f t="shared" si="0"/>
        <v>0</v>
      </c>
      <c r="F36" s="8">
        <f t="shared" si="1"/>
        <v>1</v>
      </c>
    </row>
    <row r="37" spans="1:6" x14ac:dyDescent="0.25">
      <c r="A37" t="s">
        <v>146</v>
      </c>
      <c r="B37" s="2">
        <v>6</v>
      </c>
      <c r="C37">
        <v>51</v>
      </c>
      <c r="D37">
        <v>6</v>
      </c>
      <c r="E37">
        <f t="shared" si="0"/>
        <v>1</v>
      </c>
      <c r="F37" s="8">
        <f t="shared" si="1"/>
        <v>0.88235294117647056</v>
      </c>
    </row>
    <row r="38" spans="1:6" x14ac:dyDescent="0.25">
      <c r="A38" t="s">
        <v>150</v>
      </c>
      <c r="B38" s="2">
        <v>153</v>
      </c>
      <c r="C38">
        <v>185</v>
      </c>
      <c r="D38">
        <v>154</v>
      </c>
      <c r="E38">
        <f t="shared" si="0"/>
        <v>1</v>
      </c>
      <c r="F38" s="8">
        <f t="shared" si="1"/>
        <v>0.16756756756756758</v>
      </c>
    </row>
    <row r="39" spans="1:6" x14ac:dyDescent="0.25">
      <c r="A39" t="s">
        <v>153</v>
      </c>
      <c r="B39" s="2">
        <v>6844</v>
      </c>
      <c r="C39">
        <v>9962</v>
      </c>
      <c r="E39">
        <f t="shared" si="0"/>
        <v>0</v>
      </c>
      <c r="F39" s="8">
        <f t="shared" si="1"/>
        <v>1</v>
      </c>
    </row>
    <row r="40" spans="1:6" x14ac:dyDescent="0.25">
      <c r="A40" t="s">
        <v>155</v>
      </c>
      <c r="B40" s="2">
        <v>67</v>
      </c>
      <c r="C40">
        <v>144</v>
      </c>
      <c r="D40">
        <v>67</v>
      </c>
      <c r="E40">
        <f t="shared" si="0"/>
        <v>1</v>
      </c>
      <c r="F40" s="8">
        <f t="shared" si="1"/>
        <v>0.53472222222222221</v>
      </c>
    </row>
    <row r="41" spans="1:6" x14ac:dyDescent="0.25">
      <c r="A41" t="s">
        <v>159</v>
      </c>
      <c r="B41" s="2">
        <v>120</v>
      </c>
      <c r="C41">
        <v>192</v>
      </c>
      <c r="D41">
        <v>122</v>
      </c>
      <c r="E41">
        <f t="shared" si="0"/>
        <v>1</v>
      </c>
      <c r="F41" s="8">
        <f t="shared" si="1"/>
        <v>0.36458333333333331</v>
      </c>
    </row>
    <row r="42" spans="1:6" x14ac:dyDescent="0.25">
      <c r="A42" t="s">
        <v>161</v>
      </c>
      <c r="B42" s="2">
        <v>2507</v>
      </c>
      <c r="C42">
        <v>7397</v>
      </c>
      <c r="D42">
        <v>2507</v>
      </c>
      <c r="E42">
        <f t="shared" si="0"/>
        <v>1</v>
      </c>
      <c r="F42" s="8">
        <f t="shared" si="1"/>
        <v>0.66107881573610927</v>
      </c>
    </row>
    <row r="43" spans="1:6" x14ac:dyDescent="0.25">
      <c r="A43" t="s">
        <v>165</v>
      </c>
      <c r="B43" s="2">
        <v>1998</v>
      </c>
      <c r="C43">
        <v>5021</v>
      </c>
      <c r="D43">
        <v>1998</v>
      </c>
      <c r="E43">
        <f t="shared" si="0"/>
        <v>1</v>
      </c>
      <c r="F43" s="8">
        <f t="shared" si="1"/>
        <v>0.60207130053774149</v>
      </c>
    </row>
    <row r="44" spans="1:6" x14ac:dyDescent="0.25">
      <c r="A44" t="s">
        <v>169</v>
      </c>
      <c r="B44" s="2">
        <v>131</v>
      </c>
      <c r="C44">
        <v>199.29250696804289</v>
      </c>
      <c r="D44">
        <v>131</v>
      </c>
      <c r="E44">
        <f t="shared" si="0"/>
        <v>1</v>
      </c>
      <c r="F44" s="8">
        <f t="shared" si="1"/>
        <v>0.34267473477562194</v>
      </c>
    </row>
    <row r="45" spans="1:6" x14ac:dyDescent="0.25">
      <c r="A45" t="s">
        <v>172</v>
      </c>
      <c r="B45" s="2">
        <v>51</v>
      </c>
      <c r="C45">
        <v>109</v>
      </c>
      <c r="D45">
        <v>51</v>
      </c>
      <c r="E45">
        <f t="shared" si="0"/>
        <v>1</v>
      </c>
      <c r="F45" s="8">
        <f t="shared" si="1"/>
        <v>0.5321100917431193</v>
      </c>
    </row>
    <row r="46" spans="1:6" x14ac:dyDescent="0.25">
      <c r="A46" t="s">
        <v>176</v>
      </c>
      <c r="B46" s="2">
        <v>5644</v>
      </c>
      <c r="C46">
        <v>5884.2672692978394</v>
      </c>
      <c r="D46">
        <v>5778</v>
      </c>
      <c r="E46">
        <f t="shared" si="0"/>
        <v>1</v>
      </c>
      <c r="F46" s="8">
        <f t="shared" si="1"/>
        <v>1.8059558554096772E-2</v>
      </c>
    </row>
    <row r="47" spans="1:6" x14ac:dyDescent="0.25">
      <c r="A47" t="s">
        <v>180</v>
      </c>
      <c r="B47" s="2">
        <v>109</v>
      </c>
      <c r="C47">
        <v>199.29250696804289</v>
      </c>
      <c r="D47">
        <v>109</v>
      </c>
      <c r="E47">
        <f t="shared" si="0"/>
        <v>1</v>
      </c>
      <c r="F47" s="8">
        <f t="shared" si="1"/>
        <v>0.45306523733238774</v>
      </c>
    </row>
    <row r="48" spans="1:6" x14ac:dyDescent="0.25">
      <c r="A48" t="s">
        <v>184</v>
      </c>
      <c r="B48" s="2">
        <v>10297</v>
      </c>
      <c r="C48">
        <v>15767</v>
      </c>
      <c r="D48">
        <v>10850</v>
      </c>
      <c r="E48">
        <f t="shared" si="0"/>
        <v>1</v>
      </c>
      <c r="F48" s="8">
        <f t="shared" si="1"/>
        <v>0.31185387201116255</v>
      </c>
    </row>
    <row r="49" spans="1:6" x14ac:dyDescent="0.25">
      <c r="A49" t="s">
        <v>188</v>
      </c>
      <c r="B49" s="2">
        <v>204</v>
      </c>
      <c r="C49">
        <v>416</v>
      </c>
      <c r="E49">
        <f t="shared" si="0"/>
        <v>0</v>
      </c>
      <c r="F49" s="8">
        <f t="shared" si="1"/>
        <v>1</v>
      </c>
    </row>
    <row r="50" spans="1:6" x14ac:dyDescent="0.25">
      <c r="A50" t="s">
        <v>192</v>
      </c>
      <c r="B50" s="2">
        <v>622</v>
      </c>
      <c r="C50">
        <v>22177</v>
      </c>
      <c r="E50">
        <f t="shared" ref="E50:E52" si="2">IF(D50&gt;=B50,1,0)</f>
        <v>0</v>
      </c>
      <c r="F50" s="8">
        <f t="shared" ref="F50:F52" si="3">(C50-D50)/C50</f>
        <v>1</v>
      </c>
    </row>
    <row r="51" spans="1:6" x14ac:dyDescent="0.25">
      <c r="A51" t="s">
        <v>196</v>
      </c>
      <c r="B51" s="2">
        <v>0</v>
      </c>
      <c r="C51">
        <v>5884.2672692978394</v>
      </c>
      <c r="E51">
        <f t="shared" si="2"/>
        <v>1</v>
      </c>
      <c r="F51" s="8">
        <f t="shared" si="3"/>
        <v>1</v>
      </c>
    </row>
    <row r="52" spans="1:6" x14ac:dyDescent="0.25">
      <c r="A52" t="s">
        <v>200</v>
      </c>
      <c r="B52" s="2">
        <v>0</v>
      </c>
      <c r="C52">
        <v>22177</v>
      </c>
      <c r="D52">
        <v>13773</v>
      </c>
      <c r="E52">
        <f t="shared" si="2"/>
        <v>1</v>
      </c>
      <c r="F52" s="8">
        <f t="shared" si="3"/>
        <v>0.37895116562204084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</vt:lpstr>
      <vt:lpstr>GRB</vt:lpstr>
      <vt:lpstr>comp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Eleftherios Manousakis</dc:creator>
  <cp:lastModifiedBy>Lefteris Manousakis</cp:lastModifiedBy>
  <dcterms:created xsi:type="dcterms:W3CDTF">2015-06-05T18:19:34Z</dcterms:created>
  <dcterms:modified xsi:type="dcterms:W3CDTF">2023-03-17T15:41:13Z</dcterms:modified>
</cp:coreProperties>
</file>